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2640" yWindow="0" windowWidth="26160" windowHeight="16160" tabRatio="954" firstSheet="1" activeTab="1"/>
  </bookViews>
  <sheets>
    <sheet name="Antibodies-PRE" sheetId="15" r:id="rId1"/>
    <sheet name="Antibody-POST 1st vs 2nd Abs" sheetId="13" r:id="rId2"/>
    <sheet name="Organisms-PRE" sheetId="9" r:id="rId3"/>
    <sheet name="Organisms- POST" sheetId="5" r:id="rId4"/>
    <sheet name="Software-PRE" sheetId="10" r:id="rId5"/>
    <sheet name="Software- POST C v NC" sheetId="18" r:id="rId6"/>
    <sheet name="Figure 3" sheetId="19" r:id="rId7"/>
    <sheet name="Figure 4" sheetId="16" r:id="rId8"/>
    <sheet name="binary significance test" sheetId="17" r:id="rId9"/>
    <sheet name="Correct usage" sheetId="20" r:id="rId10"/>
    <sheet name="Minor Correction" sheetId="21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1" l="1"/>
  <c r="B5" i="21"/>
  <c r="D5" i="21"/>
  <c r="D4" i="21"/>
  <c r="C4" i="21"/>
  <c r="B4" i="21"/>
  <c r="G476" i="13"/>
  <c r="B3" i="21"/>
  <c r="B7" i="21"/>
  <c r="G477" i="13"/>
  <c r="C3" i="21"/>
  <c r="C7" i="21"/>
  <c r="D7" i="21"/>
  <c r="D3" i="21"/>
  <c r="G478" i="13"/>
  <c r="G111" i="18"/>
  <c r="G112" i="18"/>
  <c r="G113" i="18"/>
  <c r="E156" i="5"/>
  <c r="E155" i="5"/>
  <c r="E154" i="5"/>
  <c r="E153" i="5"/>
  <c r="E152" i="5"/>
  <c r="E149" i="5"/>
  <c r="E148" i="5"/>
  <c r="E147" i="5"/>
  <c r="E146" i="5"/>
  <c r="E145" i="5"/>
  <c r="G151" i="5"/>
  <c r="G150" i="5"/>
  <c r="G149" i="5"/>
  <c r="G4" i="5"/>
  <c r="E4" i="5"/>
  <c r="E3" i="5"/>
  <c r="K3" i="5"/>
  <c r="J3" i="5"/>
  <c r="I3" i="5"/>
  <c r="G146" i="5"/>
  <c r="G145" i="5"/>
  <c r="E472" i="13"/>
  <c r="E473" i="13"/>
  <c r="E474" i="13"/>
  <c r="E475" i="13"/>
  <c r="E476" i="13"/>
  <c r="E477" i="13"/>
  <c r="B3" i="20"/>
  <c r="C3" i="20"/>
  <c r="D3" i="20"/>
  <c r="G108" i="18"/>
  <c r="C23" i="19"/>
  <c r="C22" i="19"/>
  <c r="G3" i="13"/>
  <c r="B21" i="19"/>
  <c r="G473" i="13"/>
  <c r="C21" i="19"/>
  <c r="D21" i="19"/>
  <c r="G107" i="18"/>
  <c r="B4" i="20"/>
  <c r="C4" i="20"/>
  <c r="D4" i="20"/>
  <c r="G472" i="13"/>
  <c r="B2" i="20"/>
  <c r="C2" i="20"/>
  <c r="D2" i="20"/>
  <c r="N2" i="18"/>
  <c r="M2" i="18"/>
  <c r="J2" i="10"/>
  <c r="I2" i="10"/>
  <c r="P2" i="9"/>
  <c r="O2" i="9"/>
  <c r="M2" i="13"/>
  <c r="L2" i="13"/>
  <c r="P2" i="15"/>
  <c r="O2" i="15"/>
  <c r="C8" i="16"/>
  <c r="C6" i="20"/>
  <c r="B6" i="20"/>
  <c r="G3" i="18"/>
  <c r="E3" i="18"/>
  <c r="E3" i="13"/>
  <c r="C7" i="16"/>
  <c r="E479" i="13"/>
  <c r="B7" i="19"/>
  <c r="E107" i="18"/>
  <c r="M11" i="17"/>
  <c r="F3" i="10"/>
  <c r="B22" i="19"/>
  <c r="D22" i="19"/>
  <c r="C28" i="19"/>
  <c r="B23" i="19"/>
  <c r="E114" i="18"/>
  <c r="D23" i="19"/>
  <c r="D28" i="19"/>
  <c r="B28" i="19"/>
  <c r="E115" i="18"/>
  <c r="C9" i="19"/>
  <c r="C17" i="19"/>
  <c r="E117" i="18"/>
  <c r="E9" i="19"/>
  <c r="E17" i="19"/>
  <c r="G17" i="19"/>
  <c r="D27" i="19"/>
  <c r="E118" i="18"/>
  <c r="F9" i="19"/>
  <c r="G9" i="19"/>
  <c r="D26" i="19"/>
  <c r="C8" i="19"/>
  <c r="C16" i="19"/>
  <c r="E8" i="19"/>
  <c r="E16" i="19"/>
  <c r="G16" i="19"/>
  <c r="C27" i="19"/>
  <c r="F8" i="19"/>
  <c r="G8" i="19"/>
  <c r="C26" i="19"/>
  <c r="E480" i="13"/>
  <c r="C7" i="19"/>
  <c r="C15" i="19"/>
  <c r="E482" i="13"/>
  <c r="E7" i="19"/>
  <c r="E15" i="19"/>
  <c r="G15" i="19"/>
  <c r="B27" i="19"/>
  <c r="E483" i="13"/>
  <c r="F7" i="19"/>
  <c r="G7" i="19"/>
  <c r="B26" i="19"/>
  <c r="F17" i="19"/>
  <c r="E116" i="18"/>
  <c r="D9" i="19"/>
  <c r="D17" i="19"/>
  <c r="B9" i="19"/>
  <c r="B17" i="19"/>
  <c r="F16" i="19"/>
  <c r="D8" i="19"/>
  <c r="D16" i="19"/>
  <c r="B8" i="19"/>
  <c r="B16" i="19"/>
  <c r="F15" i="19"/>
  <c r="E481" i="13"/>
  <c r="D7" i="19"/>
  <c r="D15" i="19"/>
  <c r="B15" i="19"/>
  <c r="E157" i="5"/>
  <c r="E150" i="5"/>
  <c r="E484" i="13"/>
  <c r="D11" i="16"/>
  <c r="C11" i="16"/>
  <c r="B11" i="16"/>
  <c r="B21" i="16"/>
  <c r="E21" i="16"/>
  <c r="E30" i="16"/>
  <c r="D7" i="16"/>
  <c r="B7" i="16"/>
  <c r="B17" i="16"/>
  <c r="E17" i="16"/>
  <c r="B29" i="16"/>
  <c r="B35" i="16"/>
  <c r="E109" i="18"/>
  <c r="E108" i="18"/>
  <c r="E110" i="18"/>
  <c r="E111" i="18"/>
  <c r="E2" i="13"/>
  <c r="F3" i="13"/>
  <c r="M12" i="17"/>
  <c r="B36" i="16"/>
  <c r="C36" i="16"/>
  <c r="D14" i="16"/>
  <c r="C14" i="16"/>
  <c r="B14" i="16"/>
  <c r="E2" i="18"/>
  <c r="B24" i="16"/>
  <c r="E24" i="16"/>
  <c r="E31" i="16"/>
  <c r="I3" i="18"/>
  <c r="F3" i="18"/>
  <c r="N24" i="18"/>
  <c r="L24" i="18"/>
  <c r="K24" i="18"/>
  <c r="N99" i="18"/>
  <c r="L99" i="18"/>
  <c r="K99" i="18"/>
  <c r="J2" i="18"/>
  <c r="N27" i="18"/>
  <c r="L27" i="18"/>
  <c r="K27" i="18"/>
  <c r="I11" i="17"/>
  <c r="I12" i="17"/>
  <c r="E12" i="17"/>
  <c r="B34" i="16"/>
  <c r="E11" i="17"/>
  <c r="D36" i="16"/>
  <c r="C35" i="16"/>
  <c r="D35" i="16"/>
  <c r="C34" i="16"/>
  <c r="D34" i="16"/>
  <c r="F24" i="16"/>
  <c r="F31" i="16"/>
  <c r="F21" i="16"/>
  <c r="F30" i="16"/>
  <c r="D8" i="16"/>
  <c r="B8" i="16"/>
  <c r="B18" i="16"/>
  <c r="F18" i="16"/>
  <c r="F29" i="16"/>
  <c r="E18" i="16"/>
  <c r="E29" i="16"/>
  <c r="D13" i="16"/>
  <c r="C13" i="16"/>
  <c r="B13" i="16"/>
  <c r="B23" i="16"/>
  <c r="F23" i="16"/>
  <c r="C31" i="16"/>
  <c r="E23" i="16"/>
  <c r="B31" i="16"/>
  <c r="D10" i="16"/>
  <c r="C10" i="16"/>
  <c r="B10" i="16"/>
  <c r="B20" i="16"/>
  <c r="F20" i="16"/>
  <c r="C30" i="16"/>
  <c r="E20" i="16"/>
  <c r="B30" i="16"/>
  <c r="F17" i="16"/>
  <c r="C29" i="16"/>
  <c r="B4" i="16"/>
  <c r="B3" i="16"/>
  <c r="D4" i="16"/>
  <c r="C4" i="16"/>
  <c r="D3" i="16"/>
  <c r="C3" i="16"/>
  <c r="J2" i="13"/>
  <c r="I2" i="13"/>
</calcChain>
</file>

<file path=xl/sharedStrings.xml><?xml version="1.0" encoding="utf-8"?>
<sst xmlns="http://schemas.openxmlformats.org/spreadsheetml/2006/main" count="8478" uniqueCount="1542">
  <si>
    <t>Organisms</t>
  </si>
  <si>
    <t>Software</t>
  </si>
  <si>
    <t>Journal of Neuroscience</t>
  </si>
  <si>
    <t>y</t>
  </si>
  <si>
    <t>Neuroinformatics</t>
  </si>
  <si>
    <t>SPM (RRID:nif-0000-00343</t>
  </si>
  <si>
    <t>POAS4SPM</t>
  </si>
  <si>
    <t>n</t>
  </si>
  <si>
    <t>Alzheimer’s Disease Neuroimaging Initiative, (ADNI, www.​adni-info.​org, RRID:nif-0000-00516</t>
  </si>
  <si>
    <t>Open-Access Series of Imaging Studies (OASIS, oasis-brains.org, RRID:nif-0000-00387</t>
  </si>
  <si>
    <t>Autism Brain Imaging Data Exchange (ABIDE, tinyurl.com/fcon1000-abide, RRID:nlx_157761</t>
  </si>
  <si>
    <t>Attention Deficit Hyperactivity Disorder (ADHD) sample from the ADHD-200 Consortium (tinyurl.com/fcon1000-adhd, RRID:nlx_144426</t>
  </si>
  <si>
    <t>Center for Biomedical Research Excellence (COBRE) schizophrenia sample (tinyurl.com/fcon1000-cobre, RRID:nlx_157762</t>
  </si>
  <si>
    <t>MIND Clinical Imaging Consortium (MCIC, RRID:nlx_155657</t>
  </si>
  <si>
    <t>FreeSurfer (RRID:nif-0000-00304</t>
  </si>
  <si>
    <t>Machine Learning algorithms: (SVM, csie.ntu.edu.tw/~cjlin/libsvm, RRID:nlx_157763</t>
  </si>
  <si>
    <t>RVM (http://​people.​csail.​mit.​edu/​msabuncu/​sw/​RVoxM/​index.​html, RRID:SciRes_000134</t>
  </si>
  <si>
    <t>NAF (http://​www.​nmr.​mgh.​harvard.​edu/​~enderk/​software.​html, RRID:SciRes_000135</t>
  </si>
  <si>
    <t>L-Measure (RRID:nif-0000-00003</t>
  </si>
  <si>
    <t>FARSIGHT (RRID:nif-0000-10227</t>
  </si>
  <si>
    <t>neuronal reconstruction datasets used in the experiments are available at: http://​neuromorpho.​org/​neuroMorpho/​index.​jsp (RRID:nif-0000-00006</t>
  </si>
  <si>
    <t>Identifiability by Journal- contains RRID</t>
  </si>
  <si>
    <t>Identifiability by Journal- Identifiable</t>
  </si>
  <si>
    <t>Antibodies</t>
  </si>
  <si>
    <t>Brain and Behavior</t>
  </si>
  <si>
    <t>JCN</t>
  </si>
  <si>
    <t>NIH ImageJ Analyze Particles software</t>
  </si>
  <si>
    <t>Frontiers in Aging Neuroscience</t>
  </si>
  <si>
    <t>ImageJ (RRID: nif-0000-30467)</t>
  </si>
  <si>
    <t>KNIME (Konstanz Information Miner, Knime; RRID: nlx_151666</t>
  </si>
  <si>
    <t>MEGA version 5 (Tamura et al., 2011; RRID:nlx_156838</t>
  </si>
  <si>
    <t>BLASTN (NCBI, Bethesda, MD, RRID:nlx_153932</t>
  </si>
  <si>
    <t>TBLASTN (NCBI, Bethesda, MD, RRID:OMICS_00999</t>
  </si>
  <si>
    <t>ImageJ (NIH, Bethesda, MD; RRID: nif-0000–30467</t>
  </si>
  <si>
    <t>Image J software</t>
  </si>
  <si>
    <t>ImageJ (version 1.34s; National Insti- tutes of Health)</t>
  </si>
  <si>
    <t>Statistical nonParametric Mapping (SnPM13) toolbox (Nichols and Holmes, 2002) (RRID: nif-0000-00342).</t>
  </si>
  <si>
    <t>SPM Version 8, Revision Number 4290, RRID: nif-0000-00343</t>
  </si>
  <si>
    <t>ImageJ/Fiji software (RRID:nif-0000-30467</t>
  </si>
  <si>
    <t>RECONSTRUCTTM software (freely available for download at http://synapses.clm.utexas.edu, Fiala, 2005; Fiala and Harris, 2001b, RRID: nif-0000-23420</t>
  </si>
  <si>
    <t>IMOD (version 4.5.7, http://bio3d.colorado.edu, RRID: nif-0000-31686</t>
  </si>
  <si>
    <t>Irfanview image editing software, version 4.37 (http://www.irfanview.com, RRID: nlx_157659</t>
  </si>
  <si>
    <t>(BControl; http://brodylab.princeton.edu/bcontrol)</t>
  </si>
  <si>
    <t>ImageJ software (RRID:nif-0000 –30467; http://imagej.nih.gov/ij/).</t>
  </si>
  <si>
    <t>GENSCAN (Burge and Karlin, 1997; RRID:nif-0000– 30609)</t>
  </si>
  <si>
    <t>BLASTX (NCBI, MD, RRID:nlx_153933)</t>
  </si>
  <si>
    <t>GenBank (NCBI, RRID:nif-0000-02873)</t>
  </si>
  <si>
    <t>Neurobiology of Disease</t>
  </si>
  <si>
    <t>ImageJ (NIH; imagej.nih.gov/ij).</t>
  </si>
  <si>
    <t>PeerJ</t>
  </si>
  <si>
    <t>MacQiime (version 1.6.0, http://www.wernerlab.org/software/macqiime; QIIME, RRID:OMICS_01521)</t>
  </si>
  <si>
    <t>NCBI BLAST, RRID:nlx_84530</t>
  </si>
  <si>
    <t>ImageJ (public domain software from the National Institutes of Health, RRID:nif-0000-30467).</t>
  </si>
  <si>
    <t>Reconstruct program (available at http:// synapses.clm.utexas.edu; RRID:nif-0000-23420)</t>
  </si>
  <si>
    <t>Chronux, an open-source software package (RRID: nif-0000-00082</t>
  </si>
  <si>
    <t>ImageJ</t>
  </si>
  <si>
    <t>neuroinformatics</t>
  </si>
  <si>
    <t>SPM (RRID :nif-0000-00343</t>
  </si>
  <si>
    <t>ImageJ software (version 1.25l, RRID: nif-0000 –30467)</t>
  </si>
  <si>
    <t>ImageJ, RRID:nif-0000-30467)</t>
  </si>
  <si>
    <t>The Corpus Callosum Thickness Profile Analysis Pipeline (RRID:nlx 157716) software</t>
  </si>
  <si>
    <t>Molecular Pain</t>
  </si>
  <si>
    <t>NIH image J (RRID: nif-0000-30467) software</t>
  </si>
  <si>
    <t>Reconstruct (Synapse Web Reconstruct, RRID: nif-0000-23420</t>
  </si>
  <si>
    <t>ImageJ software (RRID: nif-0000-30467)</t>
  </si>
  <si>
    <t>ImageJ soft- ware</t>
  </si>
  <si>
    <t>Python library BTMORPH (RRID:nlx_157700)</t>
  </si>
  <si>
    <t>(R version 2.11.1, R Development Core Team, 2010, RRID: nif-0000–10474)</t>
  </si>
  <si>
    <t>Frontiers in Neuroinformatics</t>
  </si>
  <si>
    <t>software ImageJ (NIH).</t>
  </si>
  <si>
    <t>NIH ImageJ (RRID:nif-0000-30467)</t>
  </si>
  <si>
    <t>R (R Project for Statistical Computing, RRID:nif-0000-10474)</t>
  </si>
  <si>
    <t>SPM8 (http://www. fil.ion.ucl.ac.uk/spm/software/spm8/; RRID:nif-0000-00343)</t>
  </si>
  <si>
    <t>Donders Machine Learning Toolbox (https://github.com/ distrep/DMLT).</t>
  </si>
  <si>
    <t>F1000 Research</t>
  </si>
  <si>
    <t>Protein Data Bank (PDB, RRID:nif-0000-00135) structures used for initiating trajectories are listed</t>
  </si>
  <si>
    <t>SPM8 (Wellcome Institute of Cognitive Neurology, London, UK, RRID:nif-0000-00343)</t>
  </si>
  <si>
    <t>FMRIB58_FA standard space template (FMRIB, University of Oxford, UK, RRID:nif-0000-00305)</t>
  </si>
  <si>
    <t>Fiji imaging software (Schindelin et al., 2012)</t>
  </si>
  <si>
    <t>Slicer (Version 4.11,, RRID:nif-0000-00256</t>
  </si>
  <si>
    <t>ImageJ (Rasband, W.S., ImageJ, National Institutes of Health, Bethesda, MD, http://rsb.info.nih.gov/ij/, 1997–2004, RRID: nif-0000–30467)</t>
  </si>
  <si>
    <t>Free- Surfer (http://surfer.nmr.mgh.harvard.edu/; RRID:nif-0000-00304),</t>
  </si>
  <si>
    <t>FreeSurfer (RRID:nif-0000-00304) software</t>
  </si>
  <si>
    <t>Hippocampus</t>
  </si>
  <si>
    <t>NeuroImages (AFNI – RRID:nif-0000-00259; Cox, 1996)</t>
  </si>
  <si>
    <t>Advanced Normalization Tools (ANTs – RRID:nlx_75959)</t>
  </si>
  <si>
    <t>R software (v. 2.15.2; http://www.r-project.org/)</t>
  </si>
  <si>
    <t>ImageJ (NIH, RRID: nif-0000–30467; http://rsb.info. nih.gov/ij/index.html)</t>
  </si>
  <si>
    <t>Custom-made Mat- Lab (MathWorks, Natick, MA; RRID:nlx_153890)-based digitizing software</t>
  </si>
  <si>
    <t>Adobe Illustrator (CS3, Adobe Sys- tems, San Jose, CA; RRID:nlx_157287)</t>
  </si>
  <si>
    <t>Neurotoxicity Research</t>
  </si>
  <si>
    <t>ImageJ software</t>
  </si>
  <si>
    <t>Allen Mouse Brain Atlas [Internet], RRI- D:AB_325403)</t>
  </si>
  <si>
    <t>ImageJ (NIH, Bethesda, MD; RRID: nif-0000–30467)</t>
  </si>
  <si>
    <t>Cell- Profiler 2.0 software (Broad Institute, RRID:nif-0000-00280).</t>
  </si>
  <si>
    <t>Protein Data Bank (PDB; RRID:nif-0000-00135)</t>
  </si>
  <si>
    <t>Biological Magnetic Resonance Data Bank (BMRB; RRID:nif-0000-21058)</t>
  </si>
  <si>
    <t>SCALA (Collaborative Computer Project No. 4, 1994) (RRID:nif-0000-30238)</t>
  </si>
  <si>
    <t>Image J (NIH, rsb.info.nih.gov/ij/index.html, RRID: nif-0000-30467)</t>
  </si>
  <si>
    <t>Reconstruct 1.1.0 software (Synapse Web Reconstruct, RRID: nif-0000-23420; Fiala, 2005)</t>
  </si>
  <si>
    <t>BAMS (http://brancusi.usc.edu, RRID: nif-0000– 00018)</t>
  </si>
  <si>
    <t>Cytoscape (http://www.cytoscape.org, RRID: nif-0000–30404)</t>
  </si>
  <si>
    <t>Mouse Connectome Project at USC (iConnectome; http://www.mouseconnectome.org/ iConnectome, RRID: nlx_143548; Hintiryan et al., 2012)</t>
  </si>
  <si>
    <t>Cold Spring Harbor (CSHL) Mouse Brain Architecture Project (http://brainarchitecture.org/ mouse, RRID: nlx_146201)</t>
  </si>
  <si>
    <t>rd1 mice of either sex were obtained from the Jackson Laboratory (RRID:Jax 000659, Bar Harbor, ME)</t>
  </si>
  <si>
    <t>y</t>
  </si>
  <si>
    <t>y</t>
  </si>
  <si>
    <t>Journal of Neuroscience</t>
  </si>
  <si>
    <t>Dicer1CaMKCreERT2 (Cobb et al., 2005; Erd- mann et al., 2007)</t>
  </si>
  <si>
    <t>n</t>
  </si>
  <si>
    <t>y</t>
  </si>
  <si>
    <t>Journal of Neuroscience</t>
  </si>
  <si>
    <t>PtenCaMKCreERT2 (Lesche et al., 2002</t>
  </si>
  <si>
    <t>n</t>
  </si>
  <si>
    <t>y</t>
  </si>
  <si>
    <t>Journal of Neuroscience</t>
  </si>
  <si>
    <t>12-week-post-TAM DicerCKO or heterozygous littermates on the background of the FVB-Tg(Pomc1-hrGFP)1Lowl/J [Research Resource Identifier (RRID): IMSR_JAX:006421</t>
  </si>
  <si>
    <t>y</t>
  </si>
  <si>
    <t>y</t>
  </si>
  <si>
    <t>Journal</t>
  </si>
  <si>
    <t>Software name</t>
  </si>
  <si>
    <t>Software contains RRID?</t>
  </si>
  <si>
    <t>Software Identifiable</t>
  </si>
  <si>
    <t>Image J (NIH; RRID:nif-0000-30467)</t>
  </si>
  <si>
    <t>Journal of Neuroscience</t>
  </si>
  <si>
    <t>GIN transgenic line (Jackson 003718, RRID:IMSR_JAX:003718</t>
  </si>
  <si>
    <t>y</t>
  </si>
  <si>
    <t>y</t>
  </si>
  <si>
    <t>JCN</t>
  </si>
  <si>
    <t>Sprague Dawley rats</t>
  </si>
  <si>
    <t>n</t>
  </si>
  <si>
    <t>n</t>
  </si>
  <si>
    <t>JCN</t>
  </si>
  <si>
    <t>c-KitCreERT2/+ mouse line was provided by Dr. Dieter Saur, Technical University of Munich (Klein et al., 2013)</t>
  </si>
  <si>
    <t>n</t>
  </si>
  <si>
    <t>y</t>
  </si>
  <si>
    <t>JCN</t>
  </si>
  <si>
    <t>The Gt(ROSA)26Sortm1Sor/J (Stock Number: 003474)</t>
  </si>
  <si>
    <t>n</t>
  </si>
  <si>
    <t>y</t>
  </si>
  <si>
    <t>JCN</t>
  </si>
  <si>
    <t>Tg(CAG- DsRed,-EGFP)5Gae/J (Stock Number: 008605)</t>
  </si>
  <si>
    <t>n</t>
  </si>
  <si>
    <t>y</t>
  </si>
  <si>
    <t>JCN</t>
  </si>
  <si>
    <t>Gt(ROSA)26Sortm1Jpmb/J (Stock Number: 006331)</t>
  </si>
  <si>
    <t>n</t>
  </si>
  <si>
    <t>y</t>
  </si>
  <si>
    <t>JCN</t>
  </si>
  <si>
    <t>C57BL6/J mice were obtained from Charles River (Wilmington, MA)</t>
  </si>
  <si>
    <t>n</t>
  </si>
  <si>
    <t>y</t>
  </si>
  <si>
    <t>JCN</t>
  </si>
  <si>
    <t>Oct6DSCE/bgeo)</t>
  </si>
  <si>
    <t>n</t>
  </si>
  <si>
    <t>n</t>
  </si>
  <si>
    <t>JCN</t>
  </si>
  <si>
    <t>Oct6DSCE/1</t>
  </si>
  <si>
    <t>n</t>
  </si>
  <si>
    <t>n</t>
  </si>
  <si>
    <t>JCN</t>
  </si>
  <si>
    <t>Sprague-Dawley rats</t>
  </si>
  <si>
    <t>n</t>
  </si>
  <si>
    <t>n</t>
  </si>
  <si>
    <t>Journal of Neuroscience</t>
  </si>
  <si>
    <t>TAB strain (RRID:ZIRC_ZL1438)</t>
  </si>
  <si>
    <t>y</t>
  </si>
  <si>
    <t>y</t>
  </si>
  <si>
    <t>Journal of Neuroscience</t>
  </si>
  <si>
    <t>Sprague Dawley rat embryos (Charles River)</t>
  </si>
  <si>
    <t>n</t>
  </si>
  <si>
    <t>y</t>
  </si>
  <si>
    <t>Journal of Neuroscience</t>
  </si>
  <si>
    <t>gene-trap embryonic stem cell clone RRN366 (B6;129P2-Map3k12Gt(RRN366)Byg/Mmucd, RRID:IMSR_MMRRC:030151</t>
  </si>
  <si>
    <t>y</t>
  </si>
  <si>
    <t>y</t>
  </si>
  <si>
    <t>Journal of Neuroscience</t>
  </si>
  <si>
    <t>MKK4/MAP2K4-flox mice (Map2k4tm1Ctr, Research Resource Identifier (RRID): MGI_MGI:3769121</t>
  </si>
  <si>
    <t>y</t>
  </si>
  <si>
    <t>y</t>
  </si>
  <si>
    <t>Journal of Neuroscience</t>
  </si>
  <si>
    <t>MKK7/MAP2K7-flox mice (Map2k7tm1.1Twad, RRID:MGI_MGI:4948959</t>
  </si>
  <si>
    <t>y</t>
  </si>
  <si>
    <t>y</t>
  </si>
  <si>
    <t>Journal of Neuroscience</t>
  </si>
  <si>
    <t>nestin promoter-driven and the synapsin-1 promoter-driven Cre recombinase transgenic mice from The Jackson Laboratory [Tg(nes::cre), RRID:IMSR_JAX:003771</t>
  </si>
  <si>
    <t>y</t>
  </si>
  <si>
    <t>y</t>
  </si>
  <si>
    <t>Journal of Neuroscience</t>
  </si>
  <si>
    <t>Tg(syn1::cre), RRID:IMSR_JAX:012687</t>
  </si>
  <si>
    <t>y</t>
  </si>
  <si>
    <t>y</t>
  </si>
  <si>
    <t>Frontiers in Aging Neuroscience</t>
  </si>
  <si>
    <t>C57B6/J mice (19 month-old at the onset of study; 33.7 ± 0.3 g) were used in the present research (Charles River Laboratories, Italy)</t>
  </si>
  <si>
    <t>n</t>
  </si>
  <si>
    <t>y</t>
  </si>
  <si>
    <t>JCN</t>
  </si>
  <si>
    <t>Adult male zebrafish (Danio rerio, RRID: ZDB-GENO-030619-2</t>
  </si>
  <si>
    <t>y</t>
  </si>
  <si>
    <t>y</t>
  </si>
  <si>
    <t>Journal of Neuroscience</t>
  </si>
  <si>
    <t>PLPcreERT mice (Doerflinger et al., 2003) were obtained from Dr. Samuel David (McGill University, Montreal, Canada)</t>
  </si>
  <si>
    <t>n</t>
  </si>
  <si>
    <t>y</t>
  </si>
  <si>
    <t>Journal of Neuroscience</t>
  </si>
  <si>
    <t>Conventional dcc knock-out mice (Fazeli et al., 1997) were obtained from Dr. Robert Weinberg (Whitehead Institute for Biomedical Research, Cambridge, MA)</t>
  </si>
  <si>
    <t>n</t>
  </si>
  <si>
    <t>y</t>
  </si>
  <si>
    <t>Journal of Neuroscience</t>
  </si>
  <si>
    <t>CMVcre mice (Schwenk et al., 1995) were provided by Dr. David Colman (McGill University, Montreal, Canada)</t>
  </si>
  <si>
    <t>n</t>
  </si>
  <si>
    <t>y</t>
  </si>
  <si>
    <t>Journal of Neuroscience</t>
  </si>
  <si>
    <t>ROSA26-lacZ reporter mice (Soriano, 1999) were provided by Dr. Jean- Franc ̧ois Cloutier (McGill University, Montreal, Canada)</t>
  </si>
  <si>
    <t>n</t>
  </si>
  <si>
    <t>y</t>
  </si>
  <si>
    <t>Journal of Neuroscience</t>
  </si>
  <si>
    <t>Heterozygous TH-Cre (Gong et al., 2007)</t>
  </si>
  <si>
    <t>n</t>
  </si>
  <si>
    <t>y</t>
  </si>
  <si>
    <t>Journal of Neuroscience</t>
  </si>
  <si>
    <t>Arc-GFP (Wang et al., 2006) mice</t>
  </si>
  <si>
    <t>n</t>
  </si>
  <si>
    <t>n</t>
  </si>
  <si>
    <t>Journal of Neuroscience</t>
  </si>
  <si>
    <t>Cre recombinase line (Ntsr1-Cre, GENSAT 220, Mutant Mouse Regional Resource Center 017266-UCD, RRID:IMSR_MMRRC:017266</t>
  </si>
  <si>
    <t>y</t>
  </si>
  <si>
    <t>y</t>
  </si>
  <si>
    <t>Journal of Neuroscience</t>
  </si>
  <si>
    <t>loxP-STOP-loxP-channelrhodopsin-2-EYFP Cre-dependent line (ChR2-EYFP, Ai32, Allen Brain Institute, Jackson 012569, RRID:IMSR_JAX:012569</t>
  </si>
  <si>
    <t>y</t>
  </si>
  <si>
    <t>y</t>
  </si>
  <si>
    <t>Journal of Neuroscience</t>
  </si>
  <si>
    <t>y</t>
  </si>
  <si>
    <t>y</t>
  </si>
  <si>
    <t>Journal of Neuroscience</t>
  </si>
  <si>
    <t>loxP-STOP-loxP-synaptophysin-tdTomato Cre reporter line (Ai34, Allen Brain Institute, Jackson 012570, RRID:IMSR_JAX:012570</t>
  </si>
  <si>
    <t>y</t>
  </si>
  <si>
    <t>y</t>
  </si>
  <si>
    <t>Journal of Neuroscience</t>
  </si>
  <si>
    <t>Gad67-GFP knock-in line (Δneo, RRID:IMSR_RBRC03674</t>
  </si>
  <si>
    <t>y</t>
  </si>
  <si>
    <t>y</t>
  </si>
  <si>
    <t>Journal of Neuroscience</t>
  </si>
  <si>
    <t>Gad67-GFP transgenic line (G42, Jackson 007677, RRID:IMSR_JAX:007677</t>
  </si>
  <si>
    <t>y</t>
  </si>
  <si>
    <t>y</t>
  </si>
  <si>
    <t>Hemizygous APP/PS1 mice expressing a chimeric mouse/hu- man APP with the Swedish mutation and a human PS1 􏰐exon 9 muta- tion (Jankowsky et al., 2001)</t>
  </si>
  <si>
    <t>n</t>
  </si>
  <si>
    <t>y</t>
  </si>
  <si>
    <t>Journal of Neuroscience</t>
  </si>
  <si>
    <t>Ear2(􏰅/􏰅) mice were generated as described previously (Warnecke et al., 2005)</t>
  </si>
  <si>
    <t>n</t>
  </si>
  <si>
    <t>y</t>
  </si>
  <si>
    <t>Journal of Neuroscience</t>
  </si>
  <si>
    <t>Sprague Dawley rats ( Charles River)</t>
  </si>
  <si>
    <t>n</t>
  </si>
  <si>
    <t>y</t>
  </si>
  <si>
    <t>JCN</t>
  </si>
  <si>
    <t>Adult male Sprague-Dawley rats (Taconic)</t>
  </si>
  <si>
    <t>n</t>
  </si>
  <si>
    <t>y</t>
  </si>
  <si>
    <t>JCN</t>
  </si>
  <si>
    <t>TH-Cre rats on a Long Evans background (Witten et al., 2011) procured from I. Witten (Princeton University, Princeton, NJ)</t>
  </si>
  <si>
    <t>n</t>
  </si>
  <si>
    <t>y</t>
  </si>
  <si>
    <t>Neurobiology of Disease</t>
  </si>
  <si>
    <t>Transgenic SOD1 mice (Mus musculus), IMSR: B6.Cg-Tg (SOD1*G93A)123 1Gur/J,</t>
  </si>
  <si>
    <t>n</t>
  </si>
  <si>
    <t>Neurobiology of Disease</t>
  </si>
  <si>
    <t>n</t>
  </si>
  <si>
    <t>y</t>
  </si>
  <si>
    <t>Journal of Neuroscience</t>
  </si>
  <si>
    <t>y</t>
  </si>
  <si>
    <t>y</t>
  </si>
  <si>
    <t>Journal of Neuroscience</t>
  </si>
  <si>
    <t>null allele Htt−</t>
  </si>
  <si>
    <t>n</t>
  </si>
  <si>
    <t>y</t>
  </si>
  <si>
    <t>Journal of Neuroscience</t>
  </si>
  <si>
    <t>B6.129S2-Emx1tm1(cre)Krj/J mouse line developed by Kevin Jones (hereafter, Emx1-Cre(Tg) mice, RRID:IMSR_JAX:005628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</si>
  <si>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</si>
  <si>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</si>
  <si>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</si>
  <si>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</si>
  <si>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</si>
  <si>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</si>
  <si>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</si>
  <si>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</si>
  <si>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</si>
  <si>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</si>
  <si>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</si>
  <si>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JCN</t>
  </si>
  <si>
    <t>Sprague Dawley rats</t>
  </si>
  <si>
    <t>n</t>
  </si>
  <si>
    <t>n</t>
  </si>
  <si>
    <t>JCN</t>
  </si>
  <si>
    <t>Long-Evans rats</t>
  </si>
  <si>
    <t>n</t>
  </si>
  <si>
    <t>n</t>
  </si>
  <si>
    <t>JCN</t>
  </si>
  <si>
    <t>GHSR- eGFP transgenic mice were obtained from the Mouse Mutant Regional Resource Center (MMRC) Repository at University of California Davis [Tg(Ghsr-EGFP)KZ65G- sat; RRID:IMSR_MMRRC:030942]</t>
  </si>
  <si>
    <t>y</t>
  </si>
  <si>
    <t>y</t>
  </si>
  <si>
    <t>JCN</t>
  </si>
  <si>
    <t>Wistar rats (n512, Harlan Sprague Dawley, Indianapolis, IN)</t>
  </si>
  <si>
    <t>n</t>
  </si>
  <si>
    <t>y</t>
  </si>
  <si>
    <t>Journal of Neuroscience</t>
  </si>
  <si>
    <t>SynI knock-out (KO) mice were generated by homologous recombination (Chin et al., 1995)</t>
  </si>
  <si>
    <t>n</t>
  </si>
  <si>
    <t>y</t>
  </si>
  <si>
    <t>Journal of Neuroscience</t>
  </si>
  <si>
    <t>C57BL/6J background (Charles River)</t>
  </si>
  <si>
    <t>n</t>
  </si>
  <si>
    <t>y</t>
  </si>
  <si>
    <t>Journal of Neuroscience</t>
  </si>
  <si>
    <t>CNP–EGFP (RRID:MGI_MGI:3850679; Yuan et al., 2002)</t>
  </si>
  <si>
    <t>y</t>
  </si>
  <si>
    <t>y</t>
  </si>
  <si>
    <t>Journal of Neuroscience</t>
  </si>
  <si>
    <t>NG2-dsRED (RRID:IMSR_JAX:008241; Zhu et al., 2008)</t>
  </si>
  <si>
    <t>y</t>
  </si>
  <si>
    <t>y</t>
  </si>
  <si>
    <t>Journal of Neuroscience</t>
  </si>
  <si>
    <t>NG2-Cre (RRID:IMSR_JAX:008533; Rivers et al., 2008)</t>
  </si>
  <si>
    <t>y</t>
  </si>
  <si>
    <t>y</t>
  </si>
  <si>
    <t>Journal of Neuroscience</t>
  </si>
  <si>
    <t>PDGFR􏰊 creERT2 (RRI- D:IMSR_JAX:018280; Rivers et al., 2008)</t>
  </si>
  <si>
    <t>y</t>
  </si>
  <si>
    <t>y</t>
  </si>
  <si>
    <t>Journal of Neuroscience</t>
  </si>
  <si>
    <t>TGF􏰉-RIIfl/fl (01XNs–B6129-S6-Tgfbr2tm1HLm; NCIMR: 01XN5;</t>
  </si>
  <si>
    <t>y</t>
  </si>
  <si>
    <t>Journal of Neuroscience</t>
  </si>
  <si>
    <t>rats</t>
  </si>
  <si>
    <t>n</t>
  </si>
  <si>
    <t>n</t>
  </si>
  <si>
    <t>Molecular Pain</t>
  </si>
  <si>
    <t>Swiss Webster mice</t>
  </si>
  <si>
    <t>n</t>
  </si>
  <si>
    <t>n</t>
  </si>
  <si>
    <t>Journal of Neuroscience</t>
  </si>
  <si>
    <t>Wild-type (WT; C57BL/6J) mice</t>
  </si>
  <si>
    <t>n</t>
  </si>
  <si>
    <t>y</t>
  </si>
  <si>
    <t>Journal of Neuroscience</t>
  </si>
  <si>
    <t>rd10 mice</t>
  </si>
  <si>
    <t>n</t>
  </si>
  <si>
    <t>y</t>
  </si>
  <si>
    <t>Journal of Neuroscience</t>
  </si>
  <si>
    <t>Cx3cr1GFP/GFP mice were obtained from The Jackson Laboratory.</t>
  </si>
  <si>
    <t>n</t>
  </si>
  <si>
    <t>n</t>
  </si>
  <si>
    <t>Journal of Neuroscience</t>
  </si>
  <si>
    <t>(mGfap-cre, B6.Cg-Tg 73.12Mvs/J; stock number 012886)</t>
  </si>
  <si>
    <t>n</t>
  </si>
  <si>
    <t>y</t>
  </si>
  <si>
    <t>Journal of Neuroscience</t>
  </si>
  <si>
    <t>Rosa26-STOP-enhanced yellow fluorescent protein (EYFP) (Rosa- EYFP, B6.129X1-Gt(ROSA)26Sortm1(EYFP)Cos/J; stock number 006148) mice were purchased (The Jackson Laboratory, RRID: nlx_63162)</t>
  </si>
  <si>
    <t>y</t>
  </si>
  <si>
    <t>Journal of Neuroscience</t>
  </si>
  <si>
    <t>Sprague Dawley-derived rats</t>
  </si>
  <si>
    <t>n</t>
  </si>
  <si>
    <t>n</t>
  </si>
  <si>
    <t>Journal of Neuroscience</t>
  </si>
  <si>
    <t>Cha3.3kb-GAL80 (Kitamoto, 2002)</t>
  </si>
  <si>
    <t>JCN</t>
  </si>
  <si>
    <t>UAS-Dscam::GFP (Wang et al., 2004)</t>
  </si>
  <si>
    <t>JCN</t>
  </si>
  <si>
    <t>UAS- Syt::HA (Jefferis et al., 2007)</t>
  </si>
  <si>
    <t>JCN</t>
  </si>
  <si>
    <t>UAS-FB1.0260b;hs-mFlp5 (Hadjieconomou et al., 2011)</t>
  </si>
  <si>
    <t>JCN</t>
  </si>
  <si>
    <t>GMR-GAL4</t>
  </si>
  <si>
    <t>JCN</t>
  </si>
  <si>
    <t>Rh5-GAL4</t>
  </si>
  <si>
    <t>JCN</t>
  </si>
  <si>
    <t>Rh6-GAL4</t>
  </si>
  <si>
    <t>JCN</t>
  </si>
  <si>
    <t>30A-GAL4 (Bloomington Drosophila Stock Center, stock number BL-37534)</t>
  </si>
  <si>
    <t>JCN</t>
  </si>
  <si>
    <t>VT12760</t>
  </si>
  <si>
    <t>JCN</t>
  </si>
  <si>
    <t>FRT19A,UAS-mCD8::GFP;30A-GAL4</t>
  </si>
  <si>
    <t>JCN</t>
  </si>
  <si>
    <t>hs-FLP,FRT19A,tubGAL80;1;TM3/ UAS-syt::HA</t>
  </si>
  <si>
    <t>JCN</t>
  </si>
  <si>
    <t>FRTg13, UAS-mCD8::GFP;VT12760</t>
  </si>
  <si>
    <t>JCN</t>
  </si>
  <si>
    <t>hs-FLP;FRTg13,tubGAL80</t>
  </si>
  <si>
    <t>JCN</t>
  </si>
  <si>
    <t>30A-GAL4;Cha3.3kb-GAL80,UAS-GAL4</t>
  </si>
  <si>
    <t>JCN</t>
  </si>
  <si>
    <t>JCN</t>
  </si>
  <si>
    <t>JCN</t>
  </si>
  <si>
    <t>UAS-Dscam::GFP;UAS- mko;UAS-Syt::HA/TM3</t>
  </si>
  <si>
    <t>JCN</t>
  </si>
  <si>
    <t>UAS-Syt::HA (III)</t>
  </si>
  <si>
    <t>JCN</t>
  </si>
  <si>
    <t>w,UAS-Brainbow2.1R-2;30A-GAL4</t>
  </si>
  <si>
    <t>w,UAS-Brainbow2.1R-2;VT12760</t>
  </si>
  <si>
    <t>hs- CRE-HA</t>
  </si>
  <si>
    <t>Journal of Neuroscience</t>
  </si>
  <si>
    <t>TNF􏱋􏱊/􏱊 mice were obtained from The Jackson Laboratory (RRID:IMSR_JAX:005540)</t>
  </si>
  <si>
    <t>y</t>
  </si>
  <si>
    <t>y</t>
  </si>
  <si>
    <t>Journal of Neuroscience</t>
  </si>
  <si>
    <t>wild-type mice of matched genetic background (C57BL/6J), also bred in house</t>
  </si>
  <si>
    <t>n</t>
  </si>
  <si>
    <t>y</t>
  </si>
  <si>
    <t>n/a</t>
  </si>
  <si>
    <t>JCN</t>
  </si>
  <si>
    <t>Long-Evans rats (RGD ID: 1566430)</t>
  </si>
  <si>
    <t>y</t>
  </si>
  <si>
    <t>JCN</t>
  </si>
  <si>
    <t>CBA/CaJ mice (RRID: JAX:000654)</t>
  </si>
  <si>
    <t>y</t>
  </si>
  <si>
    <t>y</t>
  </si>
  <si>
    <t>JCN</t>
  </si>
  <si>
    <t>C57Bl/6J mice (RRID: JAX:000664),</t>
  </si>
  <si>
    <t>y</t>
  </si>
  <si>
    <t>y</t>
  </si>
  <si>
    <t>JCN</t>
  </si>
  <si>
    <t>Swiss Webster mice.</t>
  </si>
  <si>
    <t>n</t>
  </si>
  <si>
    <t>n</t>
  </si>
  <si>
    <t>JCN</t>
  </si>
  <si>
    <t>Male Sprague Dawley rats (RGD: 737903)</t>
  </si>
  <si>
    <t>y</t>
  </si>
  <si>
    <t>JCN</t>
  </si>
  <si>
    <t>y</t>
  </si>
  <si>
    <t>JCN</t>
  </si>
  <si>
    <t>GAD65-IRES-Cre (Jackson Labs, Stock #010802)</t>
  </si>
  <si>
    <t>n</t>
  </si>
  <si>
    <t>y</t>
  </si>
  <si>
    <t>JCN</t>
  </si>
  <si>
    <t>VGluT2-IRES-Cre mice (Jackson Labs, Stock #016963)</t>
  </si>
  <si>
    <t>n</t>
  </si>
  <si>
    <t>y</t>
  </si>
  <si>
    <t>JCN</t>
  </si>
  <si>
    <t>Transgenic mice expressing yellow fluorescent pro- tein (YFP; [H] line) (Feng et al., 2000; B6.Cg-Tg(Thy1- YFP)HJrs/J, RRID: IMSR_JAX:003782)</t>
  </si>
  <si>
    <t>y</t>
  </si>
  <si>
    <t>y</t>
  </si>
  <si>
    <t>Neurotoxicity Research</t>
  </si>
  <si>
    <t>Male Wistar rats from our breeding colony</t>
  </si>
  <si>
    <t>n</t>
  </si>
  <si>
    <t>y</t>
  </si>
  <si>
    <t>JCN</t>
  </si>
  <si>
    <t>Sprague-Dawley [SD] outbred, RRID:RGD_737903</t>
  </si>
  <si>
    <t>y</t>
  </si>
  <si>
    <t>y</t>
  </si>
  <si>
    <t>JCN</t>
  </si>
  <si>
    <t>Frozen embryos (RRID:IMSR_MMRRC:010439, Stock #: 010439-UCD)</t>
  </si>
  <si>
    <t>y</t>
  </si>
  <si>
    <t>y</t>
  </si>
  <si>
    <t>JCN</t>
  </si>
  <si>
    <t>thy1-GFP M1 line, RRID:IMSR_JAX:007788 (Feng et al., 2000</t>
  </si>
  <si>
    <t>y</t>
  </si>
  <si>
    <t>y</t>
  </si>
  <si>
    <t>JCN</t>
  </si>
  <si>
    <t>Nestin-Cre, RRID:M- GI_MGI:3840982</t>
  </si>
  <si>
    <t>y</t>
  </si>
  <si>
    <t>y</t>
  </si>
  <si>
    <t>JCN</t>
  </si>
  <si>
    <t>Nex-Cre, RRID:MGI_MGI: 4429427</t>
  </si>
  <si>
    <t>y</t>
  </si>
  <si>
    <t>y</t>
  </si>
  <si>
    <t>JCN</t>
  </si>
  <si>
    <t>UAS-Hid,rpr (Kurada and White, 1998; White et al., 1996)</t>
  </si>
  <si>
    <t>JCN</t>
  </si>
  <si>
    <t>Tdc2- GAL4;tsh-GAL80 (kindly provided by J. Simpson, HHMI, Janelia Farm, Ashburn, VA; Selcho et al., 2012)</t>
  </si>
  <si>
    <t>JCN</t>
  </si>
  <si>
    <t>UAS-Cameleon2.1 reporter (Diegelmann et al., 2002; RRID: BDSC_6901)</t>
  </si>
  <si>
    <t>y</t>
  </si>
  <si>
    <t>y</t>
  </si>
  <si>
    <t>JCN</t>
  </si>
  <si>
    <t>Tdc2-GAL4 males (Cole et al., 2005; RRID: BDSC_9313)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</si>
  <si>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</si>
  <si>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</si>
  <si>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</si>
  <si>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</si>
  <si>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</si>
  <si>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</si>
  <si>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</si>
  <si>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</si>
  <si>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</si>
  <si>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Wnt1-Cre; RRID:MGI:2386570</t>
  </si>
  <si>
    <t>y</t>
  </si>
  <si>
    <t>y</t>
  </si>
  <si>
    <t>Journal of Neuroscience</t>
  </si>
  <si>
    <t>y</t>
  </si>
  <si>
    <t>y</t>
  </si>
  <si>
    <t>JCN</t>
  </si>
  <si>
    <t>PanR7-GAL4</t>
  </si>
  <si>
    <t>JCN</t>
  </si>
  <si>
    <t>PanR8-GAL4</t>
  </si>
  <si>
    <t>JCN</t>
  </si>
  <si>
    <t>Rh3-LexA</t>
  </si>
  <si>
    <t>JCN</t>
  </si>
  <si>
    <t>UAS-hth</t>
  </si>
  <si>
    <t>JCN</t>
  </si>
  <si>
    <t>UAS- hthHM (provided by Claude Desplan)</t>
  </si>
  <si>
    <t>JCN</t>
  </si>
  <si>
    <t>C202a-GAL4</t>
  </si>
  <si>
    <t>JCN</t>
  </si>
  <si>
    <t>21D- GAL4 (Rister et al., 2007)</t>
  </si>
  <si>
    <t>JCN</t>
  </si>
  <si>
    <t>ACTH (1:1000; Parlow; 1:50; National Institutes of Health Pituitary Program</t>
  </si>
  <si>
    <t>NPY (Phoenix Pharmaceuticals</t>
  </si>
  <si>
    <t>transcription 3 (Stat3) rabbit Ab (1:1000; Cell Signaling Technology</t>
  </si>
  <si>
    <t>pStat3 (Y705; D3A7) rabbit mAb (1:1000; catalog #9145S; RRID: AB_561305, Cell Signaling Technology</t>
  </si>
  <si>
    <t>Journal</t>
  </si>
  <si>
    <t>Organism name</t>
  </si>
  <si>
    <t>Organism contains RRID?</t>
  </si>
  <si>
    <t>Organism Identifiable</t>
  </si>
  <si>
    <t>JCN</t>
  </si>
  <si>
    <t>Wistar albino rats obtained from the Laboratory of Research Biomodels (Faculty of Medicine, P.J. Saf  arik University in Kosice)</t>
  </si>
  <si>
    <t>n</t>
  </si>
  <si>
    <t>y</t>
  </si>
  <si>
    <t>JCN</t>
  </si>
  <si>
    <t>COX-1 knockout mice (Ptgs12/2; Jackson Laboratories, Bar Harbor, ME; RRID: IMSR_JAX:006182)</t>
  </si>
  <si>
    <t>y</t>
  </si>
  <si>
    <t>y</t>
  </si>
  <si>
    <t>Wildtype C57BL/6 mice (Scanbur, Sollentuna, Swe- den)</t>
  </si>
  <si>
    <t>n</t>
  </si>
  <si>
    <t>y</t>
  </si>
  <si>
    <t>mPGES-1 knockout mice (Ptges2/2; (Trebino et al., 2003)</t>
  </si>
  <si>
    <t>n</t>
  </si>
  <si>
    <t>y</t>
  </si>
  <si>
    <t>Journal of Neuroscience</t>
  </si>
  <si>
    <t>Wistar dams were obtained at E15 (Charles River Laboratories; RRID: RGD:737929)</t>
  </si>
  <si>
    <t>y</t>
  </si>
  <si>
    <t>y</t>
  </si>
  <si>
    <t>JCN</t>
  </si>
  <si>
    <t>conditional Kcnq2-null mice</t>
  </si>
  <si>
    <t>n</t>
  </si>
  <si>
    <t>n</t>
  </si>
  <si>
    <t>JCN</t>
  </si>
  <si>
    <t>FLP recombinase (129S4/SvJaeSor-Gt(ROSA)26Sortm1(FLP1)Dym/J, RRID:IMSR_JAX:003946; Farley et al., 2000</t>
  </si>
  <si>
    <t>y</t>
  </si>
  <si>
    <t>y</t>
  </si>
  <si>
    <t>JCN</t>
  </si>
  <si>
    <t>Pax3-Cre (RRID:IMSR_- JAX:005549)</t>
  </si>
  <si>
    <t>y</t>
  </si>
  <si>
    <t>y</t>
  </si>
  <si>
    <t>JCN</t>
  </si>
  <si>
    <t>Rosa26 reporter gene (RRID:IMSR_JAX:003504</t>
  </si>
  <si>
    <t>y</t>
  </si>
  <si>
    <t>y</t>
  </si>
  <si>
    <t>JCN</t>
  </si>
  <si>
    <t>GAD67-Cre (Ohtsuka et al., 2013)</t>
  </si>
  <si>
    <t>n</t>
  </si>
  <si>
    <t>rabbit monoclonal antibody against Ki67 (Lab Vision Cat# RM-9106-S RRID:AB_149707</t>
  </si>
  <si>
    <t>rabbit polyclonal antibody against Iba-1 (Wako Chemicals USA, Inc. Cat# 019-19741 RRID:AB_839504</t>
  </si>
  <si>
    <t>goat polyclonal antibody againstgoat polyclonal antibody against Iba-1 (Abcam Cat# ab5076 RRID:AB_2224402</t>
  </si>
  <si>
    <t>Caspase-3 (Cell Signaling Technology Cat# 9661S RRID:AB_331440</t>
  </si>
  <si>
    <t>phospho-S6 ribosomal protein (S235/236) Rb mAb (1:100; catalog #4857S; RRID: AB_2181035, Cell Signaling</t>
  </si>
  <si>
    <t>anti-Cre antibody (1:3000; Kellendonk et al., 1999)</t>
  </si>
  <si>
    <t>Millipore catalog #MAB377, RRID:AB_2298772</t>
  </si>
  <si>
    <t>Cell Signaling Technology catalog #9664S, RRID:AB_331453</t>
  </si>
  <si>
    <t>Sigma-Aldrich catalog #N4142, RRID:AB_477272</t>
  </si>
  <si>
    <t>Novus Biologicals catalog #NB600-717, RRID:AB_2139899</t>
  </si>
  <si>
    <t>anti-BrdU (AbD Serotec Cat# MCA2060 RRID:AB_323427</t>
  </si>
  <si>
    <t>goat polyclonal antibodies against Doublecortin (DCX) (Santa Cruz Biotechnology, Inc. Cat# sc-8066 RRID:AB_2088494</t>
  </si>
  <si>
    <t>Glial Fibrillary Acidic Protein (Promega Cat# G5601 RRID:AB_430855</t>
  </si>
  <si>
    <t>anti-G-protein β1 (C-16; Santa Cruz Biotechnology catalog #sc-379, RRID:AB_2111823</t>
  </si>
  <si>
    <t>anti-α2δ1 subunit (Santa Cruz Biotechnology catalog #sc-133436, RRID:AB_10609764</t>
  </si>
  <si>
    <t>anti-Hsp90 (Santa Cruz Biotechnology catalog #sc-59578, RRID:AB_2295578</t>
  </si>
  <si>
    <t>anti-flotillin-1 (BD Biosciences catalog #610821, RRID:AB_398140</t>
  </si>
  <si>
    <t>anti-caveolin-1 (BD Biosciences catalog #610059, RRID:AB_397471</t>
  </si>
  <si>
    <t>anti-α-synuclein (BD Biosciences catalog #610787, RRID:AB_398108</t>
  </si>
  <si>
    <t>anti-Na+/K+ ATPase (EMD Millipore catalog #05-369, RRID:AB_309699</t>
  </si>
  <si>
    <t>anti-Cav-β2 subunit (Sigma-Aldrich catalog #C5738, RRID:AB_258910</t>
  </si>
  <si>
    <t>anti-synaptophysin (Synaptic Systems catalog #101 011, RRID:AB_887824</t>
  </si>
  <si>
    <t>anti-syntaxin 1A antibody (Santa Cruz Biotechnology catalog #sc-58299, RRID:AB_785887</t>
  </si>
  <si>
    <t>anti-Rab11 (Life Technologies catalog #700184, RRID:AB_10562415</t>
  </si>
  <si>
    <t>anti-Cav1.2 (Hell et al., 1996).</t>
  </si>
  <si>
    <t>BD Biosciences catalog #554105, RRID:AB_395242</t>
  </si>
  <si>
    <t>Cell Signaling Technology catalog #4172, RRID:AB_330914</t>
  </si>
  <si>
    <t>Sigma-Aldrich catalog #HPA039936, RRID:AB_10795239</t>
  </si>
  <si>
    <t>Cell Signaling Technology catalog #3700S, RRID:AB_2242334</t>
  </si>
  <si>
    <t>Cell Signaling Technology catalog #4970, RRID:AB_2223172</t>
  </si>
  <si>
    <t>Millipore catalog #AB144, RRID:AB_90650</t>
  </si>
  <si>
    <t>mouse monoclonal anti-Caspr (a gift from Elior Peles, Department of Molecular Cell Biology, The Weizmann Institute of Science, Israel; RRID: AB_2314218</t>
  </si>
  <si>
    <t>mouse monoclonal antineurofilament M (Developmental Studies Hybridoma Bank, University of Iowa, RRID: AB_531793</t>
  </si>
  <si>
    <t>rabbit anti- GFP (Invitrogen, Cat# A-11122, RRID: AB_221569</t>
  </si>
  <si>
    <t>anti-NeuN (Millipore, Cat# MAB377, RRID: AB_2298772</t>
  </si>
  <si>
    <t>anti-PV monoclonal antibody (Swant, Cat# PV235, RRID: AB_10000343</t>
  </si>
  <si>
    <t>F59 antibody (Santa Cruz Biotechnology, catalog #sc-32732 RRID:AB_670118</t>
  </si>
  <si>
    <t>SV-2 antibody (Developmental Studies Hybridoma Bank, catalog #sv2 RRID:AB_528480</t>
  </si>
  <si>
    <t>AChR α subunit, the incubation period for the primary antibody was 48 h (Sigma-Aldrich, catalog #M217 RRID:AB_260473</t>
  </si>
  <si>
    <t>PV antibody (anti-PV in mouse, 1:2000; Sigma- Aldrich; p3088; RRID: AB_477329</t>
  </si>
  <si>
    <t>CB antibody (anti-CB in mouse, 1:2000; Sigma- Aldrich; c9848; RRID: AB_476894</t>
  </si>
  <si>
    <t>GAD67 antibody (anti-GAD1 in Rabbit; 1:1000, Sigma-Aldrich; SAB4300642; RRID: AB_11129033</t>
  </si>
  <si>
    <t>anti-Cav2.2 α1B (A-11; Santa Cruz Biotechnology catalog #sc-271010, RRID:AB_10611357</t>
  </si>
  <si>
    <t>chicken anti-β-galactosidase (Abcam, chicken polyclonal, cat #ab9361 RRID: AB_307210</t>
  </si>
  <si>
    <t>anti-BrdU (BD Biosciences, mouse monoclonal, cat#555627, clone 3D4 RRID: AB_395993</t>
  </si>
  <si>
    <t>rabbit anti-c-Kit (Cell Signaling Technology, rabbit monoclonal, cat#3074, RRID: AB_10829442</t>
  </si>
  <si>
    <t>goat anti-c-Kit (Santa Cruz, goat polyclonal (M14), cat#sc-1494, RRID: AB_631032</t>
  </si>
  <si>
    <t>anti-CK18 (Abcam, rabbit monoclonal, cat #ab32118, RRID: AB_736394</t>
  </si>
  <si>
    <t>anti-CK5 (Abcam, rabbit polyclonal, cat#ab24647, RRID: AB_448212</t>
  </si>
  <si>
    <t>anti-GAP43 (Abcam, rabbit monoclonal, cat#ab75810, RRID: AB_1310252</t>
  </si>
  <si>
    <t>anti-OMP (Wako, goat polyclonal, cat#019-22291, RRID: AB_664696</t>
  </si>
  <si>
    <t>anti-PCNA (Abcam, mouse monoclonal, cat#ab2426, RRID: AB_303062</t>
  </si>
  <si>
    <t>anti-Pax6 (Millipore, rabbit polyclonal, cat#AB2237, RRID: AB_1587367</t>
  </si>
  <si>
    <t>rabbit anti-SCF (Bioss Inc, rabbit polyclonal, cat#bs-0545R, RRID: AB_10855650</t>
  </si>
  <si>
    <t>mouse anti-SCF (Santa Cruz, mouse monoclonal (G-3), cat#sc-13126, RRID: AB_628238</t>
  </si>
  <si>
    <t>antibody TuJ-1 (Covance, mouse monoclonal, cat#MMS-435P, RRID: AB_10063408</t>
  </si>
  <si>
    <t>Rabbit polyclonal antibodies against pan-sodium channel (recognizes all sodium channel isoforms, RRID: AB_2315782</t>
  </si>
  <si>
    <t>Nav1.1</t>
  </si>
  <si>
    <t>Nav1.3</t>
  </si>
  <si>
    <t>Nav1.6 (RRID: AB_2314862</t>
  </si>
  <si>
    <t>Nav1.7 (RRID: AB_2315789</t>
  </si>
  <si>
    <t>Nav1.8 (RRID: AB_2314859</t>
  </si>
  <si>
    <t>rabbit polyclonal anti-Nav1.2 (Upstate Biotechnology</t>
  </si>
  <si>
    <t>chicken anti-GFP antibody, GFP-1020, Aves, RRID:AB_10000240</t>
  </si>
  <si>
    <t>mouse anti-NeuN antibody, MAB377, Millipore, RRID:AB_2298772</t>
  </si>
  <si>
    <t>Digoxigenin-Alkaline phosphatase, Fab fragments (1:2000) (Cat. No 11093274910, Roche Diagnostics, Germany, RRID:AB_514497</t>
  </si>
  <si>
    <t>Fab fragments (1:400) (Cat. No 11426346910, Roche Diagnostics, Germany, RRID:AB_840257</t>
  </si>
  <si>
    <t>serotonin antibody produced in rabbit (Cat. No 20080, DiaSorin, Italy, RRID:AB_572263</t>
  </si>
  <si>
    <t>Anti-Acetylated Tubulin antibody produced in mouse (Clone 6-11 B-1) (1:1000) (Cat. No T7451, Sigma-Aldrich, St. Louis, MO, RRID:AB_609894</t>
  </si>
  <si>
    <t>GluA1–4 (panAMPAR)        Recombinant proteins corresponding to aa 724–781 of rat GluA1 flop        Raised in Dr. Elek Molnár's laboratory (Nusser et al., 1998). Rabbit, affinity purified polyclonal antibody</t>
  </si>
  <si>
    <t>Millipore, Mouse, MAB363 Clone 54.1, RRID: AB_94946</t>
  </si>
  <si>
    <t>BNPI/vGluT1        Recombinant protein corresponding to aa 493–560 of mouse BNPI        Raised in Dr. Ryuichi Shigemoto's laboratory, guinea pig antibody</t>
  </si>
  <si>
    <t>rabbit anti-β-galactosidase (MP Biomedical, rabbit polyclonal, cat #55976 RRID: AB_10013481</t>
  </si>
  <si>
    <t>rabbit polyclonal anti-nfasc (Tait et al., 2000; a gift from Dr. Peter Brophy, University of Edinburgh</t>
  </si>
  <si>
    <t>rat polyclonal anti-MBP (Millipore; catalog #MAB386, RRID:AB_94975</t>
  </si>
  <si>
    <t>rabbit polyclonal anti-GAPDH (Santa Cruz Biotechnology; catalog #Sc-25778, RRID:AB_641106</t>
  </si>
  <si>
    <t>mouse monoclonal anti-CNP (Abcam; catalog #ab24566, RRID:AB_2260805</t>
  </si>
  <si>
    <t>rabbit polyclonal anti-olig2 (Abcam; catalog #ab81093, RRID:AB_1640746</t>
  </si>
  <si>
    <t>mouse monoclonal anti-APC (CC1; Abcam; catalog #ab16794, RRID:AB_443473</t>
  </si>
  <si>
    <t>rabbit anti-TH antibody (1:10,000, catalog #AB152, RRID:AB_390204</t>
  </si>
  <si>
    <t>rabbit anti-c-Fos antibody (1:5000, catalog #PC38-100UL, RRID: AB_213663</t>
  </si>
  <si>
    <t>GluA1 IgG (Abcam, Cat# ab31232, RRID: AB_2113447</t>
  </si>
  <si>
    <t>polyclonal antibody against GFP (Merck catalog No. AB3080 RRID:AB_11211640;</t>
  </si>
  <si>
    <t>mouse monoclonal anti-Caspr (UCDavis/NIH NeuroMab Facility; catalog #75-001, RRID:AB_2083496</t>
  </si>
  <si>
    <t>rabbit polyclonal anti-Kv1.2 (Alomone Labs; catalog #APC-010, RRID:AB_2040146)</t>
  </si>
  <si>
    <t>rabbit polyclonal anti-NFM (Millipore; catalog #AB1987, RRID:AB_91201</t>
  </si>
  <si>
    <t>goat polyclonal anti-DCC (Santa Cruz Biotechnology; catalog #SC6535, RRID:AB_2245770)</t>
  </si>
  <si>
    <t>mouse monoclonal anti-DCC (BD Biosciences; catalog #554223, RRID:AB_395314</t>
  </si>
  <si>
    <t>rabbit polyclonal anti-calnexin (BioVision; catalog #3811-100, RRID:AB_2069013</t>
  </si>
  <si>
    <t>rabbit polyclonal anti-MAG (a gift from Dr. David Colman, McGill University</t>
  </si>
  <si>
    <t>mouse monoclonal anti-PLP (a gift from Dr. David Colman, McGill University</t>
  </si>
  <si>
    <t>anti-postsynaptic density-95 (PSD95; catalog #2507S RRID:AB_10695259</t>
  </si>
  <si>
    <t>anti-GFP antibody (Ab)</t>
  </si>
  <si>
    <t>anti-vesicular mono- amine transporter 2 (VMAT2) Ab</t>
  </si>
  <si>
    <t>goat CGRP polyclonal antibody (RRID:AB_2290729</t>
  </si>
  <si>
    <t>rabbit CGRP polyclonal antibody (RRID:AB_2068655</t>
  </si>
  <si>
    <t>GFAP) polyclonal antibody (RRID:AB_10013382</t>
  </si>
  <si>
    <t>GFRα3 polyclonal, affinity purified antibody (RRID:AB_2110295</t>
  </si>
  <si>
    <t>neurofilament 200 (NF200, clone N52) monoclonal antibody (RRID:AB_477257</t>
  </si>
  <si>
    <t>neuropeptide Y (NPY) polyclonal antibody (RRID:AB_572253</t>
  </si>
  <si>
    <t>NOS) polyclonal antibody (RRID:AB_2313734</t>
  </si>
  <si>
    <t>anti-S100 monoclonal antibody (RRID:AB_571112</t>
  </si>
  <si>
    <t>actin-α (SMA) monoclonal antibody (RRID:AB_262054</t>
  </si>
  <si>
    <t>TH) polyclonal antibody (RRID:AB_477627</t>
  </si>
  <si>
    <t>Vim) monoclonal antibody (RRID:AB_477627</t>
  </si>
  <si>
    <t>rabbit anti-Caspase-3 1:600 (Cell Signaling Technology 9661, RRID:AB_2314091)</t>
  </si>
  <si>
    <t>guinea pig anti-VGLUT2 1:7500 (Millipore AB2251, RRID:AB_1587626</t>
  </si>
  <si>
    <t>guinea pig anti-VGLUT1 1:2500 (Millipore AB5905, RRID:AB_2301751</t>
  </si>
  <si>
    <t>rabbit anti-PSD95 1:350 (Invitrogen 51-6900, RRID:AB_87705</t>
  </si>
  <si>
    <t>anti-FLAG from Sigma-Aldrich (catalog #P2983 RRID:AB_439685);</t>
  </si>
  <si>
    <t>anti-􏰊-actin (catalog #ab66338 RRID:AB_2289239)</t>
  </si>
  <si>
    <t>anti-PKCγ (N-terminal) specifically recognizing N-terminal of PKCγ from Abcam</t>
  </si>
  <si>
    <t>anti-glutathione S-transferase (GST) (catalog #sc-33613 RRID:AB_647588</t>
  </si>
  <si>
    <t>anti-PKCα (catalog #sc-208 RRID:AB_2168668</t>
  </si>
  <si>
    <t>anti-PKCβ1 (catalog #sc-209 RRID:AB_2168968</t>
  </si>
  <si>
    <t>anti-PKCβ2 (catalog #sc-210 RRID:AB_2252825</t>
  </si>
  <si>
    <t>anti-PKCγ (catalog #sc-211 RRID:AB_632234</t>
  </si>
  <si>
    <t>anti-serPKC motif (catalog #2261S RRID:AB_330310</t>
  </si>
  <si>
    <t>anti-βPIX (catalog #4515S RRID:AB_2274365</t>
  </si>
  <si>
    <t>mouse anti-Htt 1:1000 (Millipore 2166, RRID:AB_2123255</t>
  </si>
  <si>
    <t>rabbit anti-β-tubulin 1:1000 (Li-Cor 926–42211, RRID:AB_1850029</t>
  </si>
  <si>
    <t>rabbit anti-RFP 1:2000 (Rockland Immunochemicals 600-401-379, RRID:AB_2209751</t>
  </si>
  <si>
    <t>mouse anti-DARPP32 1:500 (BD Biosciences 611520, RRID:AB_398980</t>
  </si>
  <si>
    <t>mouse anti-GFAP 1:1000 (Sigma-Aldrich G3893, RRID:AB_477010</t>
  </si>
  <si>
    <t>rabbit anti-Iba1 (ionized calcium binding adapter molecule 1) 1:7500 (Wako 019-19741, RRID:AB_839504</t>
  </si>
  <si>
    <t>rabbit anti-ER81 1:6000 (Abcam ab36788, AB_732196</t>
  </si>
  <si>
    <t>rat anti-CD68 1:500 (BioLegend 137001, RRID:AB_2044003</t>
  </si>
  <si>
    <t>mouse anti-NeuN 1:1000 (Millipore MAB377, RRID:AB_2298772</t>
  </si>
  <si>
    <t>a goat polyclonal anti-Iba-1 (1:500, Abcam, Cat# ab5076, RIID: AB_2224402)</t>
  </si>
  <si>
    <t>rat monoclonal anti-CD11b (1:1000, Abcam Cat# ab8878, RIID: AB_306831)</t>
  </si>
  <si>
    <t>rabbit polyclonal anti-MAP2 (1:1000, Santa Cruz Biotechnology, Cat# sc-20172, RIID: AB_2250101)</t>
  </si>
  <si>
    <t>rabbit anti-phosphorylated IKK%/à (1:500, 16A6, Cell Signal-ing Technology, Hitchin, UK, Cat# 2697L, RIID: AB_2291699)</t>
  </si>
  <si>
    <t>anti-IKK%/à (1:500, H470, Santa Cruz Biotechnology, Inc., Cat# sc-7607, RIID: AB_675667)</t>
  </si>
  <si>
    <t>rabbit polyclonal anti-PARP antibody (1:1000, Cell Signaling Technology Cat# 9542, RIID: AB_2160739)</t>
  </si>
  <si>
    <t>rabbit poly-clonal anti-caspase-3 (1:1000, Cell Signaling Technology Cat# 9662S, RIID: AB_10694681)</t>
  </si>
  <si>
    <t>mouse monoclonal %-tubulin (Sigma-Aldrich, Cat# T6199, RIID: AB_477583)</t>
  </si>
  <si>
    <t>à-Actin (clone AC-40, Sigma-Aldrich, Cat# A3853, RIID: AB_262137) antibodies (both 1:5000)</t>
  </si>
  <si>
    <t>rabbit monoclonal phospho-Ser536p65 (clone 93H1, CST, Cat# 3033S, RRID: AB_331284)</t>
  </si>
  <si>
    <t>Rabbit monoclonal pan-p65 (clone D12E12, Cell Signaling Technology Cat# 8242P, RRID: AB_10859369)</t>
  </si>
  <si>
    <t>goat polyclonal anti-Bid (AF860, R&amp;D Systems, Cat# AF860, RIID: AB_2065622)</t>
  </si>
  <si>
    <t>rabbit polyclonal anti-IKK (1:500, Abcam Cat# ab77750, RIID: AB_156633)</t>
  </si>
  <si>
    <t>The orexin antibody was a goat polyclonal antibody (Santa Cruz Biotechnology, Santa Cruz, CA; catalog No. SC-8070, C-19; RRID:AB_2315772)</t>
  </si>
  <si>
    <t>Rabbit anti-DsRed polyclonal antibody (Living Colors DsRed polyclonal antibody 632496; Clontech, Mountain View, CA; RRID:AB_10015246)</t>
  </si>
  <si>
    <t>TH mouse anti-sheep antibody (AB1542; Millipore, Billerica, MA; RRID:AB_90755)</t>
  </si>
  <si>
    <t>GFP antibody raised in chicken against recombinant GFP protein (RRID:AB_1000024; Aves Labs, Tigard, OR )</t>
  </si>
  <si>
    <t>rabbit polyclonal anti-Bid antibody (1:1000, AR-52, Enzo Life Sciences, Exeter, UK; Cat# ALX-210-007-R050, Antibody Registry (RIID): AB_2259218)</t>
  </si>
  <si>
    <t>mouse monoclonal anti-GFAP (1:1000, Sigma-Aldrich Cat# G3893, RIID: AB_477010)</t>
  </si>
  <si>
    <t>polyclonal antibody 3109 (kind gift from Dr. J. Walter; Prager et al., 2007)</t>
  </si>
  <si>
    <t>Tubulin (catalog #e7 RRID:AB_528499; Develop- mental Studies Hybridoma Bank)</t>
  </si>
  <si>
    <t>CaMKII (catalog #sc-9035 RRID: AB_634551; Santa Cruz Biotechnology)</t>
  </si>
  <si>
    <t>CaMKII T286 phosphorylation (catalog #PPS002 RRID:AB_2290672, R&amp;D Systems)</t>
  </si>
  <si>
    <t>NR2A (catalog #454580-10UG RRID:AB_10683116; Merck)</t>
  </si>
  <si>
    <t>antiserum against GFAP (catalog #Z0334 RRID:AB_10013382, 1:800; Dako).</t>
  </si>
  <si>
    <t>mouse monoclonal Pan-KChIP antibody (catalog #73-006 RRID: AB_2132595; UC Davis/NIH NeuroMab Facility)</t>
  </si>
  <si>
    <t>anti-GluA1 (Millipore; catalog #MAB2263, RRID:AB_1977459)</t>
  </si>
  <si>
    <t>anti-synapsin-1 (Millipore; catalog #AB1543, RRID: AB_2200400)</t>
  </si>
  <si>
    <t>anti-Clathrin (Thermo Fisher; catalog #MA1-065, RRID:AB_2083179)</t>
  </si>
  <si>
    <t>anti-PSD-95 (Millipore; catalog #MAB1596, RRID:AB_2092365)</t>
  </si>
  <si>
    <t>rabbit anti-HMGB1 (1:1000, catalog #ab18256, RRID: AB_444360; Abcam;</t>
  </si>
  <si>
    <t>antibody 6E10 (catalog #SIG-39300-500 RRID:AB_10175291; Covance)</t>
  </si>
  <si>
    <t>APP and C-terminal fragment (CTF) using antibody C-terminal 140 (kind gift from Dr. J. Walter, University of Bonn, Bonn, Germany)</t>
  </si>
  <si>
    <t>BDNF using antiserum sc-546 (catalog #sc-546 RRID:AB_630940; Santa Cruz Biotechnology)</t>
  </si>
  <si>
    <t>biotinylated-labeled anti-mouse Ym1 (R&amp;D Systems, catalog #BAF2446 RRID:AB_2260451)</t>
  </si>
  <si>
    <t>Pacific Blue (PB)-labeled anti-mouse CD4 (BD Biosci- ences, catalog #558107 RRID:AB_397030)</t>
  </si>
  <si>
    <t>APC-labeled anti- mouse IFN􏰊 (BD Biosciences, catalog #554413 RRID:AB_398551)</t>
  </si>
  <si>
    <t>PE-labeled anti-mouse IL17 (BD Biosciences, catalog #559502 RRID: AB_397256)</t>
  </si>
  <si>
    <t>Anti-DIG Fab fragments conjugated with alkaline phosphatase (1:2,000; Roche Diagnostics; RRID:AB_514497</t>
  </si>
  <si>
    <t>anti-TH antibody (1:600; MAB 318; Millipore, Temecula, CA; RRID:AB_2201528)</t>
  </si>
  <si>
    <t>cholera toxin B (CTB; 1%; List Biological Laboratories, Campbell, CA, Cat# 104, RRID: AB_2313636)</t>
  </si>
  <si>
    <t>allophycocyan (APC)-labeled anti-mouse CD45 (BD Biosciences, catalog #559864 RRID:AB_398672)</t>
  </si>
  <si>
    <t>BV-510 labeled anti-mouse CD86 (BioLegend, catalog #105039)</t>
  </si>
  <si>
    <t>PE-labeled anti-mouse Ly6C (BioLegend, catalog #128008 RRID:AB_1186132)</t>
  </si>
  <si>
    <t>APC-Cy7- labeled anti-mouse MHCII (BioLegend, catalog #107627 RRID: AB_1659252)</t>
  </si>
  <si>
    <t>PE-labeled anti-mouse iNOS (Santa Cruz Biotechnology, catalog #sc-651 RRID:AB_2298577)</t>
  </si>
  <si>
    <t>PE-labeled anti-mouse CD206 (BioLegend, catalog # 141705 RRID:AB_10896421)</t>
  </si>
  <si>
    <t>APC-labeled anti- mouse Arginase-1 (R&amp;D Systems, RRID:nlx_152445 catalog #IC5868A)</t>
  </si>
  <si>
    <t>CD4 (BD Biosciences catalog #550280 RRID:AB_393575, 1:100)</t>
  </si>
  <si>
    <t>Iba-1 (Wako Chemicals catalog #019-19741 RRID:AB_2313566, 1:1500)</t>
  </si>
  <si>
    <t>GFAP (Dr. Virginia Lee cat- alog #GFAP RRID:AB_2314536, 1:300)</t>
  </si>
  <si>
    <t>GFP (Abcam catalog #ab13970 RRID:AB_300798, 1:400)</t>
  </si>
  <si>
    <t>opalin (Novus Biologicals catalog #NBP1- 81656 RRID:AB_11028865, 1:2000)</t>
  </si>
  <si>
    <t>monoclonal pan-phosphorylated NF-H epitope antibody (SMI-312, Covance Research Products, catalog #SMI-312R-100 RRID:AB_10119994, 1:500)</t>
  </si>
  <si>
    <t>CCL2 (Lubkowski et al., 1997) (Santa Cruz Biotechnology catalog #sc-28879 RRID: AB_2070877, 1:200),</t>
  </si>
  <si>
    <t>N-cadherin (catalog #610921 RRID:AB_398236; BD Biosciences)</t>
  </si>
  <si>
    <t>rabbit antibody to GFP (1:500, Invitrogen; catalog #A11122, RRID: AB_10073917)</t>
  </si>
  <si>
    <t>rat anti-mouse CD68 (1:500; AbD Se- rotec; catalog #MCA1957, RRID: AB_322219)</t>
  </si>
  <si>
    <t>rabbit anti-red/green opsin (1:500; Millipore Bioscience Research Reagents; catalog #AB5405, RRID: AB_177456)</t>
  </si>
  <si>
    <t>CD45 antibodies (1:250; BD PharMingen; catalog #559864, RRID: AB_398672</t>
  </si>
  <si>
    <t>CCL2 (Millipore, cata- log #AB1834P RRID:AB_90984, 1:200)</t>
  </si>
  <si>
    <t>AMPA receptor GluA1 (catalog #AB1504 RRID:AB_2113602; Millipore</t>
  </si>
  <si>
    <t>extracellular epitope, cata- log #PC246-100UG RRID:AB_564636; Millipore)</t>
  </si>
  <si>
    <t>vGluT1 (catalog #AB5905 RRID:AB_2301751; Millipore)</t>
  </si>
  <si>
    <t>mouse monoclonal antibodies to GABAA receptor 􏰂1 (catalog #75-136 RRID:AB_2108811; NeuroMab)</t>
  </si>
  <si>
    <t>􏰀1 (catalog #75-137 RRID:AB_2109406; NeuroMab)</t>
  </si>
  <si>
    <t>􏰀2/􏰀3 (extracellular epitope, catalog #MAB341 RRID: AB_2109419; Millipore)</t>
  </si>
  <si>
    <t>􏰀-catenin (catalog #610153 RRID:AB_397554; BD Biosciences)</t>
  </si>
  <si>
    <t>gephyrin (catalog #147 021 RRID:AB_1279448; Synap- tic Systems)</t>
  </si>
  <si>
    <t>PSD-95 (catalog #MA1-046 RRID:AB_2092361; Thermo Scientific)</t>
  </si>
  <si>
    <t>mouse anti-acetylated tubulin (Sigma-Aldrich; catalog #T6793, RRID: AB_477585)</t>
  </si>
  <si>
    <t>rabbit anti-Dendra2 serum (Lodowski et al., 2013)</t>
  </si>
  <si>
    <t>rabbit polyclonal antibodies to GABAA receptor 􏰂2 (catalog #600-401- D45 RRID:AB_11182018; Rockland Immunochemicals)</t>
  </si>
  <si>
    <t>􏰂5 (catalog #AB9678 RRID:AB_570435; Millipore)</t>
  </si>
  <si>
    <t>􏰀3 (catalog #ab4046 RRID: AB_2109564; Abcam)</t>
  </si>
  <si>
    <t>􏰁2 (extracellular epitope, catalog #224 003 RRID: AB_2263066; Synaptic Systems)</t>
  </si>
  <si>
    <t>CBL (Invitrogen, catalog #A5760; RRID: AB_11181009)</t>
  </si>
  <si>
    <t>CB (Swant, catalog #300, RRID: AB_10000347)</t>
  </si>
  <si>
    <t>CR (Swant, catalog #6B3, RRID: AB_1000032)</t>
  </si>
  <si>
    <t>an antibody raised in rabbit against PSD-95 (a gift from Dr. T. C. Su ̈dhof (Stanford University, Palo Alto, CA)</t>
  </si>
  <si>
    <t>L667, blot 1:2000; Irie et al., 1997)</t>
  </si>
  <si>
    <t>a mouse monoclonal antibody against actin (clone C4, 69100, blot 1:4000, MP Biomedicals; AB_367251)</t>
  </si>
  <si>
    <t>a mouse monoclonal antibody against GAPDH (clone 6c5, ab8245, blot 1:10,000; Abcam; AB_2107448)</t>
  </si>
  <si>
    <t>isolectin B4 (IB4) binding (AlexaFluor 647; Molecular Probes)</t>
  </si>
  <si>
    <t>FE (Invitrogen, catalog #A889; RRID: AB_221561)</t>
  </si>
  <si>
    <t>FR (Invitrogen, catalog #A6397; RRID: AB_1502299)</t>
  </si>
  <si>
    <t>anti-pSMAD2/3 (AB_2193178)</t>
  </si>
  <si>
    <t>anti-pSMAD3 (AB_2193207)</t>
  </si>
  <si>
    <t>anti-FoxO1 (AB_10831514; Cell Sig- naling Technology)</t>
  </si>
  <si>
    <t>anti-GFAP (AB_880201)</t>
  </si>
  <si>
    <t>anti-Vimentin (AB_778826)</t>
  </si>
  <si>
    <t>anti-Sp1 (AB_1566756; Abcam)</t>
  </si>
  <si>
    <t>A polyclonal rabbit antibody that recognizes the Sema domain of rat and mouse PlexinA1 was used at 1:1000 in blotting and 1:200 in staining (PP1301, ECM Bio- sciences; RRID: AB_2299835</t>
  </si>
  <si>
    <t>chicken against SynCAM 1 (monoclonal clone 3E1, CM004-3, blot 1:500, MBL Laboratories; RRID: AB_592783)</t>
  </si>
  <si>
    <t>c-myc (ET-MY100, stain 1:200, Aves; RRID: AB_2313514)</t>
  </si>
  <si>
    <t>MAP2 (AB364, Millipore; RRID: AB_571049)</t>
  </si>
  <si>
    <t>anti-GABAA R 􏰊1 (gift from from Jean-Marc Fritschy, UTH Zurich)</t>
  </si>
  <si>
    <t>anti-GABAAR 􏰉2/3 (Mil- lipore, BD17, RRID:AB_2109419)</t>
  </si>
  <si>
    <t>GABAAR 􏰋2 (Synaptic Systems, RRID:AB_2263066)</t>
  </si>
  <si>
    <t>anti-p27 (AB_397636; BD Biosciences)</t>
  </si>
  <si>
    <t>anti-GST-􏰎 (AB_591792; MBL)</t>
  </si>
  <si>
    <t>anti-NG2 (AB_91789; Milli- pore)</t>
  </si>
  <si>
    <t>anti-BrdU (AB_609568; Accurate)</t>
  </si>
  <si>
    <t>anti-MBP (AB_510039)</t>
  </si>
  <si>
    <t>anti-CNP (AB_510037; Covance)</t>
  </si>
  <si>
    <t>anti-MOG (AB_2282105; Epitomics)</t>
  </si>
  <si>
    <t>anti- TGF􏰉-RII (AB_1660532; Novus Biologicals)</t>
  </si>
  <si>
    <t>anti-Cdk2 (AB_631216)</t>
  </si>
  <si>
    <t>anti-PDGFR􏰊 (AB_631064)</t>
  </si>
  <si>
    <t>anti-c-Myc (AB_627268)</t>
  </si>
  <si>
    <t>anti-SMAD3 (AB_2255105)</t>
  </si>
  <si>
    <t>anti-SMAD4 (AB_2255136;Santa Cruz Biotechnol- ogy)</t>
  </si>
  <si>
    <t>anti-Ki67 (AB_442102, Novocastra)</t>
  </si>
  <si>
    <t>anti-CC1 (AB_213434; Cal- biochem)</t>
  </si>
  <si>
    <t>anti-YFP (AB_1196615)</t>
  </si>
  <si>
    <t>mouse anti-gephyrin (1:50 cell culture supernatant, clone 3B11, RRID:AB_887719)</t>
  </si>
  <si>
    <t>mouse anti-myc (1:15 cell culture supernatant, clone 9E10, RRID:AB_2266850)</t>
  </si>
  <si>
    <t>rabbit anti-vesicular GABA transporter (VGAT; 1:500, Synaptic Systems, AB_887871)</t>
  </si>
  <si>
    <t>anti-S- Nitroso-cysteine (Sigma-Aldrich, RRID:AB_260785)</t>
  </si>
  <si>
    <t>mouse anti-gephyrin (clone 3B11, RRID:AB_887719)</t>
  </si>
  <si>
    <t>mouse anti-neuroligin 2 (Synaptic Systems, 5E6)</t>
  </si>
  <si>
    <t>anti-nNOS (Cell Signaling Technology, C7D7, RRID:AB_2152485)</t>
  </si>
  <si>
    <t>anti-GFP (Santa Cruz Biotechnology, AB_641123)</t>
  </si>
  <si>
    <t>p21 rabbit monoclonal (Cell Signaling Technology Cat# 2947S, RRID:AB_823586)</t>
  </si>
  <si>
    <t>HSPA8 rabbit polyclonal (Sigma-Aldrich Cat# SAB2101098, RRID:AB_10604580)</t>
  </si>
  <si>
    <t>PARP mouse monoclonal (BD Biosciences Cat# 556494, RRID:AB_396433)</t>
  </si>
  <si>
    <t>HOXB13 rabbit polyclonal (Invitrogen Cat# 422500, RRID:AB_1500227)</t>
  </si>
  <si>
    <t>Anti-human NKX3.1 goat polyclonal (Santa Cruz Biotechnology, Inc. Cat# sc-15022, RRID:AB_650285</t>
  </si>
  <si>
    <t>GFP mouse monoclonal (Clontech Cat# 632380, RRID:AB_10013427)</t>
  </si>
  <si>
    <t>actin mouse monoclonal (MP Biomedicals, Irvine, CA, Cat.# ICN691001)</t>
  </si>
  <si>
    <t>BANF rabbit polyclonal (EMD Millipore Cat# 09-893, RRID:AB_1977041)</t>
  </si>
  <si>
    <t>Ku70 mouse monoclonal (GeneTex Cat# GTX23114, RRID:AB_367103)</t>
  </si>
  <si>
    <t>Ku80 mouse monoclonal (GeneTex Cat# GTX72225, RRID:AB_383445 )</t>
  </si>
  <si>
    <t>MYC rabbit polyclonal (Epitomics Cat# 1472-1, RRID:AB_562270)</t>
  </si>
  <si>
    <t>monoclonal anti-SynI (catalog #106 001, Research Resource Identifiers (RRID):AB_887805; Synaptic Systems)</t>
  </si>
  <si>
    <t>catalog #S5768, RRID:AB_477523; Sigma-Aldrich)</t>
  </si>
  <si>
    <t>monoclonal anti-Cherry antibody (catalog #632543, RRID:AB_2307319; Clontech)</t>
  </si>
  <si>
    <t>mouse anti-Xenopus laevis P/ rds antibody (clone 2D4, raised against the c-terminus of Xenopus P/rds, a generous gift from Dr. Robert Mol- day, RRID: AB_2315773)</t>
  </si>
  <si>
    <t>mouse anti-acetylated tubu- lin (Sigma-Aldrich, Cat. no. T6793, RRID: AB_477585)</t>
  </si>
  <si>
    <t>Flag mouse monoclonal (Sigma-Aldrich Cat# F1804, RRID:AB_262044)</t>
  </si>
  <si>
    <t>NKX3.1 mouse monoclonal for immunoblotting (Invitrogen Cat# 35-9700, RRID:AB_138690)</t>
  </si>
  <si>
    <t>primary antibody, mouse monoclo- nal anti-zebrin II (1:200 dilution; kindly provided by Richard Hawkes, University of Calgary; Brochu et al., 1990 RRID:AB_10013580)</t>
  </si>
  <si>
    <t>Green fluorescent protein (GFP)</t>
  </si>
  <si>
    <t>polyclonal anti-phospho-Ser 551 SynI (catalog #ab32532, RRID:AB_778198; Abcam)</t>
  </si>
  <si>
    <t>anti-GFP (catalog #A11122, RRID:AB_221569; Invitrogen)</t>
  </si>
  <si>
    <t>monoclonal anti-synaptobrevin-2 (Syb2; catalog #104 202, RRID:AB_887810; Synaptic Systems)</t>
  </si>
  <si>
    <t>GAPDH (Millipore, catalog #MAB374, RIID: AB_2107445)</t>
  </si>
  <si>
    <t>Vesicular glutamate transporter 2 (VGLUT2)</t>
  </si>
  <si>
    <t>Monoclonal anti-MAP2 antibodies (Millipore; MAB 3418, clone AP20, RRID: AB_94856)</t>
  </si>
  <si>
    <t>Myosin VI</t>
  </si>
  <si>
    <t>Myosin VIIa</t>
  </si>
  <si>
    <t>Calretinin</t>
  </si>
  <si>
    <t>Calbindin</t>
  </si>
  <si>
    <t>Parvalbumin</t>
  </si>
  <si>
    <t>Neurofilament</t>
  </si>
  <si>
    <t>bIII-Tubulin</t>
  </si>
  <si>
    <t>GluR2</t>
  </si>
  <si>
    <t>Ctbp2</t>
  </si>
  <si>
    <t>Sox2</t>
  </si>
  <si>
    <t>Choline acetyltransferase</t>
  </si>
  <si>
    <t>Anti-Drosophila vesicular glutamate transporter (DVGLUT; a gift from Dr. A. DiAntonio, Washington Uni- versity School of Medicine, St. Louis, MO; Dr. A. Dianto- nio; catalog No. NA, RRID:AB_2307294)</t>
  </si>
  <si>
    <t>mouse 4F3 anti-Discs large (DLG) monoclonal antibody for neuropil counterstaining, 1:500 rabbit anti-HA (Abcam, Cambridge, MA; catalog No. ab9110, RRI- D:AB_307019)</t>
  </si>
  <si>
    <t>Anti-g-aminobutyric acid (GABA; Sigma) antibody against GABA–BSA conjugate was produced in rabbit, affinity immunopurified, and characterized by dot blot immunoassay (Sigma-Aldrich; catalog No. A2052, RRI- D:AB_477652)</t>
  </si>
  <si>
    <t>Anti-Dscs large (Developmental Studies Hybridoma Bank; catalog No. 4F3 anti-discs large, RRI- D:AB_528203)</t>
  </si>
  <si>
    <t>rabbit anti- DVGLUT (Daniels et al., 2004)</t>
  </si>
  <si>
    <t>GluA1 (Millipore, catalog #AB1504, RIID:AB_2113602)</t>
  </si>
  <si>
    <t>GluN1 (BD Biosciences, catalog #556308, RIID:AB_396353)</t>
  </si>
  <si>
    <t>GluA1 phospho-S831 (EMD Millipore, catalog #04–823, RIID:AB_1977218)</t>
  </si>
  <si>
    <t>GluA1 phospho-S845 (EMD Millipore, catalog #04–1073, RIID: AB_1977219)</t>
  </si>
  <si>
    <t>DARPP-32 phospho-T34 (R&amp;D Systems, catalog #AF2847, RIID:AB_2252832)</t>
  </si>
  <si>
    <t>total DARPP-32 (Abcam, catalog #ab40801, RIID:AB_731843)</t>
  </si>
  <si>
    <t>D2 receptor (Abcam, catalog #ab85367, RIID:AB_10674739)</t>
  </si>
  <si>
    <t>Sox10 (N-20, sc-17342, goat poly- clonal, Santa Cruz Biotechnology, or mouse monoclonal, R&amp;D Systems, RRID:AB_2195180, both at 1:500)</t>
  </si>
  <si>
    <t>Fabp7 (1:500, rabbit poly- clonal; Abcam, RRID:AB_880078)</t>
  </si>
  <si>
    <t>Anti-DIG</t>
  </si>
  <si>
    <t>rabbit polyclonal antibody against Xenopus laevis (Gaolf) was obtained from Cosmo Bio (Tokyo, Japan; COP-080058; RRID: AB_2315629)</t>
  </si>
  <si>
    <t>Mouse mono- clonal anti-acetylated tubulin (AcT) antibody (T6793; RRID: AB_477585)</t>
  </si>
  <si>
    <t>Mouse monoclonal anti-Gao antibody (MAB3073; RRID: AB_94671)</t>
  </si>
  <si>
    <t>HDAC1 (1:1000, PA1- 860, rabbit polyclonal; Affinity Bio Reagents, RRID:AB_2118091)</t>
  </si>
  <si>
    <t>HDAC2 (1:200, H2663, mouse monoclonal; Sigma Aldrich, RRID: AB_261977)</t>
  </si>
  <si>
    <t>cleaved Caspase 3 (1:500, 9661, rabbit polyclonal; Cell Sig- naling Technology)</t>
  </si>
  <si>
    <t>Sox10 (1:200, N-20, sc-17342, goat polyclonal; Santa Cruz Biotechnology, RRID:AB_2195374; 1:200,</t>
  </si>
  <si>
    <t>SI058C01, rab- bit polyclonal DCS, RRID:AB_2313583)</t>
  </si>
  <si>
    <t>Pax3 (1:100, mouse monoclo- nal; Developmental Studies Hybridoma Bank, RRID:AB_528426)</t>
  </si>
  <si>
    <t>NeuroD1 (1:200, sc-1084, goat polyclonal; Santa Cruz Biotechnology, RRID:AB_630922)</t>
  </si>
  <si>
    <t>Islet1 (1:200, 39.4D5, mouse monoclonal; De- velopmental Studies Hybridoma Bank, RRID:AB_528173)</t>
  </si>
  <si>
    <t>rabbit antibody to DA488 (Invitrogen, A11094)</t>
  </si>
  <si>
    <t>nti-ErbB4 antibodies (Cell Signaling Technology, Beverly, MA, Cat. no. 4795, RRID:AB_2099883)</t>
  </si>
  <si>
    <t>ouse anti-actin (1:10,000, EMD Millipore, Bedford, MA, Cat. no. MAB1501R, RRID:AB_94235)</t>
  </si>
  <si>
    <t>rabbit anti-Erk1 (1:2000, Santa Cruz Biotechnology, Santa Cruz, CA, Cat. no. sc-94, Lot 310, RRID:AB_2140110)</t>
  </si>
  <si>
    <t>mouse anti-PSD95 (1:10,000, NeuroMab, Davis, CA, Cat. no. 75-028, RRI- D:AB_2292909)</t>
  </si>
  <si>
    <t>polyclonal rabbit anti-ErbB4 antibody (HL5721, 1:2000)</t>
  </si>
  <si>
    <t>nti-CamKII, clone 6G9 (Thermo Scientific Pierce Antibodies, Cat. no. MA1–048, RRID:AB_325403)</t>
  </si>
  <si>
    <t>Anti-GFP</t>
  </si>
  <si>
    <t>Chicken anti-GFP</t>
  </si>
  <si>
    <t>ChAT4B1</t>
  </si>
  <si>
    <t>1D4 anti-Fasciclin II</t>
  </si>
  <si>
    <t>TbH</t>
  </si>
  <si>
    <t>Anti-p-tyramine</t>
  </si>
  <si>
    <t>Rhodopsin</t>
  </si>
  <si>
    <t>Peanut agglutinin (PNA)</t>
  </si>
  <si>
    <t>anti-tyrosine hydroxylase (TH) antibody (Vector Labora- tories Cat# VP-T489 RRID:AB_10013701)</t>
  </si>
  <si>
    <t>ChAT</t>
  </si>
  <si>
    <t>M2-mAChR</t>
  </si>
  <si>
    <t>Interleukin receptor 2 alpha (CD25)</t>
  </si>
  <si>
    <t>TGN 46</t>
  </si>
  <si>
    <t>MAP-2</t>
  </si>
  <si>
    <t>Vesicular-GABA- Transporter (VGAT)</t>
  </si>
  <si>
    <t>GFP (Molecular Probes, Eugene, OR, cat. no. A21311, RRID: AB_10058149)</t>
  </si>
  <si>
    <t>polyclonal antibody against tyrosine hydroxylase (TH) (Chemicon, Temecula, CA, AB1542, RRID: AB_90755)</t>
  </si>
  <si>
    <t>LWS opsin</t>
  </si>
  <si>
    <t>SWS opsin</t>
  </si>
  <si>
    <t>sheep anti-TH 1:3,000; Millipore/Chemicon AB1542, RRID: AB_90755)</t>
  </si>
  <si>
    <t>Clontech, Mountain View, CA; Cat. No. 632496, RRID: AB_10013483</t>
  </si>
  <si>
    <t>Millipore, Cat. No. ABN78, RRID: AB_10807945</t>
  </si>
  <si>
    <t>Thermo Scientific Pierce Antibodies, Cat. No. PA1-46351; RRID: AB_1091086)</t>
  </si>
  <si>
    <t>Abcam, Cambridge, MA; Cat. No. ab80589; RRID: AB_1640532)</t>
  </si>
  <si>
    <t>Millipore, Cat. No. AB144P, RRID: AB_2079751</t>
  </si>
  <si>
    <t>Millipore, Cat. No. AB5062P, RRID: AB_2301998</t>
  </si>
  <si>
    <t>Fluorochrome, Inc., Denver CO, RRID: AB_2311977</t>
  </si>
  <si>
    <t>Abcam, Cat. No. ab13970, RRID: AB_300798</t>
  </si>
  <si>
    <t>Millipore, Cat. No. AB152, RRID: AB_390204</t>
  </si>
  <si>
    <t>Millipore, Billerica MA; Cat. No. AB1542, RRID: AB_90755</t>
  </si>
  <si>
    <t>Leptin (Millipore, catalog #EZRL-83K, RRID:AB_2307316),</t>
  </si>
  <si>
    <t>Tri-iodothyronine (T3, CUSABIO, catalog #CSB-E05085r, RRID: AB_2307317)</t>
  </si>
  <si>
    <t>KCNQ5 antiserum (Millipore Chemicon/Upstate/Linco; catalog No. AB5599, RRID:AB_210806)</t>
  </si>
  <si>
    <t>monoclonal contactin-associated protein (Caspr) antiserum (Peles et al., 1997; catalog No. contactin-associated protein [Caspr], RRID:AB_2311776)</t>
  </si>
  <si>
    <t>KCNQ2N antiserum (Dr. Edward Cooper; cat- alog No. KCNQ2N, RRID:AB_2312342)</t>
  </si>
  <si>
    <t>KCNQ3C antiserum (Dr. Edward Cooper; catalog No. KCNQ3C, RRID:AB_2312343)</t>
  </si>
  <si>
    <t>Kv1.1 antiserum (NeuroMab; catalog No. K20/78, RRID:AB_2312366)</t>
  </si>
  <si>
    <t>panNav monoclonal antiserum (Sigma- Aldrich; catalog No. S8809, RRID:AB_477552)</t>
  </si>
  <si>
    <t>mouse anti-hair cell HCS-1 (1:1,000, RRID: AB_10804296, gift of J. Corwin)</t>
  </si>
  <si>
    <t>mouse anti-tyrosine hydroxylase (TH; 1:1,000; Millipore/Chemicon MAB318, RRID: AB_2201528, Temecula, CA)</t>
  </si>
  <si>
    <t>CD31</t>
  </si>
  <si>
    <t>COX-1</t>
  </si>
  <si>
    <t>COX-2</t>
  </si>
  <si>
    <t>GFAP</t>
  </si>
  <si>
    <t>Iba-1</t>
  </si>
  <si>
    <t>mPGES-1</t>
  </si>
  <si>
    <t>NeuN</t>
  </si>
  <si>
    <t>PDGFRb</t>
  </si>
  <si>
    <t>a-smooth muscle actin (a-SMA)</t>
  </si>
  <si>
    <t>von Willebrand factor</t>
  </si>
  <si>
    <t>Plasma Corticosterone (CORT; Enzo Life Sciences, catalog #EK377, RRID: RRID:AB_2307314)</t>
  </si>
  <si>
    <t>Insulin-like growth factor 1 (IGF-1; Boster Biological Technology, catalog #ADI-900-097, RRID:AB_2307315),</t>
  </si>
  <si>
    <t>anti- choleragenoid (primary antibody, List Biological Labora- tories, Cat. no. 703, RRID: AB_10013220)</t>
  </si>
  <si>
    <t>CD13 (amino peptidase N)</t>
  </si>
  <si>
    <t>CD206</t>
  </si>
  <si>
    <t>JCN</t>
  </si>
  <si>
    <t>Antibody name</t>
  </si>
  <si>
    <t>Antibody contains RRID?</t>
  </si>
  <si>
    <t>Antibody Identifiable</t>
  </si>
  <si>
    <t>Millipore (Calbiochem), OP80-100UG, AB_10683347, mouse, monoclonal</t>
  </si>
  <si>
    <t>Millipore (Calbiochem), NE1018-100UL, AB_10689780, mouse, monoclonal</t>
  </si>
  <si>
    <t>Millipore, MABN50, AB_10807410, mouse, monoclonal</t>
  </si>
  <si>
    <t>Santa Cruz Biotechnology, sc-365692, AB_10844002, mouse, monoclonal</t>
  </si>
  <si>
    <t>Millipore, MAB377, AB_11210778, mouse, monoclonal</t>
  </si>
  <si>
    <t>Millipore, MAB1580, AB_11213204, mouse, monoclonal</t>
  </si>
  <si>
    <t>Abcam, ab66028, AB_1142710, mouse, monoclonal</t>
  </si>
  <si>
    <t>Millipore, AB2253, AB_1586992, guinea pig, polyclonal</t>
  </si>
  <si>
    <t>Millipore, MAB5384, AB_177646, mouse, monoclonal</t>
  </si>
  <si>
    <t>Abcam, ab6319, AB_2082593, mouse, monoclonal</t>
  </si>
  <si>
    <t>Santa Cruz Biotechnology, sc-17342, AB_2195374, goat, polyclonal</t>
  </si>
  <si>
    <t>Abcam, ab16667, AB_302459, rabbit, monoclonal</t>
  </si>
  <si>
    <t>Abcam, ab7349, AB_305869, rat, monoclonal</t>
  </si>
  <si>
    <t>Millipore, AB9610, AB_570666, rabbit, polyclonal</t>
  </si>
  <si>
    <t>AbD Serotec, OBT0030CX, AB_609566, rat, monoclonal</t>
  </si>
  <si>
    <t>Santa Cruz Biotechnology, sc-338, AB_631064, rabbit, polyclonal</t>
  </si>
  <si>
    <t>Abcam, ab24525, AB_778824, chicken, polyclonal</t>
  </si>
  <si>
    <t>95% CI upper</t>
  </si>
  <si>
    <t>95% CI lower</t>
  </si>
  <si>
    <t>Lower error bar</t>
  </si>
  <si>
    <t>Upper error bar</t>
  </si>
  <si>
    <t>Total count</t>
  </si>
  <si>
    <t>Count identifiable</t>
  </si>
  <si>
    <t>Lower</t>
  </si>
  <si>
    <t>Upper</t>
  </si>
  <si>
    <t>Pre Error bars</t>
  </si>
  <si>
    <t>Post Error bars</t>
  </si>
  <si>
    <t>Pre Pilot Error Bars</t>
  </si>
  <si>
    <t>Post-Pilot Error bars</t>
  </si>
  <si>
    <t>PMID</t>
  </si>
  <si>
    <t>Author supplied reagent Name</t>
  </si>
  <si>
    <t>If public or commercial, is it identifiable in a relevant database or vendor site?</t>
  </si>
  <si>
    <t>Is the antibody identifiable in the AR?</t>
  </si>
  <si>
    <t>Antibody registry ID</t>
  </si>
  <si>
    <t>If obtained from non-commercial source, is a reference/source identifiable?</t>
  </si>
  <si>
    <t>Catalog number</t>
  </si>
  <si>
    <t>Lot number</t>
  </si>
  <si>
    <t>Source organism</t>
  </si>
  <si>
    <t>Target uniquely identifiable?</t>
  </si>
  <si>
    <t>Clone ID</t>
  </si>
  <si>
    <t>If uniquely identifiable, is the info in the paper or supplementary data?</t>
  </si>
  <si>
    <t>As it appears in the paper. We are only looking at primary antibodies (not secondary antibodies)</t>
  </si>
  <si>
    <t>See curation guidelines for list of relevant databases or vendor sites.</t>
  </si>
  <si>
    <t>See: http://antibodyregistry.org/</t>
  </si>
  <si>
    <t>If applicable, paste the AR ID below</t>
  </si>
  <si>
    <t>Can you find the lab or other source based on the reference to it (e.g. if you follow the citation chain, does the name remain identifiable and end at a person/lab?)</t>
  </si>
  <si>
    <t>Is the catalog number reported (correctly)?</t>
  </si>
  <si>
    <t>Is the lot number reported?</t>
  </si>
  <si>
    <t>Is the organism from which the antibody was derived referenced, such as mouse anti-CD4.</t>
  </si>
  <si>
    <t>Is the target identifiable, such as mouse CD4 gene</t>
  </si>
  <si>
    <t>Is the clone ID reported (for monoclonal antibodies only)</t>
  </si>
  <si>
    <t>Is the resource in the Materials and Methods/Experimental methods or supplementary data?</t>
  </si>
  <si>
    <t>yes/no</t>
  </si>
  <si>
    <t>if applicable</t>
  </si>
  <si>
    <t>yes/no
if applicable</t>
  </si>
  <si>
    <t>yes/no (e.g.includes gene/protein and species)</t>
  </si>
  <si>
    <t>paper/sup data</t>
  </si>
  <si>
    <t>paper</t>
  </si>
  <si>
    <t>AB_2313773</t>
  </si>
  <si>
    <t>Rabbit anti-MeCP2 serum</t>
  </si>
  <si>
    <t>rabbit anti-MeCP2 antibodies (αe1)</t>
  </si>
  <si>
    <t>rabbit anti-MeCP2 antibodies (Abcam2828)</t>
  </si>
  <si>
    <t>AB_2143853</t>
  </si>
  <si>
    <t>rabbit anti-MeCP2 antibodies (αe2)</t>
  </si>
  <si>
    <t>glial fibrillary acidic protein (GFAP) (ThermoScientific, USA</t>
  </si>
  <si>
    <t>activity regulated-cytoskeletal associated protein (Arc) (Lifespan Biosciences, Seattle, WA</t>
  </si>
  <si>
    <t>goat polyclonal antibody to matrix metalloproteinase 3 (stromelysin) (MMP-3; Abcam, Cambridge, UK)</t>
  </si>
  <si>
    <t>AB_881281</t>
  </si>
  <si>
    <t>CHLI1 polyclonal antibody (gift from Dr. Robert Larkin (Michigan State University)</t>
  </si>
  <si>
    <t>AQP4 (sc-20812)</t>
  </si>
  <si>
    <t>AB_2274338</t>
  </si>
  <si>
    <t>GAPDH (sc-166545)</t>
  </si>
  <si>
    <t>AB_2107299</t>
  </si>
  <si>
    <t>anti-CB1 receptor, 1: 1,000; Sigma, Germany</t>
  </si>
  <si>
    <t>neuronal class III β-tubulin (Covance, MMS-435P)</t>
  </si>
  <si>
    <t>Affinity-purified rabbit polyclonal SK23 antibodies (Buchman et al., 1998)</t>
  </si>
  <si>
    <t>Mouse polyclonal antibody against β-actin (Sigma)</t>
  </si>
  <si>
    <t>mouse anti-Aβ1–5, 3D6</t>
  </si>
  <si>
    <t>mouse anti-Aβ1–16, 6E10</t>
  </si>
  <si>
    <t>AB_2313952</t>
  </si>
  <si>
    <t>mouse anti-Aβ17–24, 4G8</t>
  </si>
  <si>
    <t>AB_10174708</t>
  </si>
  <si>
    <t>rabbit anti-Aβ17–31</t>
  </si>
  <si>
    <t>rabbit anti-Aβ36–40</t>
  </si>
  <si>
    <t>rabbit anti-Aβ38–42</t>
  </si>
  <si>
    <t>mouse anti-amyloid precursor protein, 22C11</t>
  </si>
  <si>
    <t>AB_94882</t>
  </si>
  <si>
    <t>rabbit anti-amyloid precursor protein, C-terminal</t>
  </si>
  <si>
    <t>AB_321972</t>
  </si>
  <si>
    <t>AB_258409</t>
  </si>
  <si>
    <t>rabbit anti-BACE1 (a.a. 46–163)</t>
  </si>
  <si>
    <t>goat anti-choline acetyltransferase</t>
  </si>
  <si>
    <t>rabbit anti-glutamic acid decarboxylase (GAD) 67</t>
  </si>
  <si>
    <t>AB_90715</t>
  </si>
  <si>
    <t>mouse anti-GAD67</t>
  </si>
  <si>
    <t>AB_2278725</t>
  </si>
  <si>
    <t>mouse anti-γ-aminobutyric acid transporter-1</t>
  </si>
  <si>
    <t>mouse anti-growth-associated protein</t>
  </si>
  <si>
    <t>AB_477034</t>
  </si>
  <si>
    <t>mouse anti-microtubule associated protein-2</t>
  </si>
  <si>
    <t>AB_477256</t>
  </si>
  <si>
    <t>rabbit anti-phosphorylated-tau (p-Ser199/Ser202)</t>
  </si>
  <si>
    <t>AB_261745</t>
  </si>
  <si>
    <t>mouse anti-phosphorylated-tau (p-Ser396/Ser404)</t>
  </si>
  <si>
    <t>mouse anti-parvalbumin</t>
  </si>
  <si>
    <t>AB_477329</t>
  </si>
  <si>
    <t>mouse anti-synaptophysin</t>
  </si>
  <si>
    <t>AB_94786</t>
  </si>
  <si>
    <t>rabbit and-synaptophysin</t>
  </si>
  <si>
    <t>AB_562349</t>
  </si>
  <si>
    <t>mouse anti-β-actin</t>
  </si>
  <si>
    <t>AB_914101</t>
  </si>
  <si>
    <t>mouse anti-tyrosine hydroxylase</t>
  </si>
  <si>
    <t>AB_477569</t>
  </si>
  <si>
    <t>mouse anti-vesicular glutamate transporter-1</t>
  </si>
  <si>
    <t>AB_11214451</t>
  </si>
  <si>
    <t>na</t>
  </si>
  <si>
    <t>European Journal of Neuroscience</t>
  </si>
  <si>
    <t>CBS (1:200, Abnova, CA)</t>
  </si>
  <si>
    <t>Kv1.1</t>
  </si>
  <si>
    <t>Kv1.4 antibody (1:200, Alomone labs, Israel)</t>
  </si>
  <si>
    <t>polyclonal guinea-pig anti-human calcitonin gene related peptide (CGRP; 1:4000, Bachem; Torrance CA)</t>
  </si>
  <si>
    <t>AB_2314158; AB_518152</t>
  </si>
  <si>
    <t>monoclonal mouse anti-dopamine β-hydroxylase (DBH; 1:5 MediMabs, gift of Dr. A. Claudio Cuello)</t>
  </si>
  <si>
    <t>polyclonal rabbit anti-proNGF (1:500, Alomone Labs, Israel)</t>
  </si>
  <si>
    <t>AB_2040021</t>
  </si>
  <si>
    <t>monoclonal mouse anti-p75 (MC192; 1:5, Novus Biologicals)</t>
  </si>
  <si>
    <t>polyclonal rabbit anti-S100β (1:5000; Swant Switzerland)</t>
  </si>
  <si>
    <t>AB_2315305</t>
  </si>
  <si>
    <t>polyclonal rabbit anti-PGP 9.5 antibody (1:800, Cedarlane; Burlington Ont.)</t>
  </si>
  <si>
    <t>AB_2313685</t>
  </si>
  <si>
    <t>anti β-actin primary antibody (1:400, A5441, Sigma)</t>
  </si>
  <si>
    <t>AB_476744</t>
  </si>
  <si>
    <t>CaVα2δ-1 (1:200, produced in rabbit, Lifespan Biosciences, Seattle, WA)</t>
  </si>
  <si>
    <t>glial fibrillary acidic protein (GFAP) for Schwann cell identification (1:200, produced in mouse, Sigma Aldrich Canada, Oakville, ON)</t>
  </si>
  <si>
    <t>neurofilaments (NF) 200 for axon and neuron identification (1:100, produced in mouse, Santa Cruz, Santa Cruz, CA)</t>
  </si>
  <si>
    <t>goat anti-ionized calcium-binding adaptor molecule 1 (Iba-1) (1:1000, produced in goat, Abcam, Cambridge, MA)</t>
  </si>
  <si>
    <t>microtubule associated protein-2 (MAP-2) (1:500, produced in rabbit, Sigma Aldrich Canada)</t>
  </si>
  <si>
    <t>anti-β-actin (1:100, Biogenesis Ltd. Poole, UK)</t>
  </si>
  <si>
    <t>rabbit monoclonal anti-P-Akt ser 473 (1:200; Cell Signalling, Danvers, MA, USA)</t>
  </si>
  <si>
    <t>polyclonal anti-NK1 (1:3,000; Advanced Targeting Systems, San Diego, CA, USA)</t>
  </si>
  <si>
    <t>AB_458739</t>
  </si>
  <si>
    <t>mouse anti-Neu N (neurons, 1:500; Millipore, Temecula, CA, USA)</t>
  </si>
  <si>
    <t>rabbit anti-GluA1 (1:1000; Millipore, Temecula, CA)</t>
  </si>
  <si>
    <t>Resveratrol was from Cayman Chemical</t>
  </si>
  <si>
    <t>mouse 2.5S NGF was from Millipore</t>
  </si>
  <si>
    <t>p-ERK (Thr202/Tyr204, cat# 4377)</t>
  </si>
  <si>
    <t>AB_331775</t>
  </si>
  <si>
    <t>total ERK, p-eIF4E (Ser209, cat# 9741)</t>
  </si>
  <si>
    <t>AB_331677</t>
  </si>
  <si>
    <t>total eIF4E</t>
  </si>
  <si>
    <t>p-mTOR (Ser2448, cat# 2971)</t>
  </si>
  <si>
    <t>AB_330971</t>
  </si>
  <si>
    <t>total mTOR</t>
  </si>
  <si>
    <t>p-4EBP(Thr37/46, cat # 9459)</t>
  </si>
  <si>
    <t>AB_330985</t>
  </si>
  <si>
    <t>total 4EBP</t>
  </si>
  <si>
    <t>p-eIF4G (Ser1108, cat# 2441)</t>
  </si>
  <si>
    <t>AB_2277632</t>
  </si>
  <si>
    <t>total eIF4G</t>
  </si>
  <si>
    <t>p-AKT (Ser473, cat# 4058)</t>
  </si>
  <si>
    <t>AB_331169</t>
  </si>
  <si>
    <t>total AKT</t>
  </si>
  <si>
    <t>GAPDH</t>
  </si>
  <si>
    <t>eIF4A</t>
  </si>
  <si>
    <t>rat anti-mouse-CD68 antibody</t>
  </si>
  <si>
    <t>IL-1R antibody was purchased from Santa Cruz Biotechnology (CA, USA)</t>
  </si>
  <si>
    <t>monoclonal NR2B</t>
  </si>
  <si>
    <t>GluR2 antibodies from NeuroMab (Davis, CA, USA)</t>
  </si>
  <si>
    <t>AB_2232661</t>
  </si>
  <si>
    <t>polyclonal GluR1 antibodies from Calbiochem (Merck, Darmstadt, Germany)</t>
  </si>
  <si>
    <t>monoclonal NR2A antibody from Zymed (San Francisco, CA, USA)</t>
  </si>
  <si>
    <t>monoclonal tubulin antibody from Sigma Aldrich (S. Louis, MO, USA)</t>
  </si>
  <si>
    <t>anti-p62 (1:1000; Progen, Heidelberg)</t>
  </si>
  <si>
    <t>anti-NBR1 (6B11) (1:1000; Abnova, Taipei)</t>
  </si>
  <si>
    <t>anti-nuclear factor (erythroid-derived 2)-like 2 (Nrf2; 1:1000; Santa Cruz Biotechnology, Santa Cruz, CA)</t>
  </si>
  <si>
    <t>anti-Xpo-1 (1:1000; BD Biosciences, Franklin Lakes, NJ)</t>
  </si>
  <si>
    <t>anti-htt (MAB2166; 1:1000)</t>
  </si>
  <si>
    <t>AB_2123255</t>
  </si>
  <si>
    <t>anti-catalase (1:5000)</t>
  </si>
  <si>
    <t>anti-htt (EM48) (1:1000) from Millipore (Massachusetts, CA)</t>
  </si>
  <si>
    <t>AB_177645</t>
  </si>
  <si>
    <t>α-tubulin (1:50,000; Sigma, St. Louis, MO)</t>
  </si>
  <si>
    <t>lamin B (M-20) (1:1000; Santa Cruz Biotechnology)</t>
  </si>
  <si>
    <t>AB_648158</t>
  </si>
  <si>
    <t>NeuN (1:1000; Millipore)</t>
  </si>
  <si>
    <t>mouse monoclonal antibody against dystrophin (1:100, Novocastra)</t>
  </si>
  <si>
    <t>rabbit polyclonal antibody against neurofilament M (1:500, Millipore</t>
  </si>
  <si>
    <t>Rat anti-BrdU antibody (1:100, Abcam)</t>
  </si>
  <si>
    <t>mouse-anti NeuN antibody (1:500, Millipore)</t>
  </si>
  <si>
    <t>anti-Iba-1 antibody</t>
  </si>
  <si>
    <t>rabbit monoclonal anti-NF-κB p65 antibody (1:1000 dilution; catalog number: 8242; Cell signaling Technology, Danvers, MA)</t>
  </si>
  <si>
    <t>AB_10859369</t>
  </si>
  <si>
    <t>rabbit polyclonal anti-histone H3 antibody (1:1000 dilution; catalog number: 9715; Cell signaling Technology)</t>
  </si>
  <si>
    <t>AB_331563</t>
  </si>
  <si>
    <t>J Comp Neurol</t>
  </si>
  <si>
    <t>J Comp Neurol.</t>
  </si>
  <si>
    <t>J Neurosci</t>
  </si>
  <si>
    <t>goat anti-cholera toxin</t>
  </si>
  <si>
    <t>rabbit anti-NGF IgG</t>
  </si>
  <si>
    <t>mouse anti-β actin IgG</t>
  </si>
  <si>
    <t>sheep anti-tyrosine hydroxylase (TH) IgG</t>
  </si>
  <si>
    <t>rabbit anti-calcitonin gene-related peptide (CGRP) IgG</t>
  </si>
  <si>
    <t>rabbit anti-substance P (SP) IgG</t>
  </si>
  <si>
    <t>NeuN antibody</t>
  </si>
  <si>
    <t>rabbit anti-PHA-L</t>
  </si>
  <si>
    <t>mouse monoclonal (6G9) anti-CaMKIIα antibody</t>
  </si>
  <si>
    <t>rabbit anti-PHAL</t>
  </si>
  <si>
    <t>chicken anti-GFP</t>
  </si>
  <si>
    <t>rabbit polyclonal antiglycine antibody</t>
  </si>
  <si>
    <t>ERK polyclonal antibody</t>
  </si>
  <si>
    <t>phospho-CREB polyclonal antibody</t>
  </si>
  <si>
    <t>rabbit anti-Sox10</t>
  </si>
  <si>
    <t>rabbit anti-GFP</t>
  </si>
  <si>
    <t>mouse anti-BrdU</t>
  </si>
  <si>
    <t>mouse anti-
Isl</t>
  </si>
  <si>
    <t>mouse anti-HuC/D</t>
  </si>
  <si>
    <t>4C12</t>
  </si>
  <si>
    <t>zpr-1</t>
  </si>
  <si>
    <t>GluR4</t>
  </si>
  <si>
    <t>GAD 65/67</t>
  </si>
  <si>
    <t>Ribeye-b</t>
  </si>
  <si>
    <t>SV2</t>
  </si>
  <si>
    <t>anti-GFP</t>
  </si>
  <si>
    <t>4d9</t>
  </si>
  <si>
    <t>anti-
Prox-1</t>
  </si>
  <si>
    <t>human EC-SOD</t>
  </si>
  <si>
    <t>mouse EC-SOD</t>
  </si>
  <si>
    <t>rabbit anti-active caspase-3</t>
  </si>
  <si>
    <t>mouse anti-tyrosine hydroxylase
1</t>
  </si>
  <si>
    <t>rabbit anti-galanin</t>
  </si>
  <si>
    <t>rabbit anti--catenin</t>
  </si>
  <si>
    <t>rat anti-serotonin</t>
  </si>
  <si>
    <t>ZNP-1</t>
  </si>
  <si>
    <t>primary antibody(300 μl of 1:1000 GFP Mouse antibody, Invitrogen)</t>
  </si>
  <si>
    <t>GAD67</t>
  </si>
  <si>
    <t>anti-Kv2.1
antibody</t>
  </si>
  <si>
    <t>anti-HA Alexa Fluor-594</t>
  </si>
  <si>
    <t>AB_90755</t>
  </si>
  <si>
    <t>multiple AR IDs</t>
  </si>
  <si>
    <t>AB_447192</t>
  </si>
  <si>
    <t>AB_430839</t>
  </si>
  <si>
    <t>AB_1500205</t>
  </si>
  <si>
    <t>mouse</t>
  </si>
  <si>
    <t>Uniquely Identifiable?</t>
  </si>
  <si>
    <t>Author supplied organism label</t>
  </si>
  <si>
    <t>Organism species</t>
  </si>
  <si>
    <t>Has paper already been curated in a MOD?</t>
  </si>
  <si>
    <t>Is the genotype or allele identifiable in a MOD, or strain identifiable in a site such as Jax/Charles River?</t>
  </si>
  <si>
    <t>Is the organism itself identifiable in a vendor or other site?</t>
  </si>
  <si>
    <t>Supplier/vendor</t>
  </si>
  <si>
    <t>Identified organism strain/background</t>
  </si>
  <si>
    <t>Transgenic gene uniquely identifable (source organism and gene)</t>
  </si>
  <si>
    <t>Is there a refence to the modified gene, such as MGI ID or Ensembl ID?</t>
  </si>
  <si>
    <t>Is the info in the paper or supplementary data?</t>
  </si>
  <si>
    <t>Uniquely identifiable</t>
  </si>
  <si>
    <t>rat</t>
  </si>
  <si>
    <t>Wistar rats (280–300 g) delivered by the licensed breeders (Charles River, Germany)</t>
  </si>
  <si>
    <t>Wistar rats (University Animal Department, Katowice, Poland)</t>
  </si>
  <si>
    <t>SASCO Sprague Dawley</t>
  </si>
  <si>
    <t>male Wistar rats (250–300 g), bred at the Institute of Pharmacology, Polish Academy of Sciences, Krakow, Poland</t>
  </si>
  <si>
    <t>Swiss mouse</t>
  </si>
  <si>
    <t>Male Wistar rats</t>
  </si>
  <si>
    <t>transgenic mouse line Thy1mγSN</t>
  </si>
  <si>
    <t>Wistar rats (250–300 g), bred at the Institute of Pharmacology, Polish Academy of Sciences, Krakow, Poland</t>
  </si>
  <si>
    <t>3xTg-AD mice was established in-house from breeding pairs provided by Dr. Frank LaFerla at University of California Irvine [Oddo et al., 2003]</t>
  </si>
  <si>
    <t>mice</t>
  </si>
  <si>
    <t>Male Sprague Dawley rats</t>
  </si>
  <si>
    <t>Sprague–Dawley (SD) rats (100–250 g; Japan SLC, Inc, Shizuoka, Japan)</t>
  </si>
  <si>
    <t>Sprague-Dawley rats (Charles River Canada)</t>
  </si>
  <si>
    <t>Sprague Dawley rats (Charles River Laboratories),</t>
  </si>
  <si>
    <t>Male Holtzman rats (Harlan Industries, Indianapolis, IN, USA)</t>
  </si>
  <si>
    <t>ICR mice (Harlan, 20-25 g)</t>
  </si>
  <si>
    <t>Biozzi ABH mice (Harlan UK Ltd., Bicester UK)</t>
  </si>
  <si>
    <t>R6/1 heterozygous transgenic mice (B6CBA background)</t>
  </si>
  <si>
    <t>Nmd2J mouse line</t>
  </si>
  <si>
    <t>C57BL/6 (Taconic) mice</t>
  </si>
  <si>
    <t>Sprague–Dawley rats weighing 280 to 300 g (Charles River Laboratories Inc, Wilmington, MA)</t>
  </si>
  <si>
    <t>Author supplied software Name</t>
  </si>
  <si>
    <t>Is it identifiable? (must inlcude supplier and version #)</t>
  </si>
  <si>
    <t>Identifiable in SciCrunch?</t>
  </si>
  <si>
    <t>Boxy (Photon Migration Imaging Lab, Massachusetts General Hospital, MA)</t>
  </si>
  <si>
    <t>HomER (Hemodynamic Evoked Response) software (Huppert et al. 2009)</t>
  </si>
  <si>
    <t>ImageJ 1.43 software (NIH, MA)</t>
  </si>
  <si>
    <t>ImageJ software (Version 1.47,http://rsb.info.nih.gov/ij/).</t>
  </si>
  <si>
    <t>MultiTrack Stopwatch (version 2.3, freeware edition, MORIMOTO Shouji)</t>
  </si>
  <si>
    <t>SPM5 (Friston et al., 1995)</t>
  </si>
  <si>
    <t>FSL 4.1.7 (FMRIB’s Software Library,www.fmrib.ox.ac.uk/fsl) software</t>
  </si>
  <si>
    <t>MCFLIRT (Jenkinson et al., 2002</t>
  </si>
  <si>
    <t>BET (Smith, 2002)</t>
  </si>
  <si>
    <t>FEAT (FMRI Expert Analysis Tool, v5.98)</t>
  </si>
  <si>
    <t>AlphaSim program (http://afni.nimh.nih.gov/pub/dist/doc/manual/275AlphaSim.pdf)</t>
  </si>
  <si>
    <t>R 2.13.1 language and environment (R Development Core Team, 2011)</t>
  </si>
  <si>
    <t>G*Power 3 (Faul et al., 2007, 2009)</t>
  </si>
  <si>
    <t>MEDINRIA</t>
  </si>
  <si>
    <t>FSL FLIRT</t>
  </si>
  <si>
    <t>BrainMap database</t>
  </si>
  <si>
    <t>DICCCOL</t>
  </si>
  <si>
    <t>FSL FNIRT</t>
  </si>
  <si>
    <t>ANTS</t>
  </si>
  <si>
    <t>HAMMER</t>
  </si>
  <si>
    <t>Brookhaven’s C57BL/6J mouse database</t>
  </si>
  <si>
    <t>Toads-CRUISE Release R3c (March 23, 2012)</t>
  </si>
  <si>
    <t>MIPAV 5.4.1</t>
  </si>
  <si>
    <t>Java Image Science Toolkit (JIST)</t>
  </si>
  <si>
    <t>Simple Paradigm for Extra-Cerebral Tissue Removal (SPECTRE)</t>
  </si>
  <si>
    <t>GIMIAS</t>
  </si>
  <si>
    <t>1.99 NIH Image software</t>
  </si>
  <si>
    <t>Chromax 2001 (Pol-Lab, Warsaw, Poland)</t>
  </si>
  <si>
    <t>Chromax 2005 (Pol-Lab, Warsaw, Poland) software</t>
  </si>
  <si>
    <t>Chromax 2001 (Pol-Lab, Warsaw, Poland) software</t>
  </si>
  <si>
    <t>Kinetics 3.51 (Brooks, 1992)</t>
  </si>
  <si>
    <t>ImageJ software (rsbweb.nih.gov/ij/)</t>
  </si>
  <si>
    <t>NIH Image 1.61</t>
  </si>
  <si>
    <t>NEMO</t>
  </si>
  <si>
    <t>NEURON 7.2 (Carnevale and Hines, 2006)</t>
  </si>
  <si>
    <t>Protégé 4.0 (http://protege.stanford.edu/)</t>
  </si>
  <si>
    <t>Protégé 3.3.1 (http://protege.stanford.edu/)</t>
  </si>
  <si>
    <t>Journal of Comparative Neurology</t>
  </si>
  <si>
    <t>ImageJ (v1.44c; developed by Wayne Rasband, NIH; and available at http://rsb.info.nih.gov/ij/)</t>
  </si>
  <si>
    <t>ImageJ (NIH) software</t>
  </si>
  <si>
    <t>NIH Image software</t>
  </si>
  <si>
    <t>custom software written in Igor (WaveMetrics, Lake Oswego, OR)</t>
  </si>
  <si>
    <t>custom software written in IgorPro (Wavemetrics, Lake Oswego, OR)</t>
  </si>
  <si>
    <t>custom software written in Igor Pro (Wavemetrics)</t>
  </si>
  <si>
    <t>custom software written in IgorPro (Wavemetrics)</t>
  </si>
  <si>
    <t>custom mini-analysis software</t>
  </si>
  <si>
    <t>NeuronStudio software (Dumitriu et al., 2011)</t>
  </si>
  <si>
    <t>IMAGEJ software (NIH)</t>
  </si>
  <si>
    <t>The Chronobiology Kit; Stanford Software System, Stanford</t>
  </si>
  <si>
    <t>NEURONSTUDIO software</t>
  </si>
  <si>
    <t>Image J software (NIH)</t>
  </si>
  <si>
    <t>NIH ImageJ software</t>
  </si>
  <si>
    <t>ImageJ (NIH, USA)</t>
  </si>
  <si>
    <t>ImageJ software, version 1.4 (NIH)</t>
  </si>
  <si>
    <t>Tg(glyt2:gfp)</t>
  </si>
  <si>
    <t>zebrafish</t>
  </si>
  <si>
    <t>no</t>
  </si>
  <si>
    <t>yes</t>
  </si>
  <si>
    <t>cf3/cf4</t>
  </si>
  <si>
    <t>p75NTR (p75-/-)</t>
  </si>
  <si>
    <t>NGF transgenic</t>
  </si>
  <si>
    <t>p75+/+ WT</t>
  </si>
  <si>
    <t>NGF/p75+/+</t>
  </si>
  <si>
    <t>NGF/p75-/-</t>
  </si>
  <si>
    <t>Sprague–Dawley rats</t>
  </si>
  <si>
    <t>young mice</t>
  </si>
  <si>
    <t>CBJ/Bl6</t>
  </si>
  <si>
    <t>V2r1b mice</t>
  </si>
  <si>
    <t>PS1 hu2547</t>
  </si>
  <si>
    <t>no (new)</t>
  </si>
  <si>
    <t>hu2547</t>
  </si>
  <si>
    <t>Tg(olig2:egfp)</t>
  </si>
  <si>
    <t>vu12</t>
  </si>
  <si>
    <t>Tg(olig2:dsred)</t>
  </si>
  <si>
    <t>vu19</t>
  </si>
  <si>
    <t>Tg(hsp70:gal4 )</t>
  </si>
  <si>
    <t>kca3</t>
  </si>
  <si>
    <t>Tg(uas:shha)</t>
  </si>
  <si>
    <t>yu3</t>
  </si>
  <si>
    <t>Tg(hsp70:ihhb:mCherry)</t>
  </si>
  <si>
    <t>Hb9promoter
driving GFP (cyan)</t>
  </si>
  <si>
    <t>no reference</t>
  </si>
  <si>
    <t>na (in a figure)</t>
  </si>
  <si>
    <t>EC-SOD transgenic mice</t>
  </si>
  <si>
    <t>(C57BL/6 x C3H)F</t>
  </si>
  <si>
    <t>C57BL/6</t>
  </si>
  <si>
    <t>Xops:mCFPq13</t>
  </si>
  <si>
    <t>q13</t>
  </si>
  <si>
    <t>pde6cw59</t>
  </si>
  <si>
    <t>w59</t>
  </si>
  <si>
    <t>nyx:mYFPq16, Tg(UAS:gap43-YFP)q16b; Tg(nyx:Gal4-VP16)q16a</t>
  </si>
  <si>
    <t>q16a;q16b</t>
  </si>
  <si>
    <t>lorp25bbtl</t>
  </si>
  <si>
    <t>p25bbtl</t>
  </si>
  <si>
    <t>disp1 tm15a</t>
  </si>
  <si>
    <t>tm15a</t>
  </si>
  <si>
    <t>paper (figure caption)</t>
  </si>
  <si>
    <t>Fisher-344 rats</t>
  </si>
  <si>
    <t>FBN rats</t>
  </si>
  <si>
    <t>FBN</t>
  </si>
  <si>
    <t>floxed CNTFR􏰉 mice</t>
  </si>
  <si>
    <t>129/SvEvBrd</t>
  </si>
  <si>
    <t>CAG-CAT-EGFP reporter mice</t>
  </si>
  <si>
    <t>C57BL/6J</t>
  </si>
  <si>
    <t>hGFAP-Cre mice</t>
  </si>
  <si>
    <t>FVB/N</t>
  </si>
  <si>
    <t>ROSA26 mice</t>
  </si>
  <si>
    <t>Cdc42 fl/fl</t>
  </si>
  <si>
    <t>Rac1 fl/fl mice</t>
  </si>
  <si>
    <t>129/Sv</t>
  </si>
  <si>
    <t>NestinGFP</t>
  </si>
  <si>
    <t>Nestin– CreER T2–R26YFP mice</t>
  </si>
  <si>
    <t>C57Bl/6J</t>
  </si>
  <si>
    <t>J Neurosci.</t>
  </si>
  <si>
    <t>Supplier/vendor identifiable</t>
  </si>
  <si>
    <t>Version # reported</t>
  </si>
  <si>
    <t>z-score</t>
  </si>
  <si>
    <t>enter values in yellow cells</t>
  </si>
  <si>
    <t>average value for treatment A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</si>
  <si>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</si>
  <si>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average value for treatment B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</si>
  <si>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</si>
  <si>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sample size of treatment A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</si>
  <si>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</si>
  <si>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sample size of treatment B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</si>
  <si>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</si>
  <si>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average value of both treatments</t>
  </si>
  <si>
    <t>p</t>
  </si>
  <si>
    <t>Z-score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</si>
  <si>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obs</t>
    </r>
  </si>
  <si>
    <r>
      <t xml:space="preserve">If the absolute value of </t>
    </r>
    <r>
      <rPr>
        <i/>
        <sz val="11"/>
        <color theme="1"/>
        <rFont val="Calibri"/>
        <family val="2"/>
        <scheme val="minor"/>
      </rPr>
      <t>z</t>
    </r>
    <r>
      <rPr>
        <i/>
        <vertAlign val="subscript"/>
        <sz val="11"/>
        <color theme="1"/>
        <rFont val="Calibri"/>
        <family val="2"/>
        <scheme val="minor"/>
      </rPr>
      <t>obs</t>
    </r>
    <r>
      <rPr>
        <sz val="10"/>
        <rFont val="Arial"/>
      </rPr>
      <t xml:space="preserve"> is greater than or equal to 1.96, then reject your null hypothesis and accept your hypothesis (with 95% confedence) that the true populations these samples represent do indeed have different mean values.</t>
    </r>
  </si>
  <si>
    <t>Antibody pre v post</t>
  </si>
  <si>
    <t>Organisms pre v post</t>
  </si>
  <si>
    <t>Software pre v post</t>
  </si>
  <si>
    <t>See tabs: binary significance test and Binary Sig Test source</t>
  </si>
  <si>
    <t>Organism</t>
  </si>
  <si>
    <t>Absolute value of z-score</t>
  </si>
  <si>
    <t>significant?</t>
  </si>
  <si>
    <t>Primary or Secondary Ab?</t>
  </si>
  <si>
    <t>Is the catalog number reported (correctly)? *Note- blank cells indicate the Ab is non-commercial, ie, there is no catalog #</t>
  </si>
  <si>
    <t>P</t>
  </si>
  <si>
    <t xml:space="preserve">AP-2/l2 </t>
  </si>
  <si>
    <t>GAPDH (1:5000, mouse monoclonal; Hytest, RRID:AB_1616722)</t>
  </si>
  <si>
    <t>serotonin– BSA (Sigma-Aldrich, St Louis, MO; catalog No. S5545, RRID:AB_477522)</t>
  </si>
  <si>
    <t xml:space="preserve">monoclo- nal anti-actin and anti-synaptophysin (catalog #A4700, RRID: AB_476730 </t>
  </si>
  <si>
    <t xml:space="preserve">anti-nNOS (Santa Cruz Biotechnology, RRID:AB_630935) </t>
  </si>
  <si>
    <t xml:space="preserve">anti-p21 (AB_396415) </t>
  </si>
  <si>
    <t xml:space="preserve">A polyclonal antibody (GP22) was raised in guinea pig </t>
  </si>
  <si>
    <t xml:space="preserve">ASIC3 (1:2000; Millipore; Cat#: AB5927; RRID: AB_92140) </t>
  </si>
  <si>
    <t xml:space="preserve">TRPV1 (1:2000; Alomone; Cat# ACC-030; RRID: AB_2040256) </t>
  </si>
  <si>
    <t xml:space="preserve">LY (Invitrogen, catalog #A5750 RRID:AB_1501344) </t>
  </si>
  <si>
    <t xml:space="preserve">PV (Swant, catalog #235, RRID: AB_10000343) </t>
  </si>
  <si>
    <t xml:space="preserve">mouse anti-Carassius auratus-CNGA1 (Abcam; catalog #ab105878, RRID: AB_10866456) </t>
  </si>
  <si>
    <t xml:space="preserve">guinea pig polyclonal antibodies to vGAT (catalog #131 005 RRID:AB_1106810; Synaptic Sys- tems) </t>
  </si>
  <si>
    <t xml:space="preserve">CD11b (1:250; BD PharMingen; catalog #557396, RRID: AB_396679) </t>
  </si>
  <si>
    <t xml:space="preserve">brilliant violet (BV)-650 labeled anti-mouse CD11b (BioLegend, catalog #101239 RRID:AB_11125575) </t>
  </si>
  <si>
    <t xml:space="preserve">PS1 using antibody PS1-NT (catalog #529591 RRID:AB_2172922; EMD Biosciences) </t>
  </si>
  <si>
    <t xml:space="preserve">NR2B (catalog #454582-10UG RRID:AB_10690211; Merck) </t>
  </si>
  <si>
    <t xml:space="preserve">Developmental Studies Hybridoma Bank catalog #39.4D5, RRID:AB_528173 </t>
  </si>
  <si>
    <t xml:space="preserve">Cell Signaling Technology catalog #9261S, RRID:AB_2130162 </t>
  </si>
  <si>
    <t xml:space="preserve">Wako Chemicals catalog #019-19741, RRID:AB_839504 </t>
  </si>
  <si>
    <t xml:space="preserve">phycoerythrin-cyanine7 (PE-Cy7; BioLegend, catalog #103114 RRID:AB_312979) </t>
  </si>
  <si>
    <t>anti-PKC􏰍 (C2-domain) mono- clonal Abs specifically recognizing C2-domain of PKC􏰍 have been described previously (Kose et al., 1990</t>
  </si>
  <si>
    <t>Total count identifiable</t>
  </si>
  <si>
    <t>1° Antibodies</t>
  </si>
  <si>
    <t>Used this calculator to calculate the CI: http://www.danielsoper.com/statcalc3/calc.aspx?id=85</t>
  </si>
  <si>
    <t>PubMed ID (or other identifier)</t>
  </si>
  <si>
    <t>Antibodies</t>
    <phoneticPr fontId="54" type="noConversion"/>
  </si>
  <si>
    <t>Organisms</t>
    <phoneticPr fontId="54" type="noConversion"/>
  </si>
  <si>
    <t>Software</t>
    <phoneticPr fontId="54" type="noConversion"/>
  </si>
  <si>
    <t>Pre Pilot</t>
    <phoneticPr fontId="54" type="noConversion"/>
  </si>
  <si>
    <t>Post Pilot</t>
    <phoneticPr fontId="54" type="noConversion"/>
  </si>
  <si>
    <t xml:space="preserve">n </t>
  </si>
  <si>
    <t>False negative, True negative, True positive, False positive</t>
  </si>
  <si>
    <t>(FN, TN, TP, FP)</t>
  </si>
  <si>
    <t>Statistical Parametric Mapping (SPM8) package (Friston et al., 2007) (RRID: nif-0000 – 00343)</t>
  </si>
  <si>
    <t>ImageJ software version 1.47</t>
  </si>
  <si>
    <t>TP</t>
  </si>
  <si>
    <t>Commercial or non-commercial tool</t>
  </si>
  <si>
    <t>C, NC or unknown (U)</t>
  </si>
  <si>
    <t>FN</t>
  </si>
  <si>
    <t>NC</t>
  </si>
  <si>
    <t xml:space="preserve">nonlinear mni2tal procedure out- lined in http://www.nil.wustl.edu/labs/kevin/man/answers/ mnispace.html (RRID:SciRes_000110) </t>
  </si>
  <si>
    <t>FP</t>
  </si>
  <si>
    <t xml:space="preserve">neuroVIISAS; Schmitt and Eipert, 2012 </t>
  </si>
  <si>
    <t xml:space="preserve">NVidia-developed compute unified device architecture (CUDA; Mor et al., 2011, 2012) </t>
  </si>
  <si>
    <t xml:space="preserve">R version 2.13.2 (RRID: nif-0000–10474) </t>
  </si>
  <si>
    <t xml:space="preserve">SerialEM software (version 2.8.8, http://bio3d.col- orado.edu) </t>
  </si>
  <si>
    <t xml:space="preserve">ApE-A plasmid Editor v2.0.36. </t>
  </si>
  <si>
    <r>
      <t>P</t>
    </r>
    <r>
      <rPr>
        <sz val="9"/>
        <rFont val="Arial"/>
      </rPr>
      <t>sychophy</t>
    </r>
    <r>
      <rPr>
        <sz val="9"/>
        <rFont val="Arial"/>
      </rPr>
      <t>s</t>
    </r>
    <r>
      <rPr>
        <sz val="9"/>
        <rFont val="Arial"/>
      </rPr>
      <t>ics Toolbox (Brainard, 1997; Research Resource ID (RRID):rid_000041)</t>
    </r>
  </si>
  <si>
    <t xml:space="preserve">custom-made software written in C </t>
  </si>
  <si>
    <r>
      <t>http://openwiki.janelia.org/wiki/display/ MyersLab/Whisker</t>
    </r>
    <r>
      <rPr>
        <sz val="11.25"/>
        <rFont val="Minion"/>
      </rPr>
      <t xml:space="preserve">􏰈Tracking) </t>
    </r>
  </si>
  <si>
    <t xml:space="preserve">Millipore (Calbiochem), OP80-100UG, AB_10683347, mouse, monoclonal </t>
  </si>
  <si>
    <r>
      <t xml:space="preserve">JIST platform (RRID:nlx_151344) through the Neuroimaging Informatics Tools and Resources Clearinghouse (NITRC) project </t>
    </r>
    <r>
      <rPr>
        <sz val="10"/>
        <color rgb="FF111111"/>
        <rFont val="AdvTT3713a231+20"/>
      </rPr>
      <t>“</t>
    </r>
    <r>
      <rPr>
        <sz val="10"/>
        <color rgb="FF111111"/>
        <rFont val="AdvTT3713a231"/>
      </rPr>
      <t>JIST.</t>
    </r>
    <r>
      <rPr>
        <sz val="10"/>
        <color rgb="FF111111"/>
        <rFont val="AdvTT3713a231+20"/>
      </rPr>
      <t xml:space="preserve">” </t>
    </r>
  </si>
  <si>
    <t xml:space="preserve">ImageJ 1.46r software (RRID:nif-0000-30467) </t>
  </si>
  <si>
    <t>Resource type</t>
  </si>
  <si>
    <t>Count TP</t>
  </si>
  <si>
    <t>Count TN</t>
  </si>
  <si>
    <t>Count FP</t>
  </si>
  <si>
    <t>Count FN</t>
  </si>
  <si>
    <t>Antibody (Primary only)</t>
  </si>
  <si>
    <t>Software (Non-commercial only)</t>
  </si>
  <si>
    <t>Total count of NC software with RRID</t>
  </si>
  <si>
    <t>Count TP (NC)</t>
  </si>
  <si>
    <t>Count FP (NC)</t>
  </si>
  <si>
    <t>Count FN (NC)</t>
  </si>
  <si>
    <t>Count TN (NC)</t>
  </si>
  <si>
    <t>NC Software</t>
  </si>
  <si>
    <t>Count NC software identifiable</t>
  </si>
  <si>
    <t>Total count NC software</t>
  </si>
  <si>
    <t>Total count of NC software</t>
  </si>
  <si>
    <t>Total count of Primary antibodies with RRID</t>
  </si>
  <si>
    <t>Total count of Primary antibodies</t>
  </si>
  <si>
    <t xml:space="preserve">Count TP </t>
  </si>
  <si>
    <t xml:space="preserve">Count TN </t>
  </si>
  <si>
    <t xml:space="preserve">Count FP </t>
  </si>
  <si>
    <t>Percent accuracy</t>
  </si>
  <si>
    <t xml:space="preserve">GFRa1: 1:250; R&amp;D; Cat#: AF560; RRID: AB_2110307 </t>
  </si>
  <si>
    <t>VAChT (Chemicon; AB1588; guinea pig polyclonal; RRID:AB_11214110)</t>
  </si>
  <si>
    <t>VAChT (Chemicon; AB 1578/AG260;
goat polyclonal; RRID:AB_10000324)</t>
  </si>
  <si>
    <t>VGluT1 (Synaptic Systems (Goettingen, Germany); catalog no. 135 304; guinea pig polyclonal; RRID:AB_887878)</t>
  </si>
  <si>
    <t>VGluT1 (Synaptic Systems; catalog No. 135302; rabbit polyclonal; RRID AB 887877)</t>
  </si>
  <si>
    <t xml:space="preserve">5-HT (rabbit: Sigma-Aldrich, Cat# S5545, RRID: AB_477522 </t>
  </si>
  <si>
    <t xml:space="preserve">5-HT goat: ImmunoStar, Cat# 20079, RRID: AB_572262 </t>
  </si>
  <si>
    <t xml:space="preserve">vesicular acetylcholine trans- porter (VAChT; Sigma-Aldrich, Cat# V5387, RRID: AB_261875) </t>
  </si>
  <si>
    <t xml:space="preserve">TH (ImmunoStar, Hudson, WI, Cat# 22141, RRID: AB_572268), </t>
  </si>
  <si>
    <t xml:space="preserve">RabGDP dissociation inhibitor (GDI; catalog #130 011 RRID:AB_1966443; Synaptic Systems) </t>
  </si>
  <si>
    <t xml:space="preserve">PNMT antibody raised in rabbits against purified rat adrenal extract was obtained from M. Bohn (Northwestern University, Chicago, IL; Bohn et al., 1987; RRID:AB_2315181) </t>
  </si>
  <si>
    <t>floxed Hdac2 (RRID:MGI:4440559)</t>
  </si>
  <si>
    <t xml:space="preserve">loxed Hdac1 (RRID:MGI:4440556 </t>
  </si>
  <si>
    <r>
      <t>Hdac1 floxed/floxed; Hdac2 floxed/floxed;R26R-Lacz􏱇/􏱇</t>
    </r>
    <r>
      <rPr>
        <sz val="10"/>
        <rFont val="Arial"/>
      </rPr>
      <t>(RRID:MGI:1861932; Soriano, 1999</t>
    </r>
  </si>
  <si>
    <r>
      <t>Httflox</t>
    </r>
    <r>
      <rPr>
        <sz val="11"/>
        <rFont val="Arial"/>
      </rPr>
      <t xml:space="preserve"> RRID:MGI_ MGI: 2177755</t>
    </r>
  </si>
  <si>
    <r>
      <t>Emx1-Cre</t>
    </r>
    <r>
      <rPr>
        <sz val="6"/>
        <rFont val="Minion"/>
      </rPr>
      <t xml:space="preserve">(Tg) </t>
    </r>
    <r>
      <rPr>
        <sz val="9"/>
        <rFont val="Minion"/>
      </rPr>
      <t xml:space="preserve">mice, RRID:IMSR_JAX:005628) </t>
    </r>
  </si>
  <si>
    <t xml:space="preserve">GAD67-GFP knock-in mice (Tamamaki et al., 2003) </t>
  </si>
  <si>
    <t xml:space="preserve">Oct6DSCE/DSCE </t>
  </si>
  <si>
    <t xml:space="preserve">Oct61/bgeo) </t>
  </si>
  <si>
    <r>
      <t>Gt(ROSA)26Sortm2(CAG-tdTomato)Fawa</t>
    </r>
    <r>
      <rPr>
        <sz val="10"/>
        <rFont val="Arial"/>
      </rPr>
      <t>, RRID:MGI_ MGI:5305341</t>
    </r>
  </si>
  <si>
    <r>
      <t>bid</t>
    </r>
    <r>
      <rPr>
        <sz val="11"/>
        <rFont val="Arial"/>
      </rPr>
      <t>-</t>
    </r>
    <r>
      <rPr>
        <sz val="11"/>
        <rFont val="Arial"/>
      </rPr>
      <t>/</t>
    </r>
    <r>
      <rPr>
        <sz val="11"/>
        <rFont val="Arial"/>
      </rPr>
      <t>-</t>
    </r>
    <r>
      <rPr>
        <sz val="11"/>
        <rFont val="Arial"/>
      </rPr>
      <t xml:space="preserve"> mice (M. musculus) were generated in the laboratory of Prof. Andreas Strasser, WEHI, Melbourne,127 Australia (Kaufmann et al., 2007)</t>
    </r>
  </si>
  <si>
    <r>
      <t xml:space="preserve">Tg(pe- t1:EGFP) </t>
    </r>
    <r>
      <rPr>
        <sz val="10"/>
        <color rgb="FF211E1E"/>
        <rFont val="AdvP4C9FE1"/>
      </rPr>
      <t xml:space="preserve">line (RRID:ZFIN_ZDB-GENO-090918-6) </t>
    </r>
  </si>
  <si>
    <t xml:space="preserve">These mice originated by a spontaneous expansion of the CAG repeats in the Q140 KI mutant allele, and they are held in C57BL/6 background (Menalled et al., 2003) (RRID: MGI_ MGI:2675580) </t>
  </si>
  <si>
    <r>
      <t xml:space="preserve">C57BL/6Crl (The Jackson Laboratory; 000664, </t>
    </r>
    <r>
      <rPr>
        <i/>
        <sz val="9"/>
        <rFont val="Minion"/>
      </rPr>
      <t>RRID: IMSR_JAX:000664</t>
    </r>
    <r>
      <rPr>
        <sz val="9"/>
        <rFont val="Minion"/>
      </rPr>
      <t xml:space="preserve">) </t>
    </r>
  </si>
  <si>
    <r>
      <t xml:space="preserve">scnn1a-tg3-cre </t>
    </r>
    <r>
      <rPr>
        <i/>
        <sz val="11.25"/>
        <rFont val="Minion"/>
      </rPr>
      <t xml:space="preserve">(The Jackson Laboratory; 009613, RRID:IMSR_JAX:009613) </t>
    </r>
  </si>
  <si>
    <t>loxP-STOP-loxP-tdTomato Cre reporter lines (Ai9 Allen Brain Institute, Jackson 007905 RRID:IMSR_JAX:007905)</t>
  </si>
  <si>
    <t>loxP-STOP-loxP-tdTomato Cre reporter lines (Ai14, Allen Brain Institute, 007908, RRID:IMSR_JAX:007908</t>
  </si>
  <si>
    <t>Total count of Organisms with RRID</t>
  </si>
  <si>
    <t>Total count of Organisms</t>
  </si>
  <si>
    <t>Correct usage?</t>
  </si>
  <si>
    <t>y/n (percent displays percentage with incorrect usage)</t>
  </si>
  <si>
    <t>*Definition of Precision: (TP)/(TP+FP)</t>
  </si>
  <si>
    <t>Percent precision</t>
  </si>
  <si>
    <t>True positive rate</t>
  </si>
  <si>
    <t>TP / (TP + FN)</t>
  </si>
  <si>
    <t>Percent True Positive rate</t>
  </si>
  <si>
    <t>TP/(TP+FP)</t>
  </si>
  <si>
    <t>Percent Predictive value</t>
  </si>
  <si>
    <t>Positive predictive value</t>
  </si>
  <si>
    <t>True positive rate/Sensitivity</t>
  </si>
  <si>
    <t>Correct usage</t>
  </si>
  <si>
    <t>Total correct</t>
  </si>
  <si>
    <t>Antibody</t>
  </si>
  <si>
    <t>Predictive rate</t>
  </si>
  <si>
    <t>Analysis for all resources: True positive rate</t>
  </si>
  <si>
    <t>Analysis for all resources: Predictive value</t>
  </si>
  <si>
    <t>Number incorrect</t>
  </si>
  <si>
    <t>Total number</t>
  </si>
  <si>
    <t>Correct usage (number incorrect)</t>
  </si>
  <si>
    <t>Total</t>
  </si>
  <si>
    <t>Error rate</t>
  </si>
  <si>
    <t>Minor correction</t>
  </si>
  <si>
    <t>updated this 07/08/15</t>
  </si>
  <si>
    <t>Notes</t>
  </si>
  <si>
    <t>Changed this per Anita's spreadsheet, says allele id fromMGI not mouse id</t>
  </si>
  <si>
    <t>Changed this: allele id fromMGI not mouse id</t>
  </si>
  <si>
    <r>
      <rPr>
        <i/>
        <sz val="9"/>
        <rFont val="Minion"/>
      </rPr>
      <t xml:space="preserve">VGAT-ChR2-EYFP </t>
    </r>
    <r>
      <rPr>
        <sz val="9"/>
        <rFont val="Minion"/>
      </rPr>
      <t xml:space="preserve">(The Jackson Laboratory; 014548, </t>
    </r>
    <r>
      <rPr>
        <i/>
        <sz val="9"/>
        <rFont val="Minion"/>
      </rPr>
      <t xml:space="preserve">RRID:IMSR_JAX: 014548 </t>
    </r>
  </si>
  <si>
    <t xml:space="preserve">X AI32 (The Jackson Laboratory; 012569), </t>
  </si>
  <si>
    <t>added this, accidentally missed this one before</t>
  </si>
  <si>
    <t>Anita counted this as an RRID</t>
  </si>
  <si>
    <t>added these, they were excluded before accidentally</t>
  </si>
  <si>
    <t>APPswe transgenic (Tg2576) mice with the transgene human APP695 containing the Swedish double mutation K670N, M671L driven by a hamster prion protein promoter (RRID:MGI_MGI:3710766</t>
  </si>
  <si>
    <t>The Jackson Laboratory, catalog #006417, RRID:IMSR_JAX:006417</t>
  </si>
  <si>
    <t>Adult female Sprague Dawley rats (n = 87, RRID: RGD_737891</t>
  </si>
  <si>
    <t>These were missing from my original file</t>
  </si>
  <si>
    <t xml:space="preserve">ImageJ Analysis software (RRID: nif-0000 –30467) </t>
  </si>
  <si>
    <t xml:space="preserve">custom software </t>
  </si>
  <si>
    <t>C</t>
  </si>
  <si>
    <t>exclude</t>
  </si>
  <si>
    <t>NIH ImageJ1.32.</t>
  </si>
  <si>
    <t xml:space="preserve">This antibody can also be purchased commercially (Chemicon/Millipore, Cat. No. AB5407; RRID:AB_177457). </t>
  </si>
  <si>
    <t>note, they did not use this Ab</t>
  </si>
  <si>
    <t xml:space="preserve">mouse monoclonal antibody was used for glutamic acid decarboxylase 67 (GAD67; antiserum MAB5406, Millipore, Billerica, MA, RRID: AB_2278725) </t>
  </si>
  <si>
    <t>added this</t>
  </si>
  <si>
    <t>Rbt- anti-TMR, Molecular Probes, Inc., Eugene, OR, Cat# A-6397, RRID: AB_1502299</t>
  </si>
  <si>
    <t>Goat-anti-FD, Vector Labs, Burlingame, CA, Cat # SP-0601, RRID: AB_2307446</t>
  </si>
  <si>
    <t>Aves laboratories, Tigard, OR; Cat# GFP-1020 RRID:AB_10000240;</t>
  </si>
  <si>
    <t>missing RRID prefix, should this be considered incorrect usage?</t>
  </si>
  <si>
    <t>changed correct usage to no</t>
  </si>
  <si>
    <t xml:space="preserve">GAPDH: 1:1000; ProSci Inc.; Cat#: XW-7214; RRID: AB_735758 </t>
  </si>
  <si>
    <t>anti-CD16/32 (BD Biosciences, catalog #553142 RRID:AB_394657</t>
  </si>
  <si>
    <t>CTB (List Biological laboratories, Cat# 703, RRID: AB_10013220</t>
  </si>
  <si>
    <t>HNK-1 antibody (BD Pharmigen, Cat# 559048, RRID: AB_397184</t>
  </si>
  <si>
    <t>mouse monoclonal anti-neurofilament heavy polypeptide (SMI32, 1:1000, Covance, Maidenhead, UK, Cat# SMI-32P-100, RIID: AB_10719742)</t>
  </si>
  <si>
    <t>KCC2 (1:1000, RRID: AB_310611, catalog #07-432; Millipore)</t>
  </si>
  <si>
    <t xml:space="preserve">BDNF (1:1000,RRID: AB_630940, catalog #sc-546; Santa Cruz Biotechnology) </t>
  </si>
  <si>
    <t>TrkB (1:1000, RRID: AB_2155274, catalog #sc-8316; Santa Cruz Biotechnology)</t>
  </si>
  <si>
    <t>mouse T4 monoclonal antibody against NKCC1 (1:1000, RRID: AB_528406, catalog #t4; Developmental Studies Hybridoma Bank),</t>
  </si>
  <si>
    <t>monoclonal anti-actin antibody (1:10,000, RRID: AB_476744, catalog #A544; Sigma Aldrich)</t>
  </si>
  <si>
    <t>goat anti-ChAT (1:100, RRID: AB_2079751, catalog #AB144P; Millipore)</t>
  </si>
  <si>
    <t>anti-CaM Kinase II Î±-subunit [1:5000 in 1% BSA in TBS/0.1% Tween (TBST); Millipore; RRID:AB_309787</t>
  </si>
  <si>
    <t>anti-PSD95 (1:1000 in 1% BSA in TBST; Abcam; RRID:AB_444362</t>
  </si>
  <si>
    <t>anti-NMDAR1 (1:1000 in 1% BSA in TBST; Abcam; RRID:AB_776808</t>
  </si>
  <si>
    <t>anti-synaptophysin (1:2000 in 1% BSA in TBST; Millipore; RRID:AB_1977519</t>
  </si>
  <si>
    <t>anti-GAPDH (1:5000 in 1% BSA in TBST; Millipore; RRID:AB_10615768</t>
  </si>
  <si>
    <t>mouse monoclonal AÎ² 4G8 antibody (1:2000, Covance, catalog #SIG-39220-200, RRID:AB_10174824</t>
  </si>
  <si>
    <t>anti-bPIX (SH3 domain) from Millipore; anti-Î²-actin (catalog #ab66338 RRID:AB_2289239)</t>
  </si>
  <si>
    <t>Minor correction (y)</t>
  </si>
  <si>
    <t>Percent with minor correction</t>
  </si>
  <si>
    <t>anti-GalC A488 Millipore (MAB342A4, RRID:AB_94857, mouse monoclonal)</t>
  </si>
  <si>
    <t>anti-Oct-4 Abcam (ab19857, RRID:AB_445175, rabbit polyclonal)</t>
  </si>
  <si>
    <t>anti-SSEA4 (Abcam (ab16287, RRID:AB_778073, mouse monoclonal))</t>
  </si>
  <si>
    <t>anti-b-tubulin III (Covance (MMS435P, RRID:AB_10063408, mouse
monoclonal))</t>
  </si>
  <si>
    <t>anti-GFAP (Dako (M0761, RRID:AB_2109952, mouse monoclonal))</t>
  </si>
  <si>
    <t>anti-O4 (Millipore (MAB345, RRID:AB_94872, mouse monoclonal))</t>
  </si>
  <si>
    <t>anti-Galactocerebroside (Millipore (MAB342, RRID:AB_94857, mouse monoclonal))</t>
  </si>
  <si>
    <t>anti-nestin (Millipore (MAB5326, RRID:AB_2251134, mouse monoclonal))</t>
  </si>
  <si>
    <t>anti-NeuN (Millipore (ABN78, RRID:AB_10807945, rabbit polyclonal))</t>
  </si>
  <si>
    <t>anti-O4 PE (R&amp;D Systems (FAB1326P, RRID:AB_664169, mouse monoclonal))</t>
  </si>
  <si>
    <t>missing RRID prefix, should this be considered incorrect usage? Changed it to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</si>
</sst>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76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sz val="10"/>
      <name val="Arial"/>
    </font>
    <font>
      <i/>
      <sz val="10"/>
      <name val="Arial"/>
    </font>
    <font>
      <sz val="10"/>
      <color rgb="FF222222"/>
      <name val="Arial"/>
    </font>
    <font>
      <sz val="11"/>
      <color rgb="FF0D0D0D"/>
      <name val="Arial"/>
    </font>
    <font>
      <sz val="11"/>
      <color rgb="FF0D0D0D"/>
      <name val="Arial"/>
    </font>
    <font>
      <sz val="10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b/>
      <sz val="10"/>
      <name val="Arial"/>
    </font>
    <font>
      <sz val="9"/>
      <color rgb="FF231F20"/>
      <name val="Arial"/>
    </font>
    <font>
      <sz val="9"/>
      <color rgb="FF231F20"/>
      <name val="Arial"/>
    </font>
    <font>
      <sz val="10"/>
      <color rgb="FF231F20"/>
      <name val="Arial"/>
    </font>
    <font>
      <sz val="10"/>
      <name val="Arial"/>
    </font>
    <font>
      <sz val="9"/>
      <name val="Arial"/>
    </font>
    <font>
      <sz val="9"/>
      <name val="Arial"/>
    </font>
    <font>
      <sz val="10"/>
      <color rgb="FF231F2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231F20"/>
      <name val="Arial"/>
    </font>
    <font>
      <sz val="10"/>
      <name val="Arial"/>
    </font>
    <font>
      <sz val="10"/>
      <color rgb="FF231F20"/>
      <name val="Arial"/>
    </font>
    <font>
      <sz val="8"/>
      <name val="Arial"/>
    </font>
    <font>
      <sz val="10"/>
      <name val="Arial"/>
    </font>
    <font>
      <sz val="7"/>
      <color rgb="FF231F20"/>
      <name val="Arial"/>
    </font>
    <font>
      <sz val="10"/>
      <name val="Arial"/>
    </font>
    <font>
      <sz val="10"/>
      <color rgb="FF131413"/>
      <name val="Arial"/>
    </font>
    <font>
      <sz val="9"/>
      <color indexed="63"/>
      <name val="Arial"/>
    </font>
    <font>
      <sz val="10"/>
      <color indexed="63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1"/>
      <name val="Arial"/>
    </font>
    <font>
      <sz val="13"/>
      <name val="Arial"/>
    </font>
    <font>
      <sz val="11"/>
      <color rgb="FF000000"/>
      <name val="Arial"/>
    </font>
    <font>
      <sz val="11"/>
      <color rgb="FF2E2E2E"/>
      <name val="Arial"/>
    </font>
    <font>
      <sz val="11"/>
      <color rgb="FF40383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</font>
    <font>
      <b/>
      <sz val="9"/>
      <name val="Arial"/>
    </font>
    <font>
      <sz val="6"/>
      <name val="Arial"/>
    </font>
    <font>
      <b/>
      <sz val="12"/>
      <name val="Arial"/>
    </font>
    <font>
      <sz val="11"/>
      <color rgb="FF575757"/>
      <name val="Arial"/>
    </font>
    <font>
      <b/>
      <sz val="12"/>
      <color theme="1"/>
      <name val="Calibri"/>
      <family val="2"/>
      <scheme val="minor"/>
    </font>
    <font>
      <sz val="9"/>
      <name val="AdvMINION"/>
    </font>
    <font>
      <sz val="10"/>
      <color rgb="FF211E1E"/>
      <name val="AdvP4C9FE1"/>
    </font>
    <font>
      <sz val="10"/>
      <color rgb="FF211E1E"/>
      <name val="AdvP4C9FE9"/>
    </font>
    <font>
      <sz val="9"/>
      <name val="Minion"/>
    </font>
    <font>
      <sz val="11.25"/>
      <name val="Minion"/>
    </font>
    <font>
      <sz val="9"/>
      <color rgb="FF211E1E"/>
      <name val="AdvP4C9FE1"/>
    </font>
    <font>
      <sz val="10"/>
      <color rgb="FF111111"/>
      <name val="AdvTT3713a231"/>
    </font>
    <font>
      <sz val="10"/>
      <color rgb="FF111111"/>
      <name val="AdvTT3713a231+20"/>
    </font>
    <font>
      <sz val="10"/>
      <name val="AdvTT86d47313"/>
    </font>
    <font>
      <i/>
      <sz val="9"/>
      <name val="Minion"/>
    </font>
    <font>
      <sz val="6"/>
      <name val="Minion"/>
    </font>
    <font>
      <sz val="10"/>
      <name val="Times-New-Roman"/>
    </font>
    <font>
      <sz val="10"/>
      <color rgb="FF211E1E"/>
      <name val="Arial"/>
    </font>
    <font>
      <i/>
      <sz val="11.25"/>
      <name val="Minion"/>
    </font>
    <font>
      <sz val="10"/>
      <color theme="1"/>
      <name val="Arial"/>
    </font>
    <font>
      <u/>
      <sz val="10"/>
      <color theme="10"/>
      <name val="Arial"/>
    </font>
    <font>
      <sz val="10"/>
      <name val="Times New Roman"/>
    </font>
    <font>
      <sz val="12"/>
      <name val="Calibri"/>
      <scheme val="minor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F9C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110">
    <xf numFmtId="0" fontId="0" fillId="0" borderId="0"/>
    <xf numFmtId="9" fontId="1" fillId="2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6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</cellStyleXfs>
  <cellXfs count="328">
    <xf numFmtId="0" fontId="0" fillId="0" borderId="0" xfId="0"/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16" fillId="3" borderId="1" xfId="0" applyFont="1" applyFill="1" applyBorder="1" applyAlignment="1"/>
    <xf numFmtId="0" fontId="17" fillId="2" borderId="1" xfId="0" applyFont="1" applyFill="1" applyBorder="1"/>
    <xf numFmtId="0" fontId="26" fillId="4" borderId="1" xfId="0" applyFont="1" applyFill="1" applyBorder="1" applyAlignment="1"/>
    <xf numFmtId="10" fontId="28" fillId="4" borderId="1" xfId="0" applyNumberFormat="1" applyFont="1" applyFill="1" applyBorder="1"/>
    <xf numFmtId="0" fontId="35" fillId="4" borderId="1" xfId="0" applyFont="1" applyFill="1" applyBorder="1" applyAlignment="1">
      <alignment wrapText="1"/>
    </xf>
    <xf numFmtId="0" fontId="0" fillId="0" borderId="0" xfId="0" applyFill="1"/>
    <xf numFmtId="0" fontId="0" fillId="0" borderId="1" xfId="0" applyFill="1" applyBorder="1"/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wrapText="1"/>
    </xf>
    <xf numFmtId="0" fontId="30" fillId="0" borderId="1" xfId="0" applyFont="1" applyFill="1" applyBorder="1" applyAlignment="1"/>
    <xf numFmtId="0" fontId="1" fillId="0" borderId="1" xfId="0" applyFont="1" applyFill="1" applyBorder="1" applyAlignment="1"/>
    <xf numFmtId="2" fontId="0" fillId="0" borderId="0" xfId="0" applyNumberFormat="1"/>
    <xf numFmtId="0" fontId="2" fillId="5" borderId="0" xfId="0" applyFont="1" applyFill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4" xfId="0" applyNumberFormat="1" applyBorder="1"/>
    <xf numFmtId="0" fontId="42" fillId="0" borderId="0" xfId="0" applyFont="1"/>
    <xf numFmtId="0" fontId="6" fillId="0" borderId="0" xfId="0" applyFont="1"/>
    <xf numFmtId="2" fontId="2" fillId="5" borderId="0" xfId="0" applyNumberFormat="1" applyFont="1" applyFill="1"/>
    <xf numFmtId="2" fontId="0" fillId="0" borderId="1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/>
    <xf numFmtId="2" fontId="0" fillId="0" borderId="11" xfId="0" applyNumberFormat="1" applyBorder="1"/>
    <xf numFmtId="0" fontId="0" fillId="0" borderId="0" xfId="0" applyFont="1"/>
    <xf numFmtId="0" fontId="6" fillId="6" borderId="0" xfId="0" applyFont="1" applyFill="1" applyAlignment="1">
      <alignment wrapText="1"/>
    </xf>
    <xf numFmtId="0" fontId="6" fillId="5" borderId="0" xfId="0" applyFont="1" applyFill="1"/>
    <xf numFmtId="0" fontId="44" fillId="0" borderId="0" xfId="0" applyFont="1"/>
    <xf numFmtId="0" fontId="6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0" fillId="7" borderId="1" xfId="0" applyFill="1" applyBorder="1"/>
    <xf numFmtId="0" fontId="2" fillId="0" borderId="0" xfId="0" applyFont="1"/>
    <xf numFmtId="0" fontId="46" fillId="2" borderId="1" xfId="150"/>
    <xf numFmtId="0" fontId="47" fillId="2" borderId="1" xfId="150" applyFont="1"/>
    <xf numFmtId="0" fontId="48" fillId="2" borderId="1" xfId="150" applyFont="1"/>
    <xf numFmtId="0" fontId="49" fillId="2" borderId="1" xfId="150" applyFont="1"/>
    <xf numFmtId="0" fontId="46" fillId="8" borderId="2" xfId="150" applyFill="1" applyBorder="1"/>
    <xf numFmtId="0" fontId="46" fillId="2" borderId="1" xfId="150" applyBorder="1"/>
    <xf numFmtId="0" fontId="46" fillId="2" borderId="2" xfId="150" applyFill="1" applyBorder="1"/>
    <xf numFmtId="164" fontId="46" fillId="2" borderId="2" xfId="150" applyNumberFormat="1" applyFill="1" applyBorder="1"/>
    <xf numFmtId="0" fontId="2" fillId="0" borderId="0" xfId="0" applyFont="1" applyAlignment="1">
      <alignment wrapText="1"/>
    </xf>
    <xf numFmtId="0" fontId="1" fillId="2" borderId="1" xfId="159" applyFont="1" applyAlignment="1">
      <alignment horizontal="left" wrapText="1"/>
    </xf>
    <xf numFmtId="0" fontId="51" fillId="2" borderId="1" xfId="159" applyFont="1" applyAlignment="1"/>
    <xf numFmtId="0" fontId="2" fillId="2" borderId="1" xfId="159" applyFont="1"/>
    <xf numFmtId="0" fontId="32" fillId="2" borderId="1" xfId="159" applyFont="1" applyAlignment="1">
      <alignment horizontal="center" vertical="center" wrapText="1"/>
    </xf>
    <xf numFmtId="0" fontId="1" fillId="2" borderId="1" xfId="159" applyFont="1" applyAlignment="1"/>
    <xf numFmtId="0" fontId="1" fillId="2" borderId="1" xfId="159" applyFont="1" applyAlignment="1">
      <alignment horizontal="left"/>
    </xf>
    <xf numFmtId="0" fontId="1" fillId="2" borderId="1" xfId="159" applyFont="1" applyAlignment="1">
      <alignment horizontal="left" vertical="center" wrapText="1"/>
    </xf>
    <xf numFmtId="0" fontId="53" fillId="5" borderId="0" xfId="0" applyFont="1" applyFill="1"/>
    <xf numFmtId="2" fontId="0" fillId="0" borderId="6" xfId="0" applyNumberFormat="1" applyFill="1" applyBorder="1"/>
    <xf numFmtId="0" fontId="51" fillId="2" borderId="1" xfId="159" applyFont="1" applyAlignment="1"/>
    <xf numFmtId="0" fontId="1" fillId="0" borderId="1" xfId="159" applyFont="1" applyFill="1" applyAlignment="1"/>
    <xf numFmtId="0" fontId="1" fillId="0" borderId="1" xfId="159" applyFont="1" applyFill="1" applyAlignment="1">
      <alignment wrapText="1"/>
    </xf>
    <xf numFmtId="0" fontId="32" fillId="10" borderId="1" xfId="159" applyFont="1" applyFill="1" applyAlignment="1">
      <alignment horizontal="left" vertical="center" wrapText="1"/>
    </xf>
    <xf numFmtId="0" fontId="52" fillId="10" borderId="1" xfId="159" applyFont="1" applyFill="1" applyAlignment="1">
      <alignment horizontal="center" vertical="center" wrapText="1"/>
    </xf>
    <xf numFmtId="10" fontId="52" fillId="10" borderId="1" xfId="159" applyNumberFormat="1" applyFont="1" applyFill="1" applyAlignment="1">
      <alignment horizontal="center" vertical="center" wrapText="1"/>
    </xf>
    <xf numFmtId="9" fontId="1" fillId="5" borderId="1" xfId="159" applyNumberFormat="1" applyFont="1" applyFill="1" applyAlignment="1">
      <alignment horizontal="left" wrapText="1"/>
    </xf>
    <xf numFmtId="0" fontId="32" fillId="11" borderId="1" xfId="159" applyFont="1" applyFill="1" applyAlignment="1">
      <alignment horizontal="left" vertical="center" wrapText="1"/>
    </xf>
    <xf numFmtId="0" fontId="2" fillId="12" borderId="1" xfId="159" applyFont="1" applyFill="1" applyAlignment="1"/>
    <xf numFmtId="0" fontId="2" fillId="12" borderId="1" xfId="159" applyFont="1" applyFill="1" applyAlignment="1">
      <alignment wrapText="1"/>
    </xf>
    <xf numFmtId="0" fontId="2" fillId="13" borderId="1" xfId="159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21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37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15" fillId="0" borderId="1" xfId="0" applyFont="1" applyFill="1" applyBorder="1" applyAlignment="1">
      <alignment horizontal="left" wrapText="1"/>
    </xf>
    <xf numFmtId="0" fontId="36" fillId="0" borderId="1" xfId="0" applyFont="1" applyFill="1" applyBorder="1" applyAlignment="1">
      <alignment wrapText="1"/>
    </xf>
    <xf numFmtId="0" fontId="51" fillId="2" borderId="1" xfId="159" applyFont="1" applyAlignment="1">
      <alignment wrapText="1"/>
    </xf>
    <xf numFmtId="0" fontId="16" fillId="3" borderId="1" xfId="0" applyFont="1" applyFill="1" applyBorder="1" applyAlignment="1">
      <alignment wrapText="1"/>
    </xf>
    <xf numFmtId="0" fontId="26" fillId="4" borderId="1" xfId="0" applyFont="1" applyFill="1" applyBorder="1" applyAlignment="1">
      <alignment wrapText="1"/>
    </xf>
    <xf numFmtId="0" fontId="52" fillId="0" borderId="0" xfId="0" applyFont="1"/>
    <xf numFmtId="9" fontId="52" fillId="2" borderId="0" xfId="1" applyFont="1" applyFill="1"/>
    <xf numFmtId="0" fontId="55" fillId="5" borderId="0" xfId="0" applyFont="1" applyFill="1"/>
    <xf numFmtId="0" fontId="52" fillId="0" borderId="5" xfId="0" applyFont="1" applyBorder="1"/>
    <xf numFmtId="2" fontId="52" fillId="0" borderId="6" xfId="0" applyNumberFormat="1" applyFont="1" applyBorder="1"/>
    <xf numFmtId="1" fontId="52" fillId="0" borderId="6" xfId="0" applyNumberFormat="1" applyFont="1" applyBorder="1"/>
    <xf numFmtId="0" fontId="52" fillId="0" borderId="8" xfId="0" applyFont="1" applyBorder="1"/>
    <xf numFmtId="1" fontId="52" fillId="0" borderId="9" xfId="0" applyNumberFormat="1" applyFont="1" applyFill="1" applyBorder="1"/>
    <xf numFmtId="0" fontId="52" fillId="0" borderId="6" xfId="0" applyFont="1" applyBorder="1"/>
    <xf numFmtId="2" fontId="52" fillId="0" borderId="9" xfId="0" applyNumberFormat="1" applyFont="1" applyBorder="1"/>
    <xf numFmtId="1" fontId="52" fillId="0" borderId="9" xfId="0" applyNumberFormat="1" applyFont="1" applyBorder="1"/>
    <xf numFmtId="2" fontId="55" fillId="5" borderId="0" xfId="0" applyNumberFormat="1" applyFont="1" applyFill="1"/>
    <xf numFmtId="0" fontId="7" fillId="6" borderId="0" xfId="0" applyFont="1" applyFill="1" applyAlignment="1">
      <alignment wrapText="1"/>
    </xf>
    <xf numFmtId="1" fontId="6" fillId="5" borderId="0" xfId="1" applyNumberFormat="1" applyFont="1" applyFill="1" applyAlignment="1">
      <alignment wrapText="1"/>
    </xf>
    <xf numFmtId="1" fontId="52" fillId="2" borderId="6" xfId="0" applyNumberFormat="1" applyFont="1" applyFill="1" applyBorder="1"/>
    <xf numFmtId="0" fontId="1" fillId="0" borderId="1" xfId="159" applyFont="1" applyFill="1" applyBorder="1" applyAlignment="1">
      <alignment wrapText="1"/>
    </xf>
    <xf numFmtId="0" fontId="1" fillId="0" borderId="1" xfId="159" applyFont="1" applyFill="1" applyBorder="1" applyAlignment="1">
      <alignment horizontal="left" wrapText="1"/>
    </xf>
    <xf numFmtId="0" fontId="32" fillId="6" borderId="1" xfId="159" applyFont="1" applyFill="1" applyAlignment="1">
      <alignment horizontal="center" vertical="center" wrapText="1"/>
    </xf>
    <xf numFmtId="0" fontId="51" fillId="5" borderId="1" xfId="159" applyFont="1" applyFill="1" applyAlignment="1"/>
    <xf numFmtId="2" fontId="0" fillId="0" borderId="9" xfId="0" applyNumberFormat="1" applyFill="1" applyBorder="1"/>
    <xf numFmtId="0" fontId="2" fillId="5" borderId="9" xfId="0" applyFont="1" applyFill="1" applyBorder="1"/>
    <xf numFmtId="0" fontId="0" fillId="0" borderId="0" xfId="0" applyFont="1" applyFill="1"/>
    <xf numFmtId="0" fontId="2" fillId="5" borderId="3" xfId="0" applyFont="1" applyFill="1" applyBorder="1"/>
    <xf numFmtId="0" fontId="0" fillId="0" borderId="1" xfId="0" applyFont="1" applyFill="1" applyBorder="1" applyAlignment="1">
      <alignment horizontal="left"/>
    </xf>
    <xf numFmtId="10" fontId="0" fillId="4" borderId="1" xfId="0" applyNumberFormat="1" applyFont="1" applyFill="1" applyBorder="1"/>
    <xf numFmtId="0" fontId="22" fillId="0" borderId="1" xfId="0" applyFont="1" applyFill="1" applyBorder="1" applyAlignment="1">
      <alignment wrapText="1"/>
    </xf>
    <xf numFmtId="0" fontId="0" fillId="14" borderId="0" xfId="0" applyFill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14" borderId="0" xfId="0" applyFill="1"/>
    <xf numFmtId="0" fontId="6" fillId="0" borderId="0" xfId="0" applyFont="1" applyFill="1" applyAlignment="1">
      <alignment wrapText="1"/>
    </xf>
    <xf numFmtId="0" fontId="26" fillId="0" borderId="1" xfId="0" applyFont="1" applyFill="1" applyBorder="1" applyAlignment="1">
      <alignment wrapText="1"/>
    </xf>
    <xf numFmtId="0" fontId="35" fillId="0" borderId="1" xfId="0" applyFont="1" applyFill="1" applyBorder="1" applyAlignment="1">
      <alignment wrapText="1"/>
    </xf>
    <xf numFmtId="10" fontId="28" fillId="0" borderId="1" xfId="0" applyNumberFormat="1" applyFont="1" applyFill="1" applyBorder="1"/>
    <xf numFmtId="9" fontId="0" fillId="0" borderId="1" xfId="0" applyNumberFormat="1" applyFont="1" applyFill="1" applyBorder="1"/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wrapText="1"/>
    </xf>
    <xf numFmtId="0" fontId="22" fillId="0" borderId="0" xfId="0" applyFont="1" applyFill="1" applyBorder="1" applyAlignment="1">
      <alignment wrapText="1"/>
    </xf>
    <xf numFmtId="0" fontId="38" fillId="0" borderId="1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6" fillId="5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wrapText="1"/>
    </xf>
    <xf numFmtId="0" fontId="32" fillId="0" borderId="1" xfId="159" applyFont="1" applyFill="1" applyAlignment="1">
      <alignment horizontal="left" vertical="center" wrapText="1"/>
    </xf>
    <xf numFmtId="0" fontId="52" fillId="0" borderId="1" xfId="159" applyFont="1" applyFill="1" applyAlignment="1">
      <alignment horizontal="center" vertical="center" wrapText="1"/>
    </xf>
    <xf numFmtId="9" fontId="1" fillId="0" borderId="1" xfId="159" applyNumberFormat="1" applyFont="1" applyFill="1" applyAlignment="1">
      <alignment horizontal="left" wrapText="1"/>
    </xf>
    <xf numFmtId="0" fontId="51" fillId="0" borderId="1" xfId="159" applyFont="1" applyFill="1" applyAlignment="1"/>
    <xf numFmtId="0" fontId="32" fillId="0" borderId="1" xfId="159" applyFont="1" applyFill="1" applyAlignment="1">
      <alignment horizontal="center" vertical="center" wrapText="1"/>
    </xf>
    <xf numFmtId="1" fontId="0" fillId="0" borderId="1" xfId="0" applyNumberFormat="1" applyFill="1" applyBorder="1"/>
    <xf numFmtId="0" fontId="0" fillId="0" borderId="0" xfId="0" applyFont="1" applyFill="1" applyBorder="1" applyAlignment="1">
      <alignment horizontal="left" wrapText="1"/>
    </xf>
    <xf numFmtId="0" fontId="28" fillId="0" borderId="1" xfId="0" applyNumberFormat="1" applyFont="1" applyFill="1" applyBorder="1"/>
    <xf numFmtId="0" fontId="57" fillId="0" borderId="0" xfId="0" applyFont="1"/>
    <xf numFmtId="0" fontId="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center" wrapText="1"/>
    </xf>
    <xf numFmtId="0" fontId="64" fillId="0" borderId="1" xfId="0" applyFont="1" applyFill="1" applyBorder="1" applyAlignment="1">
      <alignment wrapText="1"/>
    </xf>
    <xf numFmtId="10" fontId="0" fillId="0" borderId="1" xfId="0" applyNumberFormat="1" applyFill="1" applyBorder="1"/>
    <xf numFmtId="9" fontId="0" fillId="0" borderId="0" xfId="1" applyFont="1" applyFill="1"/>
    <xf numFmtId="0" fontId="6" fillId="0" borderId="9" xfId="0" applyFont="1" applyBorder="1"/>
    <xf numFmtId="0" fontId="0" fillId="5" borderId="0" xfId="0" applyFill="1"/>
    <xf numFmtId="0" fontId="1" fillId="0" borderId="1" xfId="159" applyFont="1" applyFill="1" applyAlignment="1">
      <alignment horizontal="left"/>
    </xf>
    <xf numFmtId="0" fontId="20" fillId="0" borderId="1" xfId="159" applyFont="1" applyFill="1" applyAlignment="1">
      <alignment wrapText="1"/>
    </xf>
    <xf numFmtId="0" fontId="0" fillId="0" borderId="1" xfId="159" applyFont="1" applyFill="1" applyAlignment="1"/>
    <xf numFmtId="0" fontId="0" fillId="5" borderId="1" xfId="0" applyFont="1" applyFill="1" applyBorder="1" applyAlignment="1">
      <alignment wrapText="1"/>
    </xf>
    <xf numFmtId="9" fontId="0" fillId="5" borderId="0" xfId="1" applyFont="1" applyFill="1"/>
    <xf numFmtId="0" fontId="0" fillId="2" borderId="1" xfId="159" applyFont="1" applyAlignment="1">
      <alignment horizontal="left"/>
    </xf>
    <xf numFmtId="0" fontId="0" fillId="0" borderId="1" xfId="159" applyFont="1" applyFill="1" applyAlignment="1">
      <alignment horizontal="left"/>
    </xf>
    <xf numFmtId="0" fontId="2" fillId="12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wrapText="1"/>
    </xf>
    <xf numFmtId="0" fontId="51" fillId="2" borderId="1" xfId="159" applyFont="1" applyAlignment="1">
      <alignment horizontal="left"/>
    </xf>
    <xf numFmtId="0" fontId="51" fillId="0" borderId="1" xfId="159" applyFont="1" applyFill="1" applyAlignment="1">
      <alignment horizontal="left"/>
    </xf>
    <xf numFmtId="0" fontId="22" fillId="0" borderId="1" xfId="159" applyFont="1" applyFill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0" fontId="0" fillId="4" borderId="1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1" xfId="159" applyFont="1" applyFill="1" applyAlignment="1">
      <alignment wrapText="1"/>
    </xf>
    <xf numFmtId="0" fontId="18" fillId="0" borderId="1" xfId="159" applyFont="1" applyFill="1" applyAlignment="1">
      <alignment wrapText="1"/>
    </xf>
    <xf numFmtId="0" fontId="22" fillId="0" borderId="1" xfId="159" applyFont="1" applyFill="1" applyAlignment="1">
      <alignment wrapText="1"/>
    </xf>
    <xf numFmtId="0" fontId="11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/>
    </xf>
    <xf numFmtId="0" fontId="0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 wrapText="1"/>
    </xf>
    <xf numFmtId="10" fontId="52" fillId="10" borderId="1" xfId="159" applyNumberFormat="1" applyFont="1" applyFill="1" applyAlignment="1">
      <alignment vertical="center" wrapText="1"/>
    </xf>
    <xf numFmtId="10" fontId="52" fillId="0" borderId="1" xfId="159" applyNumberFormat="1" applyFont="1" applyFill="1" applyAlignment="1">
      <alignment vertical="center" wrapText="1"/>
    </xf>
    <xf numFmtId="0" fontId="1" fillId="0" borderId="1" xfId="159" applyFont="1" applyFill="1" applyAlignment="1">
      <alignment vertical="center" wrapText="1"/>
    </xf>
    <xf numFmtId="0" fontId="11" fillId="0" borderId="1" xfId="159" applyFont="1" applyFill="1" applyAlignment="1">
      <alignment vertical="center" wrapText="1"/>
    </xf>
    <xf numFmtId="0" fontId="1" fillId="0" borderId="0" xfId="159" applyFont="1" applyFill="1" applyBorder="1" applyAlignment="1"/>
    <xf numFmtId="0" fontId="1" fillId="0" borderId="0" xfId="159" applyFont="1" applyFill="1" applyBorder="1" applyAlignment="1">
      <alignment wrapText="1"/>
    </xf>
    <xf numFmtId="0" fontId="1" fillId="0" borderId="1" xfId="159" applyFont="1" applyFill="1" applyAlignment="1">
      <alignment horizontal="right" wrapText="1"/>
    </xf>
    <xf numFmtId="0" fontId="22" fillId="0" borderId="1" xfId="159" applyFont="1" applyFill="1" applyAlignment="1"/>
    <xf numFmtId="0" fontId="9" fillId="0" borderId="1" xfId="159" applyFont="1" applyFill="1" applyAlignment="1">
      <alignment horizontal="left"/>
    </xf>
    <xf numFmtId="0" fontId="9" fillId="0" borderId="1" xfId="159" applyFont="1" applyFill="1" applyAlignment="1"/>
    <xf numFmtId="0" fontId="18" fillId="0" borderId="1" xfId="159" applyFont="1" applyFill="1" applyAlignment="1"/>
    <xf numFmtId="0" fontId="1" fillId="0" borderId="1" xfId="159" applyFont="1" applyFill="1" applyBorder="1" applyAlignment="1"/>
    <xf numFmtId="0" fontId="9" fillId="0" borderId="1" xfId="0" applyFont="1" applyFill="1" applyBorder="1" applyAlignment="1">
      <alignment horizontal="left" wrapText="1"/>
    </xf>
    <xf numFmtId="0" fontId="27" fillId="4" borderId="1" xfId="0" applyFont="1" applyFill="1" applyBorder="1" applyAlignment="1">
      <alignment wrapText="1"/>
    </xf>
    <xf numFmtId="0" fontId="3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0" fillId="0" borderId="0" xfId="0" applyFont="1" applyFill="1" applyAlignment="1">
      <alignment wrapText="1"/>
    </xf>
    <xf numFmtId="0" fontId="69" fillId="0" borderId="0" xfId="0" applyFont="1" applyFill="1" applyAlignment="1">
      <alignment wrapText="1"/>
    </xf>
    <xf numFmtId="10" fontId="0" fillId="4" borderId="1" xfId="0" applyNumberFormat="1" applyFont="1" applyFill="1" applyBorder="1" applyAlignment="1">
      <alignment horizontal="left" wrapText="1"/>
    </xf>
    <xf numFmtId="0" fontId="26" fillId="0" borderId="1" xfId="0" applyFont="1" applyFill="1" applyBorder="1" applyAlignment="1"/>
    <xf numFmtId="0" fontId="27" fillId="0" borderId="1" xfId="0" applyFont="1" applyFill="1" applyBorder="1" applyAlignment="1">
      <alignment wrapText="1"/>
    </xf>
    <xf numFmtId="10" fontId="0" fillId="0" borderId="1" xfId="0" applyNumberFormat="1" applyFont="1" applyFill="1" applyBorder="1"/>
    <xf numFmtId="0" fontId="0" fillId="5" borderId="0" xfId="0" applyFill="1" applyAlignment="1">
      <alignment wrapText="1"/>
    </xf>
    <xf numFmtId="9" fontId="0" fillId="0" borderId="0" xfId="1" applyFont="1" applyFill="1" applyAlignment="1">
      <alignment wrapText="1"/>
    </xf>
    <xf numFmtId="0" fontId="2" fillId="14" borderId="0" xfId="0" applyFont="1" applyFill="1"/>
    <xf numFmtId="0" fontId="72" fillId="0" borderId="0" xfId="0" applyFont="1"/>
    <xf numFmtId="1" fontId="0" fillId="0" borderId="1" xfId="1" applyNumberFormat="1" applyFont="1" applyFill="1" applyBorder="1" applyAlignment="1">
      <alignment horizontal="left"/>
    </xf>
    <xf numFmtId="1" fontId="0" fillId="0" borderId="0" xfId="0" applyNumberFormat="1"/>
    <xf numFmtId="0" fontId="4" fillId="0" borderId="1" xfId="0" applyFont="1" applyFill="1" applyBorder="1" applyAlignment="1">
      <alignment horizontal="left"/>
    </xf>
    <xf numFmtId="0" fontId="60" fillId="0" borderId="0" xfId="0" applyFont="1" applyFill="1" applyAlignment="1">
      <alignment wrapText="1"/>
    </xf>
    <xf numFmtId="0" fontId="0" fillId="0" borderId="0" xfId="0" applyFont="1" applyFill="1" applyBorder="1" applyAlignment="1"/>
    <xf numFmtId="9" fontId="0" fillId="0" borderId="0" xfId="0" applyNumberFormat="1"/>
    <xf numFmtId="0" fontId="2" fillId="6" borderId="1" xfId="0" applyFont="1" applyFill="1" applyBorder="1" applyAlignment="1">
      <alignment wrapText="1"/>
    </xf>
    <xf numFmtId="0" fontId="6" fillId="7" borderId="0" xfId="0" applyFont="1" applyFill="1" applyAlignment="1">
      <alignment wrapText="1"/>
    </xf>
    <xf numFmtId="0" fontId="6" fillId="7" borderId="0" xfId="0" applyFont="1" applyFill="1"/>
    <xf numFmtId="10" fontId="0" fillId="15" borderId="1" xfId="0" applyNumberFormat="1" applyFont="1" applyFill="1" applyBorder="1" applyAlignment="1">
      <alignment wrapText="1"/>
    </xf>
    <xf numFmtId="0" fontId="6" fillId="0" borderId="0" xfId="0" applyFont="1" applyFill="1"/>
    <xf numFmtId="1" fontId="0" fillId="0" borderId="1" xfId="0" applyNumberFormat="1" applyFont="1" applyFill="1" applyBorder="1" applyAlignment="1">
      <alignment wrapText="1"/>
    </xf>
    <xf numFmtId="0" fontId="43" fillId="0" borderId="0" xfId="0" applyFont="1" applyFill="1"/>
    <xf numFmtId="0" fontId="45" fillId="0" borderId="0" xfId="0" applyFont="1" applyFill="1" applyAlignment="1">
      <alignment wrapText="1"/>
    </xf>
    <xf numFmtId="0" fontId="44" fillId="0" borderId="0" xfId="0" applyFont="1" applyFill="1" applyAlignment="1">
      <alignment wrapText="1"/>
    </xf>
    <xf numFmtId="0" fontId="20" fillId="0" borderId="1" xfId="159" applyFont="1" applyFill="1" applyAlignment="1">
      <alignment horizontal="left"/>
    </xf>
    <xf numFmtId="0" fontId="56" fillId="0" borderId="1" xfId="0" applyFont="1" applyFill="1" applyBorder="1"/>
    <xf numFmtId="0" fontId="0" fillId="0" borderId="1" xfId="159" applyFont="1" applyFill="1" applyBorder="1" applyAlignment="1">
      <alignment horizontal="left" wrapText="1"/>
    </xf>
    <xf numFmtId="0" fontId="66" fillId="0" borderId="1" xfId="0" applyFont="1" applyFill="1" applyBorder="1"/>
    <xf numFmtId="0" fontId="59" fillId="0" borderId="1" xfId="0" applyFont="1" applyFill="1" applyBorder="1"/>
    <xf numFmtId="0" fontId="61" fillId="0" borderId="1" xfId="0" applyFont="1" applyFill="1" applyBorder="1" applyAlignment="1">
      <alignment wrapText="1"/>
    </xf>
    <xf numFmtId="0" fontId="29" fillId="0" borderId="1" xfId="0" applyFont="1" applyFill="1" applyBorder="1" applyAlignment="1">
      <alignment wrapText="1"/>
    </xf>
    <xf numFmtId="0" fontId="1" fillId="0" borderId="0" xfId="0" applyFont="1" applyFill="1" applyBorder="1" applyAlignment="1"/>
    <xf numFmtId="0" fontId="70" fillId="0" borderId="1" xfId="0" applyFont="1" applyFill="1" applyBorder="1" applyAlignment="1">
      <alignment wrapText="1"/>
    </xf>
    <xf numFmtId="0" fontId="34" fillId="0" borderId="1" xfId="0" applyFont="1" applyFill="1" applyBorder="1" applyAlignment="1">
      <alignment wrapText="1"/>
    </xf>
    <xf numFmtId="1" fontId="0" fillId="0" borderId="0" xfId="0" applyNumberFormat="1" applyFill="1" applyBorder="1"/>
    <xf numFmtId="0" fontId="14" fillId="0" borderId="0" xfId="0" applyFont="1" applyFill="1" applyBorder="1" applyAlignment="1">
      <alignment wrapText="1"/>
    </xf>
    <xf numFmtId="0" fontId="33" fillId="0" borderId="1" xfId="0" applyFont="1" applyFill="1" applyBorder="1" applyAlignment="1">
      <alignment horizontal="left" wrapText="1"/>
    </xf>
    <xf numFmtId="10" fontId="0" fillId="0" borderId="0" xfId="0" applyNumberFormat="1" applyFill="1" applyBorder="1"/>
    <xf numFmtId="0" fontId="6" fillId="0" borderId="1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 vertical="center" wrapText="1"/>
    </xf>
    <xf numFmtId="0" fontId="67" fillId="0" borderId="0" xfId="0" applyFont="1" applyFill="1" applyAlignment="1">
      <alignment wrapText="1"/>
    </xf>
    <xf numFmtId="0" fontId="9" fillId="0" borderId="0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wrapText="1"/>
    </xf>
    <xf numFmtId="0" fontId="59" fillId="0" borderId="1" xfId="0" applyFont="1" applyFill="1" applyBorder="1" applyAlignment="1">
      <alignment wrapText="1"/>
    </xf>
    <xf numFmtId="0" fontId="61" fillId="0" borderId="1" xfId="0" applyFont="1" applyFill="1" applyBorder="1"/>
    <xf numFmtId="0" fontId="25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1" fillId="0" borderId="0" xfId="3" applyFill="1" applyBorder="1"/>
    <xf numFmtId="0" fontId="5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1" fontId="52" fillId="0" borderId="1" xfId="159" applyNumberFormat="1" applyFont="1" applyFill="1" applyAlignment="1">
      <alignment horizontal="center" vertical="center" wrapText="1"/>
    </xf>
    <xf numFmtId="1" fontId="28" fillId="0" borderId="1" xfId="0" applyNumberFormat="1" applyFont="1" applyFill="1" applyBorder="1"/>
    <xf numFmtId="0" fontId="2" fillId="2" borderId="1" xfId="159" applyFont="1" applyAlignment="1">
      <alignment horizontal="left"/>
    </xf>
    <xf numFmtId="0" fontId="2" fillId="0" borderId="0" xfId="0" applyFont="1" applyFill="1"/>
    <xf numFmtId="0" fontId="0" fillId="2" borderId="1" xfId="159" applyFont="1" applyAlignment="1">
      <alignment horizontal="right"/>
    </xf>
    <xf numFmtId="0" fontId="74" fillId="0" borderId="0" xfId="0" applyFont="1"/>
    <xf numFmtId="165" fontId="0" fillId="0" borderId="0" xfId="1" applyNumberFormat="1" applyFont="1" applyFill="1"/>
    <xf numFmtId="1" fontId="51" fillId="2" borderId="1" xfId="1" applyNumberFormat="1" applyFont="1" applyBorder="1" applyAlignment="1">
      <alignment horizontal="left"/>
    </xf>
    <xf numFmtId="0" fontId="61" fillId="0" borderId="0" xfId="0" applyFont="1" applyFill="1" applyBorder="1" applyAlignment="1">
      <alignment wrapText="1"/>
    </xf>
    <xf numFmtId="0" fontId="0" fillId="2" borderId="1" xfId="0" applyFont="1" applyFill="1" applyBorder="1" applyAlignment="1"/>
    <xf numFmtId="0" fontId="0" fillId="16" borderId="0" xfId="0" applyFill="1"/>
    <xf numFmtId="0" fontId="1" fillId="16" borderId="1" xfId="0" applyFont="1" applyFill="1" applyBorder="1" applyAlignment="1"/>
    <xf numFmtId="0" fontId="22" fillId="16" borderId="0" xfId="0" applyFont="1" applyFill="1" applyBorder="1" applyAlignment="1">
      <alignment wrapText="1"/>
    </xf>
    <xf numFmtId="0" fontId="0" fillId="16" borderId="1" xfId="0" applyFont="1" applyFill="1" applyBorder="1" applyAlignment="1"/>
    <xf numFmtId="0" fontId="0" fillId="16" borderId="0" xfId="0" applyFill="1" applyAlignment="1">
      <alignment wrapText="1"/>
    </xf>
    <xf numFmtId="0" fontId="3" fillId="16" borderId="1" xfId="0" applyFont="1" applyFill="1" applyBorder="1" applyAlignment="1">
      <alignment wrapText="1"/>
    </xf>
    <xf numFmtId="0" fontId="4" fillId="16" borderId="1" xfId="0" applyFont="1" applyFill="1" applyBorder="1" applyAlignment="1">
      <alignment horizontal="left" vertical="center"/>
    </xf>
    <xf numFmtId="0" fontId="6" fillId="16" borderId="0" xfId="0" applyFont="1" applyFill="1" applyBorder="1" applyAlignment="1">
      <alignment horizontal="left" wrapText="1"/>
    </xf>
    <xf numFmtId="0" fontId="61" fillId="16" borderId="1" xfId="0" applyFont="1" applyFill="1" applyBorder="1" applyAlignment="1">
      <alignment wrapText="1"/>
    </xf>
    <xf numFmtId="0" fontId="0" fillId="16" borderId="1" xfId="0" applyFont="1" applyFill="1" applyBorder="1" applyAlignment="1">
      <alignment horizontal="left" wrapText="1"/>
    </xf>
    <xf numFmtId="0" fontId="0" fillId="16" borderId="1" xfId="0" applyFill="1" applyBorder="1"/>
    <xf numFmtId="0" fontId="67" fillId="16" borderId="0" xfId="0" applyFont="1" applyFill="1" applyAlignment="1">
      <alignment wrapText="1"/>
    </xf>
    <xf numFmtId="0" fontId="0" fillId="2" borderId="1" xfId="159" applyFont="1" applyAlignment="1">
      <alignment horizontal="left" wrapText="1"/>
    </xf>
    <xf numFmtId="0" fontId="51" fillId="2" borderId="1" xfId="159" applyFont="1" applyAlignment="1">
      <alignment horizontal="left" wrapText="1"/>
    </xf>
    <xf numFmtId="0" fontId="0" fillId="2" borderId="0" xfId="0" applyFill="1"/>
    <xf numFmtId="0" fontId="20" fillId="16" borderId="1" xfId="0" applyFont="1" applyFill="1" applyBorder="1" applyAlignment="1">
      <alignment wrapText="1"/>
    </xf>
    <xf numFmtId="0" fontId="61" fillId="0" borderId="0" xfId="0" applyFont="1" applyFill="1" applyBorder="1"/>
    <xf numFmtId="0" fontId="75" fillId="16" borderId="0" xfId="0" applyFont="1" applyFill="1"/>
    <xf numFmtId="0" fontId="1" fillId="16" borderId="1" xfId="0" applyFont="1" applyFill="1" applyBorder="1" applyAlignment="1">
      <alignment wrapText="1"/>
    </xf>
    <xf numFmtId="0" fontId="61" fillId="16" borderId="0" xfId="0" applyFont="1" applyFill="1"/>
    <xf numFmtId="0" fontId="0" fillId="16" borderId="0" xfId="0" applyFill="1" applyAlignment="1">
      <alignment horizontal="left"/>
    </xf>
    <xf numFmtId="0" fontId="0" fillId="16" borderId="1" xfId="0" applyFont="1" applyFill="1" applyBorder="1" applyAlignment="1">
      <alignment horizontal="left"/>
    </xf>
    <xf numFmtId="0" fontId="24" fillId="16" borderId="1" xfId="0" applyFont="1" applyFill="1" applyBorder="1" applyAlignment="1">
      <alignment wrapText="1"/>
    </xf>
    <xf numFmtId="0" fontId="0" fillId="16" borderId="0" xfId="0" applyFill="1" applyBorder="1"/>
    <xf numFmtId="10" fontId="0" fillId="16" borderId="1" xfId="0" applyNumberFormat="1" applyFill="1" applyBorder="1"/>
    <xf numFmtId="1" fontId="0" fillId="16" borderId="1" xfId="0" applyNumberFormat="1" applyFill="1" applyBorder="1"/>
    <xf numFmtId="0" fontId="0" fillId="2" borderId="1" xfId="0" applyFont="1" applyFill="1" applyBorder="1" applyAlignment="1">
      <alignment horizontal="left"/>
    </xf>
    <xf numFmtId="0" fontId="61" fillId="16" borderId="1" xfId="0" applyFont="1" applyFill="1" applyBorder="1"/>
    <xf numFmtId="0" fontId="0" fillId="0" borderId="1" xfId="159" applyFont="1" applyFill="1" applyBorder="1" applyAlignment="1">
      <alignment wrapText="1"/>
    </xf>
    <xf numFmtId="0" fontId="22" fillId="0" borderId="1" xfId="159" applyFont="1" applyFill="1" applyBorder="1" applyAlignment="1">
      <alignment wrapText="1"/>
    </xf>
    <xf numFmtId="0" fontId="20" fillId="0" borderId="0" xfId="159" applyFont="1" applyFill="1" applyBorder="1" applyAlignment="1">
      <alignment wrapText="1"/>
    </xf>
    <xf numFmtId="0" fontId="1" fillId="0" borderId="0" xfId="159" applyFont="1" applyFill="1" applyBorder="1" applyAlignment="1">
      <alignment horizontal="left" wrapText="1"/>
    </xf>
    <xf numFmtId="0" fontId="0" fillId="0" borderId="0" xfId="159" applyFont="1" applyFill="1" applyBorder="1" applyAlignment="1">
      <alignment horizontal="left" wrapText="1"/>
    </xf>
    <xf numFmtId="0" fontId="51" fillId="16" borderId="1" xfId="159" applyFont="1" applyFill="1" applyAlignment="1"/>
    <xf numFmtId="0" fontId="1" fillId="16" borderId="1" xfId="159" applyFont="1" applyFill="1" applyAlignment="1"/>
    <xf numFmtId="0" fontId="1" fillId="16" borderId="1" xfId="159" applyFont="1" applyFill="1" applyAlignment="1">
      <alignment horizontal="left" wrapText="1"/>
    </xf>
    <xf numFmtId="0" fontId="0" fillId="16" borderId="1" xfId="159" applyFont="1" applyFill="1" applyAlignment="1"/>
    <xf numFmtId="0" fontId="0" fillId="16" borderId="1" xfId="159" applyFont="1" applyFill="1" applyAlignment="1">
      <alignment horizontal="left"/>
    </xf>
    <xf numFmtId="0" fontId="0" fillId="16" borderId="1" xfId="159" applyFont="1" applyFill="1" applyAlignment="1">
      <alignment horizontal="left" wrapText="1"/>
    </xf>
    <xf numFmtId="0" fontId="1" fillId="16" borderId="1" xfId="159" applyFont="1" applyFill="1" applyAlignment="1">
      <alignment wrapText="1"/>
    </xf>
    <xf numFmtId="0" fontId="1" fillId="16" borderId="1" xfId="159" applyFont="1" applyFill="1" applyAlignment="1">
      <alignment horizontal="left"/>
    </xf>
    <xf numFmtId="0" fontId="66" fillId="16" borderId="0" xfId="0" applyFont="1" applyFill="1"/>
    <xf numFmtId="0" fontId="1" fillId="16" borderId="1" xfId="159" applyFont="1" applyFill="1" applyBorder="1" applyAlignment="1"/>
    <xf numFmtId="0" fontId="0" fillId="16" borderId="1" xfId="159" applyFont="1" applyFill="1" applyAlignment="1">
      <alignment wrapText="1"/>
    </xf>
    <xf numFmtId="0" fontId="0" fillId="0" borderId="1" xfId="0" applyFill="1" applyBorder="1" applyAlignment="1">
      <alignment horizontal="left"/>
    </xf>
    <xf numFmtId="0" fontId="11" fillId="0" borderId="1" xfId="159" applyFont="1" applyFill="1" applyAlignment="1">
      <alignment horizontal="left" vertical="center" wrapText="1"/>
    </xf>
    <xf numFmtId="0" fontId="0" fillId="16" borderId="1" xfId="0" applyFill="1" applyBorder="1" applyAlignment="1">
      <alignment horizontal="left"/>
    </xf>
    <xf numFmtId="0" fontId="0" fillId="0" borderId="1" xfId="159" applyFont="1" applyFill="1" applyAlignment="1">
      <alignment horizontal="left" vertical="center" wrapText="1"/>
    </xf>
    <xf numFmtId="0" fontId="6" fillId="0" borderId="1" xfId="159" applyFont="1" applyFill="1" applyAlignment="1">
      <alignment horizontal="left" vertical="center" wrapText="1"/>
    </xf>
    <xf numFmtId="0" fontId="2" fillId="5" borderId="0" xfId="0" applyFont="1" applyFill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47" fillId="5" borderId="1" xfId="150" applyFont="1" applyFill="1" applyAlignment="1">
      <alignment horizontal="center"/>
    </xf>
    <xf numFmtId="0" fontId="46" fillId="9" borderId="1" xfId="150" applyFill="1" applyAlignment="1">
      <alignment horizontal="left" vertical="top" wrapText="1"/>
    </xf>
    <xf numFmtId="0" fontId="0" fillId="0" borderId="1" xfId="0" applyBorder="1"/>
    <xf numFmtId="0" fontId="18" fillId="0" borderId="0" xfId="159" applyFont="1" applyFill="1" applyBorder="1" applyAlignment="1">
      <alignment wrapText="1"/>
    </xf>
    <xf numFmtId="0" fontId="72" fillId="0" borderId="1" xfId="0" applyFont="1" applyBorder="1"/>
    <xf numFmtId="0" fontId="1" fillId="0" borderId="0" xfId="159" applyFont="1" applyFill="1" applyBorder="1" applyAlignment="1">
      <alignment horizontal="left" vertical="center" wrapText="1"/>
    </xf>
    <xf numFmtId="0" fontId="59" fillId="16" borderId="1" xfId="0" applyFont="1" applyFill="1" applyBorder="1"/>
    <xf numFmtId="0" fontId="1" fillId="0" borderId="0" xfId="159" applyFont="1" applyFill="1" applyBorder="1" applyAlignment="1">
      <alignment horizontal="left" vertical="center"/>
    </xf>
    <xf numFmtId="0" fontId="20" fillId="0" borderId="1" xfId="159" applyFont="1" applyFill="1" applyBorder="1" applyAlignment="1">
      <alignment wrapText="1"/>
    </xf>
    <xf numFmtId="0" fontId="61" fillId="0" borderId="1" xfId="0" applyFont="1" applyBorder="1"/>
    <xf numFmtId="0" fontId="0" fillId="0" borderId="0" xfId="159" applyFont="1" applyFill="1" applyBorder="1" applyAlignment="1">
      <alignment wrapText="1"/>
    </xf>
    <xf numFmtId="0" fontId="61" fillId="0" borderId="1" xfId="0" applyFont="1" applyBorder="1" applyAlignment="1">
      <alignment wrapText="1"/>
    </xf>
    <xf numFmtId="0" fontId="63" fillId="0" borderId="0" xfId="0" applyFont="1" applyFill="1" applyBorder="1"/>
    <xf numFmtId="0" fontId="63" fillId="0" borderId="1" xfId="0" applyFont="1" applyBorder="1"/>
    <xf numFmtId="0" fontId="59" fillId="16" borderId="1" xfId="0" applyFont="1" applyFill="1" applyBorder="1" applyAlignment="1">
      <alignment wrapText="1"/>
    </xf>
    <xf numFmtId="0" fontId="72" fillId="0" borderId="1" xfId="0" applyFont="1" applyFill="1" applyBorder="1"/>
    <xf numFmtId="0" fontId="22" fillId="0" borderId="0" xfId="159" applyFont="1" applyFill="1" applyBorder="1" applyAlignment="1">
      <alignment wrapText="1"/>
    </xf>
  </cellXfs>
  <cellStyles count="111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Normal" xfId="0" builtinId="0"/>
    <cellStyle name="Normal 2" xfId="3"/>
    <cellStyle name="Normal 3" xfId="150"/>
    <cellStyle name="Normal 4" xfId="159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3'!$B$25</c:f>
              <c:strCache>
                <c:ptCount val="1"/>
                <c:pt idx="0">
                  <c:v>Antibody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'Figure 3'!$B$26:$B$28</c:f>
              <c:numCache>
                <c:formatCode>0%</c:formatCode>
                <c:ptCount val="3"/>
                <c:pt idx="0">
                  <c:v>0.922413793103448</c:v>
                </c:pt>
                <c:pt idx="1">
                  <c:v>0.997668997668998</c:v>
                </c:pt>
                <c:pt idx="2">
                  <c:v>0.965034965034965</c:v>
                </c:pt>
              </c:numCache>
            </c:numRef>
          </c:val>
        </c:ser>
        <c:ser>
          <c:idx val="1"/>
          <c:order val="1"/>
          <c:tx>
            <c:strRef>
              <c:f>'Figure 3'!$C$25</c:f>
              <c:strCache>
                <c:ptCount val="1"/>
                <c:pt idx="0">
                  <c:v>Organism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'Figure 3'!$C$26:$C$28</c:f>
              <c:numCache>
                <c:formatCode>0%</c:formatCode>
                <c:ptCount val="3"/>
                <c:pt idx="0">
                  <c:v>0.39568345323741</c:v>
                </c:pt>
                <c:pt idx="1">
                  <c:v>1.0</c:v>
                </c:pt>
                <c:pt idx="2">
                  <c:v>0.846153846153846</c:v>
                </c:pt>
              </c:numCache>
            </c:numRef>
          </c:val>
        </c:ser>
        <c:ser>
          <c:idx val="2"/>
          <c:order val="2"/>
          <c:tx>
            <c:strRef>
              <c:f>'Figure 3'!$D$25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'Figure 3'!$D$26:$D$28</c:f>
              <c:numCache>
                <c:formatCode>0%</c:formatCode>
                <c:ptCount val="3"/>
                <c:pt idx="0">
                  <c:v>0.777777777777778</c:v>
                </c:pt>
                <c:pt idx="1">
                  <c:v>0.9625</c:v>
                </c:pt>
                <c:pt idx="2">
                  <c:v>0.987341772151899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986936"/>
        <c:axId val="2145990024"/>
      </c:barChart>
      <c:catAx>
        <c:axId val="21459869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2145990024"/>
        <c:crosses val="autoZero"/>
        <c:auto val="1"/>
        <c:lblAlgn val="ctr"/>
        <c:lblOffset val="100"/>
        <c:noMultiLvlLbl val="0"/>
      </c:catAx>
      <c:valAx>
        <c:axId val="2145990024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2145986936"/>
        <c:crosses val="autoZero"/>
        <c:crossBetween val="between"/>
        <c:majorUnit val="0.2"/>
      </c:valAx>
    </c:plotArea>
    <c:legend>
      <c:legendPos val="r"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4'!$A$3</c:f>
              <c:strCache>
                <c:ptCount val="1"/>
                <c:pt idx="0">
                  <c:v>Pre Pilot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'Figure 4'!$C$29:$C$31</c:f>
                <c:numCache>
                  <c:formatCode>General</c:formatCode>
                  <c:ptCount val="3"/>
                  <c:pt idx="0">
                    <c:v>0.0857528571428571</c:v>
                  </c:pt>
                  <c:pt idx="1">
                    <c:v>0.127833103448276</c:v>
                  </c:pt>
                  <c:pt idx="2">
                    <c:v>0.132615423728814</c:v>
                  </c:pt>
                </c:numCache>
              </c:numRef>
            </c:plus>
            <c:minus>
              <c:numRef>
                <c:f>'Figure 4'!$B$29:$B$31</c:f>
                <c:numCache>
                  <c:formatCode>General</c:formatCode>
                  <c:ptCount val="3"/>
                  <c:pt idx="0">
                    <c:v>0.0854471428571429</c:v>
                  </c:pt>
                  <c:pt idx="1">
                    <c:v>0.136936896551724</c:v>
                  </c:pt>
                  <c:pt idx="2">
                    <c:v>0.133494576271186</c:v>
                  </c:pt>
                </c:numCache>
              </c:numRef>
            </c:minus>
          </c:errBars>
          <c:val>
            <c:numRef>
              <c:f>'Figure 4'!$B$3:$D$3</c:f>
              <c:numCache>
                <c:formatCode>0%</c:formatCode>
                <c:ptCount val="3"/>
                <c:pt idx="0">
                  <c:v>0.492857142857143</c:v>
                </c:pt>
                <c:pt idx="1">
                  <c:v>0.586206896551724</c:v>
                </c:pt>
                <c:pt idx="2">
                  <c:v>0.508474576271186</c:v>
                </c:pt>
              </c:numCache>
            </c:numRef>
          </c:val>
        </c:ser>
        <c:ser>
          <c:idx val="1"/>
          <c:order val="1"/>
          <c:tx>
            <c:strRef>
              <c:f>'Figure 4'!$A$4</c:f>
              <c:strCache>
                <c:ptCount val="1"/>
                <c:pt idx="0">
                  <c:v>Post Pilot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'Figure 4'!$F$29:$F$31</c:f>
                <c:numCache>
                  <c:formatCode>General</c:formatCode>
                  <c:ptCount val="3"/>
                  <c:pt idx="0">
                    <c:v>0.0149396774193549</c:v>
                  </c:pt>
                  <c:pt idx="1">
                    <c:v>0.0562861151079137</c:v>
                  </c:pt>
                  <c:pt idx="2">
                    <c:v>0.0759548514851486</c:v>
                  </c:pt>
                </c:numCache>
              </c:numRef>
            </c:plus>
            <c:minus>
              <c:numRef>
                <c:f>'Figure 4'!$E$29:$E$31</c:f>
                <c:numCache>
                  <c:formatCode>General</c:formatCode>
                  <c:ptCount val="3"/>
                  <c:pt idx="0">
                    <c:v>0.0235003225806452</c:v>
                  </c:pt>
                  <c:pt idx="1">
                    <c:v>0.0812538848920863</c:v>
                  </c:pt>
                  <c:pt idx="2">
                    <c:v>0.182745148514851</c:v>
                  </c:pt>
                </c:numCache>
              </c:numRef>
            </c:minus>
          </c:errBars>
          <c:val>
            <c:numRef>
              <c:f>'Figure 4'!$B$4:$D$4</c:f>
              <c:numCache>
                <c:formatCode>0%</c:formatCode>
                <c:ptCount val="3"/>
                <c:pt idx="0">
                  <c:v>0.961290322580645</c:v>
                </c:pt>
                <c:pt idx="1">
                  <c:v>0.820143884892086</c:v>
                </c:pt>
                <c:pt idx="2">
                  <c:v>0.851485148514851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605688"/>
        <c:axId val="2142602584"/>
      </c:barChart>
      <c:catAx>
        <c:axId val="21426056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142602584"/>
        <c:crosses val="autoZero"/>
        <c:auto val="1"/>
        <c:lblAlgn val="ctr"/>
        <c:lblOffset val="100"/>
        <c:noMultiLvlLbl val="0"/>
      </c:catAx>
      <c:valAx>
        <c:axId val="2142602584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2142605688"/>
        <c:crosses val="autoZero"/>
        <c:crossBetween val="between"/>
        <c:majorUnit val="0.2"/>
      </c:valAx>
    </c:plotArea>
    <c:legend>
      <c:legendPos val="r"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477520</xdr:colOff>
      <xdr:row>0</xdr:row>
      <xdr:rowOff>121920</xdr:rowOff>
    </xdr:from>
    <xdr:to>
      <xdr:col>13</xdr:col>
      <xdr:colOff>111760</xdr:colOff>
      <xdr:row>15</xdr:row>
      <xdr:rowOff>111760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121920</xdr:rowOff>
    </xdr:from>
    <xdr:to>
      <xdr:col>12</xdr:col>
      <xdr:colOff>40640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topLeftCell="D1" workbookViewId="0">
      <pane ySplit="3" topLeftCell="A156" activePane="bottomLeft" state="frozen"/>
      <selection pane="bottomLeft" activeCell="P2" sqref="P2"/>
    </sheetView>
  </sheetViews>
  <sheetFormatPr baseColWidth="10" defaultRowHeight="13" x14ac:dyDescent="0"/>
  <cols>
    <col min="1" max="1" width="11.83203125" style="25" bestFit="1" customWidth="1"/>
    <col min="2" max="2" width="17.5" style="37" customWidth="1"/>
    <col min="3" max="3" width="17.6640625" style="37" customWidth="1"/>
    <col min="4" max="4" width="17" style="25" customWidth="1"/>
    <col min="5" max="5" width="10.83203125" style="25" customWidth="1"/>
    <col min="6" max="6" width="13.1640625" style="25" customWidth="1"/>
    <col min="7" max="7" width="18.83203125" style="25" customWidth="1"/>
    <col min="8" max="9" width="10.83203125" style="25" customWidth="1"/>
    <col min="10" max="10" width="14.5" style="25" customWidth="1"/>
    <col min="11" max="12" width="10.83203125" style="25" customWidth="1"/>
    <col min="13" max="13" width="15.5" style="25" customWidth="1"/>
    <col min="14" max="14" width="13.83203125" style="25" customWidth="1"/>
    <col min="15" max="15" width="12" style="25" bestFit="1" customWidth="1"/>
    <col min="17" max="16384" width="10.83203125" style="25"/>
  </cols>
  <sheetData>
    <row r="1" spans="1:18" s="33" customFormat="1" ht="65">
      <c r="A1" s="33" t="s">
        <v>963</v>
      </c>
      <c r="B1" s="33" t="s">
        <v>119</v>
      </c>
      <c r="C1" s="33" t="s">
        <v>964</v>
      </c>
      <c r="D1" s="33" t="s">
        <v>965</v>
      </c>
      <c r="E1" s="33" t="s">
        <v>966</v>
      </c>
      <c r="F1" s="33" t="s">
        <v>967</v>
      </c>
      <c r="G1" s="33" t="s">
        <v>968</v>
      </c>
      <c r="H1" s="33" t="s">
        <v>969</v>
      </c>
      <c r="I1" s="33" t="s">
        <v>970</v>
      </c>
      <c r="J1" s="33" t="s">
        <v>971</v>
      </c>
      <c r="K1" s="33" t="s">
        <v>972</v>
      </c>
      <c r="L1" s="33" t="s">
        <v>973</v>
      </c>
      <c r="M1" s="33" t="s">
        <v>974</v>
      </c>
      <c r="N1" s="33" t="s">
        <v>1178</v>
      </c>
      <c r="O1" s="33" t="s">
        <v>956</v>
      </c>
      <c r="P1" s="33" t="s">
        <v>955</v>
      </c>
      <c r="R1" s="105"/>
    </row>
    <row r="2" spans="1:18" s="36" customFormat="1" ht="109" customHeight="1">
      <c r="A2" s="36" t="s">
        <v>1381</v>
      </c>
      <c r="C2" s="36" t="s">
        <v>975</v>
      </c>
      <c r="D2" s="36" t="s">
        <v>976</v>
      </c>
      <c r="E2" s="36" t="s">
        <v>977</v>
      </c>
      <c r="F2" s="36" t="s">
        <v>978</v>
      </c>
      <c r="G2" s="36" t="s">
        <v>979</v>
      </c>
      <c r="H2" s="36" t="s">
        <v>980</v>
      </c>
      <c r="I2" s="36" t="s">
        <v>981</v>
      </c>
      <c r="J2" s="36" t="s">
        <v>982</v>
      </c>
      <c r="K2" s="36" t="s">
        <v>983</v>
      </c>
      <c r="L2" s="36" t="s">
        <v>984</v>
      </c>
      <c r="M2" s="36" t="s">
        <v>985</v>
      </c>
      <c r="O2" s="106">
        <f>COUNTIF(N4:N143,"y")</f>
        <v>69</v>
      </c>
      <c r="P2" s="36">
        <f>COUNTA(N4:N143)</f>
        <v>140</v>
      </c>
    </row>
    <row r="3" spans="1:18" s="34" customFormat="1">
      <c r="B3" s="36"/>
      <c r="C3" s="36"/>
      <c r="D3" s="34" t="s">
        <v>986</v>
      </c>
      <c r="E3" s="34" t="s">
        <v>986</v>
      </c>
      <c r="F3" s="34" t="s">
        <v>987</v>
      </c>
      <c r="G3" s="34" t="s">
        <v>986</v>
      </c>
      <c r="H3" s="34" t="s">
        <v>988</v>
      </c>
      <c r="I3" s="34" t="s">
        <v>988</v>
      </c>
      <c r="J3" s="34" t="s">
        <v>986</v>
      </c>
      <c r="K3" s="34" t="s">
        <v>989</v>
      </c>
      <c r="L3" s="34" t="s">
        <v>986</v>
      </c>
      <c r="M3" s="34" t="s">
        <v>990</v>
      </c>
    </row>
    <row r="4" spans="1:18" ht="26">
      <c r="A4" s="25">
        <v>24555100</v>
      </c>
      <c r="B4" s="37" t="s">
        <v>74</v>
      </c>
      <c r="C4" s="37" t="s">
        <v>993</v>
      </c>
      <c r="D4" s="25" t="s">
        <v>7</v>
      </c>
      <c r="E4" s="25" t="s">
        <v>7</v>
      </c>
      <c r="H4" s="25" t="s">
        <v>7</v>
      </c>
      <c r="I4" s="25" t="s">
        <v>7</v>
      </c>
      <c r="J4" s="25" t="s">
        <v>3</v>
      </c>
      <c r="K4" s="25" t="s">
        <v>3</v>
      </c>
      <c r="L4" s="25" t="s">
        <v>7</v>
      </c>
      <c r="M4" s="25" t="s">
        <v>991</v>
      </c>
      <c r="N4" s="25" t="s">
        <v>7</v>
      </c>
    </row>
    <row r="5" spans="1:18" ht="26">
      <c r="A5" s="25">
        <v>24555100</v>
      </c>
      <c r="B5" s="37" t="s">
        <v>74</v>
      </c>
      <c r="C5" s="37" t="s">
        <v>994</v>
      </c>
      <c r="E5" s="25" t="s">
        <v>7</v>
      </c>
      <c r="G5" s="25" t="s">
        <v>3</v>
      </c>
      <c r="J5" s="25" t="s">
        <v>3</v>
      </c>
      <c r="K5" s="25" t="s">
        <v>3</v>
      </c>
      <c r="M5" s="25" t="s">
        <v>991</v>
      </c>
      <c r="N5" s="25" t="s">
        <v>3</v>
      </c>
    </row>
    <row r="6" spans="1:18" ht="39">
      <c r="A6" s="25">
        <v>24555100</v>
      </c>
      <c r="B6" s="37" t="s">
        <v>74</v>
      </c>
      <c r="C6" s="37" t="s">
        <v>995</v>
      </c>
      <c r="D6" s="25" t="s">
        <v>3</v>
      </c>
      <c r="E6" s="25" t="s">
        <v>3</v>
      </c>
      <c r="F6" s="25" t="s">
        <v>996</v>
      </c>
      <c r="H6" s="25" t="s">
        <v>3</v>
      </c>
      <c r="I6" s="25" t="s">
        <v>7</v>
      </c>
      <c r="J6" s="25" t="s">
        <v>3</v>
      </c>
      <c r="K6" s="25" t="s">
        <v>3</v>
      </c>
      <c r="L6" s="25" t="s">
        <v>7</v>
      </c>
      <c r="M6" s="25" t="s">
        <v>991</v>
      </c>
      <c r="N6" s="25" t="s">
        <v>3</v>
      </c>
    </row>
    <row r="7" spans="1:18" ht="26">
      <c r="A7" s="25">
        <v>24555100</v>
      </c>
      <c r="B7" s="37" t="s">
        <v>74</v>
      </c>
      <c r="C7" s="37" t="s">
        <v>997</v>
      </c>
      <c r="E7" s="25" t="s">
        <v>7</v>
      </c>
      <c r="G7" s="25" t="s">
        <v>3</v>
      </c>
      <c r="J7" s="25" t="s">
        <v>3</v>
      </c>
      <c r="K7" s="25" t="s">
        <v>3</v>
      </c>
      <c r="M7" s="25" t="s">
        <v>991</v>
      </c>
      <c r="N7" s="25" t="s">
        <v>3</v>
      </c>
    </row>
    <row r="8" spans="1:18" ht="52">
      <c r="A8" s="25">
        <v>24555069</v>
      </c>
      <c r="B8" s="37" t="s">
        <v>74</v>
      </c>
      <c r="C8" s="37" t="s">
        <v>998</v>
      </c>
      <c r="D8" s="25" t="s">
        <v>7</v>
      </c>
      <c r="E8" s="25" t="s">
        <v>7</v>
      </c>
      <c r="H8" s="25" t="s">
        <v>7</v>
      </c>
      <c r="I8" s="25" t="s">
        <v>7</v>
      </c>
      <c r="J8" s="25" t="s">
        <v>7</v>
      </c>
      <c r="K8" s="25" t="s">
        <v>3</v>
      </c>
      <c r="L8" s="25" t="s">
        <v>7</v>
      </c>
      <c r="M8" s="25" t="s">
        <v>991</v>
      </c>
      <c r="N8" s="25" t="s">
        <v>7</v>
      </c>
    </row>
    <row r="9" spans="1:18" ht="78">
      <c r="A9" s="25">
        <v>24555069</v>
      </c>
      <c r="B9" s="37" t="s">
        <v>74</v>
      </c>
      <c r="C9" s="37" t="s">
        <v>999</v>
      </c>
      <c r="D9" s="25" t="s">
        <v>7</v>
      </c>
      <c r="E9" s="25" t="s">
        <v>7</v>
      </c>
      <c r="H9" s="25" t="s">
        <v>7</v>
      </c>
      <c r="I9" s="25" t="s">
        <v>7</v>
      </c>
      <c r="J9" s="25" t="s">
        <v>7</v>
      </c>
      <c r="K9" s="25" t="s">
        <v>3</v>
      </c>
      <c r="L9" s="25" t="s">
        <v>7</v>
      </c>
      <c r="M9" s="25" t="s">
        <v>991</v>
      </c>
      <c r="N9" s="25" t="s">
        <v>7</v>
      </c>
    </row>
    <row r="10" spans="1:18" ht="78">
      <c r="A10" s="25">
        <v>24555068</v>
      </c>
      <c r="B10" s="37" t="s">
        <v>74</v>
      </c>
      <c r="C10" s="37" t="s">
        <v>1000</v>
      </c>
      <c r="D10" s="25" t="s">
        <v>3</v>
      </c>
      <c r="E10" s="25" t="s">
        <v>3</v>
      </c>
      <c r="F10" s="25" t="s">
        <v>1001</v>
      </c>
      <c r="H10" s="25" t="s">
        <v>7</v>
      </c>
      <c r="I10" s="25" t="s">
        <v>7</v>
      </c>
      <c r="J10" s="25" t="s">
        <v>3</v>
      </c>
      <c r="K10" s="25" t="s">
        <v>3</v>
      </c>
      <c r="L10" s="25" t="s">
        <v>7</v>
      </c>
      <c r="M10" s="25" t="s">
        <v>991</v>
      </c>
      <c r="N10" s="25" t="s">
        <v>3</v>
      </c>
    </row>
    <row r="11" spans="1:18" ht="65">
      <c r="A11" s="25">
        <v>24555064</v>
      </c>
      <c r="B11" s="37" t="s">
        <v>74</v>
      </c>
      <c r="C11" s="37" t="s">
        <v>1002</v>
      </c>
      <c r="E11" s="25" t="s">
        <v>7</v>
      </c>
      <c r="G11" s="25" t="s">
        <v>3</v>
      </c>
      <c r="J11" s="25" t="s">
        <v>3</v>
      </c>
      <c r="K11" s="25" t="s">
        <v>3</v>
      </c>
      <c r="M11" s="25" t="s">
        <v>991</v>
      </c>
      <c r="N11" s="25" t="s">
        <v>3</v>
      </c>
    </row>
    <row r="12" spans="1:18" ht="26">
      <c r="A12" s="25">
        <v>23184649</v>
      </c>
      <c r="B12" s="37" t="s">
        <v>90</v>
      </c>
      <c r="C12" s="37" t="s">
        <v>1003</v>
      </c>
      <c r="D12" s="25" t="s">
        <v>3</v>
      </c>
      <c r="E12" s="25" t="s">
        <v>3</v>
      </c>
      <c r="F12" s="25" t="s">
        <v>1004</v>
      </c>
      <c r="H12" s="25" t="s">
        <v>3</v>
      </c>
      <c r="I12" s="25" t="s">
        <v>7</v>
      </c>
      <c r="J12" s="25" t="s">
        <v>7</v>
      </c>
      <c r="K12" s="25" t="s">
        <v>3</v>
      </c>
      <c r="L12" s="25" t="s">
        <v>7</v>
      </c>
      <c r="M12" s="25" t="s">
        <v>991</v>
      </c>
      <c r="N12" s="25" t="s">
        <v>3</v>
      </c>
    </row>
    <row r="13" spans="1:18" ht="26">
      <c r="A13" s="25">
        <v>23184649</v>
      </c>
      <c r="B13" s="37" t="s">
        <v>90</v>
      </c>
      <c r="C13" s="37" t="s">
        <v>1005</v>
      </c>
      <c r="D13" s="25" t="s">
        <v>3</v>
      </c>
      <c r="E13" s="25" t="s">
        <v>3</v>
      </c>
      <c r="F13" s="25" t="s">
        <v>1006</v>
      </c>
      <c r="H13" s="25" t="s">
        <v>3</v>
      </c>
      <c r="I13" s="25" t="s">
        <v>7</v>
      </c>
      <c r="J13" s="25" t="s">
        <v>7</v>
      </c>
      <c r="K13" s="25" t="s">
        <v>3</v>
      </c>
      <c r="L13" s="25" t="s">
        <v>7</v>
      </c>
      <c r="M13" s="25" t="s">
        <v>991</v>
      </c>
      <c r="N13" s="25" t="s">
        <v>3</v>
      </c>
    </row>
    <row r="14" spans="1:18" ht="39">
      <c r="A14" s="25">
        <v>22488162</v>
      </c>
      <c r="B14" s="37" t="s">
        <v>90</v>
      </c>
      <c r="C14" s="37" t="s">
        <v>1007</v>
      </c>
      <c r="D14" s="25" t="s">
        <v>7</v>
      </c>
      <c r="E14" s="25" t="s">
        <v>7</v>
      </c>
      <c r="H14" s="25" t="s">
        <v>7</v>
      </c>
      <c r="I14" s="25" t="s">
        <v>7</v>
      </c>
      <c r="J14" s="25" t="s">
        <v>7</v>
      </c>
      <c r="K14" s="25" t="s">
        <v>7</v>
      </c>
      <c r="L14" s="25" t="s">
        <v>7</v>
      </c>
      <c r="M14" s="25" t="s">
        <v>991</v>
      </c>
      <c r="N14" s="25" t="s">
        <v>7</v>
      </c>
    </row>
    <row r="15" spans="1:18" ht="39">
      <c r="A15" s="25">
        <v>22476946</v>
      </c>
      <c r="B15" s="37" t="s">
        <v>90</v>
      </c>
      <c r="C15" s="37" t="s">
        <v>1008</v>
      </c>
      <c r="D15" s="25" t="s">
        <v>3</v>
      </c>
      <c r="E15" s="25" t="s">
        <v>3</v>
      </c>
      <c r="F15" s="25" t="s">
        <v>992</v>
      </c>
      <c r="H15" s="25" t="s">
        <v>3</v>
      </c>
      <c r="I15" s="25" t="s">
        <v>7</v>
      </c>
      <c r="J15" s="25" t="s">
        <v>7</v>
      </c>
      <c r="K15" s="25" t="s">
        <v>3</v>
      </c>
      <c r="L15" s="25" t="s">
        <v>7</v>
      </c>
      <c r="M15" s="25" t="s">
        <v>991</v>
      </c>
      <c r="N15" s="25" t="s">
        <v>3</v>
      </c>
    </row>
    <row r="16" spans="1:18" ht="65">
      <c r="A16" s="25">
        <v>22179976</v>
      </c>
      <c r="B16" s="37" t="s">
        <v>90</v>
      </c>
      <c r="C16" s="37" t="s">
        <v>1009</v>
      </c>
      <c r="G16" s="25" t="s">
        <v>3</v>
      </c>
      <c r="J16" s="25" t="s">
        <v>3</v>
      </c>
      <c r="K16" s="25" t="s">
        <v>7</v>
      </c>
      <c r="M16" s="25" t="s">
        <v>991</v>
      </c>
      <c r="N16" s="25" t="s">
        <v>7</v>
      </c>
    </row>
    <row r="17" spans="1:14" ht="39">
      <c r="A17" s="25">
        <v>22179976</v>
      </c>
      <c r="B17" s="37" t="s">
        <v>90</v>
      </c>
      <c r="C17" s="37" t="s">
        <v>1010</v>
      </c>
      <c r="D17" s="25" t="s">
        <v>7</v>
      </c>
      <c r="E17" s="25" t="s">
        <v>7</v>
      </c>
      <c r="H17" s="25" t="s">
        <v>7</v>
      </c>
      <c r="I17" s="25" t="s">
        <v>7</v>
      </c>
      <c r="J17" s="25" t="s">
        <v>3</v>
      </c>
      <c r="K17" s="25" t="s">
        <v>3</v>
      </c>
      <c r="L17" s="25" t="s">
        <v>7</v>
      </c>
      <c r="M17" s="25" t="s">
        <v>991</v>
      </c>
      <c r="N17" s="25" t="s">
        <v>7</v>
      </c>
    </row>
    <row r="18" spans="1:14" ht="26">
      <c r="A18" s="25">
        <v>21725719</v>
      </c>
      <c r="B18" s="37" t="s">
        <v>90</v>
      </c>
      <c r="C18" s="37" t="s">
        <v>1011</v>
      </c>
      <c r="D18" s="25" t="s">
        <v>7</v>
      </c>
      <c r="E18" s="25" t="s">
        <v>7</v>
      </c>
      <c r="H18" s="25" t="s">
        <v>7</v>
      </c>
      <c r="I18" s="25" t="s">
        <v>3</v>
      </c>
      <c r="J18" s="25" t="s">
        <v>3</v>
      </c>
      <c r="K18" s="25" t="s">
        <v>3</v>
      </c>
      <c r="L18" s="25" t="s">
        <v>7</v>
      </c>
      <c r="M18" s="25" t="s">
        <v>991</v>
      </c>
      <c r="N18" s="25" t="s">
        <v>7</v>
      </c>
    </row>
    <row r="19" spans="1:14" ht="26">
      <c r="A19" s="25">
        <v>21725719</v>
      </c>
      <c r="B19" s="37" t="s">
        <v>90</v>
      </c>
      <c r="C19" s="37" t="s">
        <v>1012</v>
      </c>
      <c r="D19" s="25" t="s">
        <v>3</v>
      </c>
      <c r="E19" s="25" t="s">
        <v>3</v>
      </c>
      <c r="F19" s="25" t="s">
        <v>1013</v>
      </c>
      <c r="H19" s="25" t="s">
        <v>3</v>
      </c>
      <c r="I19" s="25" t="s">
        <v>7</v>
      </c>
      <c r="J19" s="25" t="s">
        <v>3</v>
      </c>
      <c r="K19" s="25" t="s">
        <v>3</v>
      </c>
      <c r="L19" s="25" t="s">
        <v>3</v>
      </c>
      <c r="M19" s="25" t="s">
        <v>991</v>
      </c>
      <c r="N19" s="25" t="s">
        <v>3</v>
      </c>
    </row>
    <row r="20" spans="1:14" ht="26">
      <c r="A20" s="25">
        <v>21725719</v>
      </c>
      <c r="B20" s="37" t="s">
        <v>90</v>
      </c>
      <c r="C20" s="37" t="s">
        <v>1014</v>
      </c>
      <c r="D20" s="25" t="s">
        <v>3</v>
      </c>
      <c r="E20" s="25" t="s">
        <v>3</v>
      </c>
      <c r="F20" s="25" t="s">
        <v>1015</v>
      </c>
      <c r="H20" s="25" t="s">
        <v>3</v>
      </c>
      <c r="I20" s="25" t="s">
        <v>7</v>
      </c>
      <c r="J20" s="25" t="s">
        <v>3</v>
      </c>
      <c r="K20" s="25" t="s">
        <v>3</v>
      </c>
      <c r="L20" s="25" t="s">
        <v>3</v>
      </c>
      <c r="M20" s="25" t="s">
        <v>991</v>
      </c>
      <c r="N20" s="25" t="s">
        <v>3</v>
      </c>
    </row>
    <row r="21" spans="1:14" ht="26">
      <c r="A21" s="25">
        <v>21725719</v>
      </c>
      <c r="B21" s="37" t="s">
        <v>90</v>
      </c>
      <c r="C21" s="37" t="s">
        <v>1016</v>
      </c>
      <c r="G21" s="25" t="s">
        <v>3</v>
      </c>
      <c r="J21" s="25" t="s">
        <v>7</v>
      </c>
      <c r="K21" s="25" t="s">
        <v>3</v>
      </c>
      <c r="L21" s="25" t="s">
        <v>3</v>
      </c>
      <c r="M21" s="25" t="s">
        <v>991</v>
      </c>
      <c r="N21" s="25" t="s">
        <v>7</v>
      </c>
    </row>
    <row r="22" spans="1:14" ht="26">
      <c r="A22" s="25">
        <v>21725719</v>
      </c>
      <c r="B22" s="37" t="s">
        <v>90</v>
      </c>
      <c r="C22" s="37" t="s">
        <v>1017</v>
      </c>
      <c r="G22" s="25" t="s">
        <v>3</v>
      </c>
      <c r="I22" s="25" t="s">
        <v>3</v>
      </c>
      <c r="J22" s="25" t="s">
        <v>3</v>
      </c>
      <c r="K22" s="25" t="s">
        <v>7</v>
      </c>
      <c r="L22" s="25" t="s">
        <v>7</v>
      </c>
      <c r="M22" s="25" t="s">
        <v>991</v>
      </c>
      <c r="N22" s="25" t="s">
        <v>7</v>
      </c>
    </row>
    <row r="23" spans="1:14" ht="26">
      <c r="A23" s="25">
        <v>21725719</v>
      </c>
      <c r="B23" s="37" t="s">
        <v>90</v>
      </c>
      <c r="C23" s="37" t="s">
        <v>1018</v>
      </c>
      <c r="G23" s="25" t="s">
        <v>3</v>
      </c>
      <c r="I23" s="25" t="s">
        <v>3</v>
      </c>
      <c r="J23" s="25" t="s">
        <v>3</v>
      </c>
      <c r="K23" s="25" t="s">
        <v>7</v>
      </c>
      <c r="L23" s="25" t="s">
        <v>7</v>
      </c>
      <c r="M23" s="25" t="s">
        <v>991</v>
      </c>
      <c r="N23" s="25" t="s">
        <v>7</v>
      </c>
    </row>
    <row r="24" spans="1:14" ht="39">
      <c r="A24" s="25">
        <v>21725719</v>
      </c>
      <c r="B24" s="37" t="s">
        <v>90</v>
      </c>
      <c r="C24" s="37" t="s">
        <v>1019</v>
      </c>
      <c r="D24" s="25" t="s">
        <v>3</v>
      </c>
      <c r="E24" s="25" t="s">
        <v>3</v>
      </c>
      <c r="F24" s="25" t="s">
        <v>1020</v>
      </c>
      <c r="H24" s="25" t="s">
        <v>3</v>
      </c>
      <c r="I24" s="25" t="s">
        <v>7</v>
      </c>
      <c r="J24" s="25" t="s">
        <v>3</v>
      </c>
      <c r="K24" s="25" t="s">
        <v>3</v>
      </c>
      <c r="L24" s="25" t="s">
        <v>3</v>
      </c>
      <c r="M24" s="25" t="s">
        <v>991</v>
      </c>
      <c r="N24" s="25" t="s">
        <v>3</v>
      </c>
    </row>
    <row r="25" spans="1:14" ht="39">
      <c r="A25" s="25">
        <v>21725719</v>
      </c>
      <c r="B25" s="37" t="s">
        <v>90</v>
      </c>
      <c r="C25" s="37" t="s">
        <v>1021</v>
      </c>
      <c r="D25" s="25" t="s">
        <v>3</v>
      </c>
      <c r="E25" s="25" t="s">
        <v>3</v>
      </c>
      <c r="F25" s="25" t="s">
        <v>1022</v>
      </c>
      <c r="H25" s="25" t="s">
        <v>3</v>
      </c>
      <c r="I25" s="25" t="s">
        <v>7</v>
      </c>
      <c r="J25" s="25" t="s">
        <v>3</v>
      </c>
      <c r="K25" s="25" t="s">
        <v>3</v>
      </c>
      <c r="L25" s="25" t="s">
        <v>7</v>
      </c>
      <c r="M25" s="25" t="s">
        <v>991</v>
      </c>
      <c r="N25" s="25" t="s">
        <v>3</v>
      </c>
    </row>
    <row r="26" spans="1:14" ht="39">
      <c r="A26" s="25">
        <v>21725719</v>
      </c>
      <c r="B26" s="37" t="s">
        <v>90</v>
      </c>
      <c r="C26" s="37" t="s">
        <v>1021</v>
      </c>
      <c r="G26" s="25" t="s">
        <v>3</v>
      </c>
      <c r="I26" s="25" t="s">
        <v>3</v>
      </c>
      <c r="J26" s="25" t="s">
        <v>3</v>
      </c>
      <c r="K26" s="25" t="s">
        <v>7</v>
      </c>
      <c r="L26" s="25" t="s">
        <v>7</v>
      </c>
      <c r="M26" s="25" t="s">
        <v>991</v>
      </c>
      <c r="N26" s="25" t="s">
        <v>7</v>
      </c>
    </row>
    <row r="27" spans="1:14" ht="39">
      <c r="A27" s="25">
        <v>21725719</v>
      </c>
      <c r="B27" s="37" t="s">
        <v>90</v>
      </c>
      <c r="C27" s="37" t="s">
        <v>1021</v>
      </c>
      <c r="D27" s="25" t="s">
        <v>3</v>
      </c>
      <c r="E27" s="25" t="s">
        <v>3</v>
      </c>
      <c r="F27" s="25" t="s">
        <v>1023</v>
      </c>
      <c r="H27" s="25" t="s">
        <v>3</v>
      </c>
      <c r="I27" s="25" t="s">
        <v>7</v>
      </c>
      <c r="J27" s="25" t="s">
        <v>3</v>
      </c>
      <c r="K27" s="25" t="s">
        <v>3</v>
      </c>
      <c r="L27" s="25" t="s">
        <v>7</v>
      </c>
      <c r="M27" s="25" t="s">
        <v>991</v>
      </c>
      <c r="N27" s="25" t="s">
        <v>3</v>
      </c>
    </row>
    <row r="28" spans="1:14" ht="26">
      <c r="A28" s="25">
        <v>21725719</v>
      </c>
      <c r="B28" s="37" t="s">
        <v>90</v>
      </c>
      <c r="C28" s="37" t="s">
        <v>1024</v>
      </c>
      <c r="G28" s="25" t="s">
        <v>3</v>
      </c>
      <c r="I28" s="25" t="s">
        <v>3</v>
      </c>
      <c r="J28" s="25" t="s">
        <v>3</v>
      </c>
      <c r="K28" s="25" t="s">
        <v>7</v>
      </c>
      <c r="L28" s="25" t="s">
        <v>7</v>
      </c>
      <c r="M28" s="25" t="s">
        <v>991</v>
      </c>
      <c r="N28" s="25" t="s">
        <v>7</v>
      </c>
    </row>
    <row r="29" spans="1:14" ht="26">
      <c r="A29" s="25">
        <v>21725719</v>
      </c>
      <c r="B29" s="37" t="s">
        <v>90</v>
      </c>
      <c r="C29" s="37" t="s">
        <v>1025</v>
      </c>
      <c r="D29" s="25" t="s">
        <v>7</v>
      </c>
      <c r="E29" s="25" t="s">
        <v>7</v>
      </c>
      <c r="H29" s="25" t="s">
        <v>3</v>
      </c>
      <c r="I29" s="25" t="s">
        <v>7</v>
      </c>
      <c r="J29" s="25" t="s">
        <v>3</v>
      </c>
      <c r="K29" s="25" t="s">
        <v>7</v>
      </c>
      <c r="L29" s="25" t="s">
        <v>7</v>
      </c>
      <c r="M29" s="25" t="s">
        <v>991</v>
      </c>
      <c r="N29" s="25" t="s">
        <v>7</v>
      </c>
    </row>
    <row r="30" spans="1:14" ht="39">
      <c r="A30" s="25">
        <v>21725719</v>
      </c>
      <c r="B30" s="37" t="s">
        <v>90</v>
      </c>
      <c r="C30" s="37" t="s">
        <v>1026</v>
      </c>
      <c r="D30" s="25" t="s">
        <v>3</v>
      </c>
      <c r="E30" s="25" t="s">
        <v>3</v>
      </c>
      <c r="F30" s="25" t="s">
        <v>1027</v>
      </c>
      <c r="H30" s="25" t="s">
        <v>3</v>
      </c>
      <c r="I30" s="25" t="s">
        <v>7</v>
      </c>
      <c r="J30" s="25" t="s">
        <v>3</v>
      </c>
      <c r="K30" s="25" t="s">
        <v>3</v>
      </c>
      <c r="L30" s="25" t="s">
        <v>7</v>
      </c>
      <c r="M30" s="25" t="s">
        <v>991</v>
      </c>
      <c r="N30" s="25" t="s">
        <v>3</v>
      </c>
    </row>
    <row r="31" spans="1:14" ht="26">
      <c r="A31" s="25">
        <v>21725719</v>
      </c>
      <c r="B31" s="37" t="s">
        <v>90</v>
      </c>
      <c r="C31" s="37" t="s">
        <v>1028</v>
      </c>
      <c r="D31" s="25" t="s">
        <v>3</v>
      </c>
      <c r="E31" s="25" t="s">
        <v>3</v>
      </c>
      <c r="F31" s="25" t="s">
        <v>1029</v>
      </c>
      <c r="H31" s="25" t="s">
        <v>3</v>
      </c>
      <c r="I31" s="25" t="s">
        <v>7</v>
      </c>
      <c r="J31" s="25" t="s">
        <v>3</v>
      </c>
      <c r="K31" s="25" t="s">
        <v>3</v>
      </c>
      <c r="L31" s="25" t="s">
        <v>7</v>
      </c>
      <c r="M31" s="25" t="s">
        <v>991</v>
      </c>
      <c r="N31" s="25" t="s">
        <v>3</v>
      </c>
    </row>
    <row r="32" spans="1:14" ht="39">
      <c r="A32" s="25">
        <v>21725719</v>
      </c>
      <c r="B32" s="37" t="s">
        <v>90</v>
      </c>
      <c r="C32" s="37" t="s">
        <v>1030</v>
      </c>
      <c r="D32" s="25" t="s">
        <v>7</v>
      </c>
      <c r="E32" s="25" t="s">
        <v>7</v>
      </c>
      <c r="H32" s="25" t="s">
        <v>3</v>
      </c>
      <c r="I32" s="25" t="s">
        <v>7</v>
      </c>
      <c r="J32" s="25" t="s">
        <v>7</v>
      </c>
      <c r="K32" s="25" t="s">
        <v>3</v>
      </c>
      <c r="L32" s="25" t="s">
        <v>7</v>
      </c>
      <c r="M32" s="25" t="s">
        <v>991</v>
      </c>
      <c r="N32" s="25" t="s">
        <v>7</v>
      </c>
    </row>
    <row r="33" spans="1:14" ht="26">
      <c r="A33" s="25">
        <v>21725719</v>
      </c>
      <c r="B33" s="37" t="s">
        <v>90</v>
      </c>
      <c r="C33" s="37" t="s">
        <v>1031</v>
      </c>
      <c r="D33" s="25" t="s">
        <v>3</v>
      </c>
      <c r="E33" s="25" t="s">
        <v>3</v>
      </c>
      <c r="F33" s="25" t="s">
        <v>1032</v>
      </c>
      <c r="H33" s="25" t="s">
        <v>3</v>
      </c>
      <c r="I33" s="25" t="s">
        <v>7</v>
      </c>
      <c r="J33" s="25" t="s">
        <v>3</v>
      </c>
      <c r="K33" s="25" t="s">
        <v>3</v>
      </c>
      <c r="L33" s="25" t="s">
        <v>7</v>
      </c>
      <c r="M33" s="25" t="s">
        <v>991</v>
      </c>
      <c r="N33" s="25" t="s">
        <v>3</v>
      </c>
    </row>
    <row r="34" spans="1:14" ht="52">
      <c r="A34" s="25">
        <v>21725719</v>
      </c>
      <c r="B34" s="37" t="s">
        <v>90</v>
      </c>
      <c r="C34" s="37" t="s">
        <v>1033</v>
      </c>
      <c r="D34" s="25" t="s">
        <v>3</v>
      </c>
      <c r="E34" s="25" t="s">
        <v>3</v>
      </c>
      <c r="F34" s="25" t="s">
        <v>1034</v>
      </c>
      <c r="H34" s="25" t="s">
        <v>3</v>
      </c>
      <c r="I34" s="25" t="s">
        <v>7</v>
      </c>
      <c r="J34" s="25" t="s">
        <v>3</v>
      </c>
      <c r="K34" s="25" t="s">
        <v>3</v>
      </c>
      <c r="L34" s="25" t="s">
        <v>7</v>
      </c>
      <c r="M34" s="25" t="s">
        <v>991</v>
      </c>
      <c r="N34" s="25" t="s">
        <v>3</v>
      </c>
    </row>
    <row r="35" spans="1:14" ht="39">
      <c r="A35" s="25">
        <v>21725719</v>
      </c>
      <c r="B35" s="37" t="s">
        <v>90</v>
      </c>
      <c r="C35" s="37" t="s">
        <v>1035</v>
      </c>
      <c r="D35" s="25" t="s">
        <v>3</v>
      </c>
      <c r="E35" s="25" t="s">
        <v>3</v>
      </c>
      <c r="F35" s="25" t="s">
        <v>1036</v>
      </c>
      <c r="H35" s="25" t="s">
        <v>3</v>
      </c>
      <c r="I35" s="25" t="s">
        <v>7</v>
      </c>
      <c r="J35" s="25" t="s">
        <v>3</v>
      </c>
      <c r="K35" s="25" t="s">
        <v>3</v>
      </c>
      <c r="L35" s="25" t="s">
        <v>7</v>
      </c>
      <c r="M35" s="25" t="s">
        <v>991</v>
      </c>
      <c r="N35" s="25" t="s">
        <v>3</v>
      </c>
    </row>
    <row r="36" spans="1:14" ht="39">
      <c r="A36" s="25">
        <v>21725719</v>
      </c>
      <c r="B36" s="37" t="s">
        <v>90</v>
      </c>
      <c r="C36" s="37" t="s">
        <v>1037</v>
      </c>
      <c r="G36" s="25" t="s">
        <v>3</v>
      </c>
      <c r="I36" s="25" t="s">
        <v>7</v>
      </c>
      <c r="J36" s="25" t="s">
        <v>3</v>
      </c>
      <c r="K36" s="25" t="s">
        <v>7</v>
      </c>
      <c r="L36" s="25" t="s">
        <v>7</v>
      </c>
      <c r="M36" s="25" t="s">
        <v>991</v>
      </c>
      <c r="N36" s="25" t="s">
        <v>7</v>
      </c>
    </row>
    <row r="37" spans="1:14" ht="26">
      <c r="A37" s="25">
        <v>21725719</v>
      </c>
      <c r="B37" s="37" t="s">
        <v>90</v>
      </c>
      <c r="C37" s="37" t="s">
        <v>1038</v>
      </c>
      <c r="D37" s="25" t="s">
        <v>3</v>
      </c>
      <c r="E37" s="25" t="s">
        <v>3</v>
      </c>
      <c r="F37" s="25" t="s">
        <v>1039</v>
      </c>
      <c r="H37" s="25" t="s">
        <v>3</v>
      </c>
      <c r="I37" s="25" t="s">
        <v>7</v>
      </c>
      <c r="J37" s="25" t="s">
        <v>3</v>
      </c>
      <c r="K37" s="25" t="s">
        <v>3</v>
      </c>
      <c r="L37" s="25" t="s">
        <v>7</v>
      </c>
      <c r="M37" s="25" t="s">
        <v>991</v>
      </c>
      <c r="N37" s="25" t="s">
        <v>3</v>
      </c>
    </row>
    <row r="38" spans="1:14" ht="26">
      <c r="A38" s="25">
        <v>21725719</v>
      </c>
      <c r="B38" s="37" t="s">
        <v>90</v>
      </c>
      <c r="C38" s="37" t="s">
        <v>1040</v>
      </c>
      <c r="D38" s="25" t="s">
        <v>3</v>
      </c>
      <c r="E38" s="25" t="s">
        <v>3</v>
      </c>
      <c r="F38" s="25" t="s">
        <v>1041</v>
      </c>
      <c r="H38" s="25" t="s">
        <v>3</v>
      </c>
      <c r="I38" s="25" t="s">
        <v>7</v>
      </c>
      <c r="J38" s="25" t="s">
        <v>3</v>
      </c>
      <c r="K38" s="25" t="s">
        <v>3</v>
      </c>
      <c r="L38" s="25" t="s">
        <v>7</v>
      </c>
      <c r="M38" s="25" t="s">
        <v>991</v>
      </c>
      <c r="N38" s="25" t="s">
        <v>3</v>
      </c>
    </row>
    <row r="39" spans="1:14" ht="26">
      <c r="A39" s="25">
        <v>21725719</v>
      </c>
      <c r="B39" s="37" t="s">
        <v>90</v>
      </c>
      <c r="C39" s="37" t="s">
        <v>1042</v>
      </c>
      <c r="D39" s="25" t="s">
        <v>3</v>
      </c>
      <c r="E39" s="25" t="s">
        <v>3</v>
      </c>
      <c r="F39" s="25" t="s">
        <v>1043</v>
      </c>
      <c r="H39" s="25" t="s">
        <v>3</v>
      </c>
      <c r="I39" s="25" t="s">
        <v>7</v>
      </c>
      <c r="J39" s="25" t="s">
        <v>3</v>
      </c>
      <c r="K39" s="25" t="s">
        <v>3</v>
      </c>
      <c r="L39" s="25" t="s">
        <v>7</v>
      </c>
      <c r="M39" s="25" t="s">
        <v>991</v>
      </c>
      <c r="N39" s="25" t="s">
        <v>3</v>
      </c>
    </row>
    <row r="40" spans="1:14" ht="26">
      <c r="A40" s="25">
        <v>21725719</v>
      </c>
      <c r="B40" s="37" t="s">
        <v>90</v>
      </c>
      <c r="C40" s="37" t="s">
        <v>1044</v>
      </c>
      <c r="D40" s="25" t="s">
        <v>3</v>
      </c>
      <c r="E40" s="25" t="s">
        <v>3</v>
      </c>
      <c r="F40" s="25" t="s">
        <v>1045</v>
      </c>
      <c r="H40" s="25" t="s">
        <v>3</v>
      </c>
      <c r="I40" s="25" t="s">
        <v>7</v>
      </c>
      <c r="J40" s="25" t="s">
        <v>3</v>
      </c>
      <c r="K40" s="25" t="s">
        <v>3</v>
      </c>
      <c r="L40" s="25" t="s">
        <v>7</v>
      </c>
      <c r="M40" s="25" t="s">
        <v>991</v>
      </c>
      <c r="N40" s="25" t="s">
        <v>3</v>
      </c>
    </row>
    <row r="41" spans="1:14" ht="26">
      <c r="A41" s="25">
        <v>21725719</v>
      </c>
      <c r="B41" s="37" t="s">
        <v>90</v>
      </c>
      <c r="C41" s="37" t="s">
        <v>1046</v>
      </c>
      <c r="D41" s="25" t="s">
        <v>3</v>
      </c>
      <c r="E41" s="25" t="s">
        <v>3</v>
      </c>
      <c r="F41" s="25" t="s">
        <v>1047</v>
      </c>
      <c r="H41" s="25" t="s">
        <v>3</v>
      </c>
      <c r="I41" s="25" t="s">
        <v>7</v>
      </c>
      <c r="J41" s="25" t="s">
        <v>3</v>
      </c>
      <c r="K41" s="25" t="s">
        <v>3</v>
      </c>
      <c r="L41" s="25" t="s">
        <v>7</v>
      </c>
      <c r="M41" s="25" t="s">
        <v>991</v>
      </c>
      <c r="N41" s="25" t="s">
        <v>3</v>
      </c>
    </row>
    <row r="42" spans="1:14" ht="39">
      <c r="A42" s="25">
        <v>21725719</v>
      </c>
      <c r="B42" s="37" t="s">
        <v>90</v>
      </c>
      <c r="C42" s="37" t="s">
        <v>1048</v>
      </c>
      <c r="D42" s="25" t="s">
        <v>3</v>
      </c>
      <c r="E42" s="25" t="s">
        <v>3</v>
      </c>
      <c r="F42" s="25" t="s">
        <v>1049</v>
      </c>
      <c r="H42" s="25" t="s">
        <v>3</v>
      </c>
      <c r="I42" s="25" t="s">
        <v>7</v>
      </c>
      <c r="J42" s="25" t="s">
        <v>3</v>
      </c>
      <c r="K42" s="25" t="s">
        <v>3</v>
      </c>
      <c r="L42" s="25" t="s">
        <v>7</v>
      </c>
      <c r="M42" s="25" t="s">
        <v>991</v>
      </c>
      <c r="N42" s="25" t="s">
        <v>3</v>
      </c>
    </row>
    <row r="43" spans="1:14" ht="26">
      <c r="A43" s="25">
        <v>23413915</v>
      </c>
      <c r="B43" s="37" t="s">
        <v>61</v>
      </c>
      <c r="C43" s="37" t="s">
        <v>1052</v>
      </c>
      <c r="D43" s="25" t="s">
        <v>7</v>
      </c>
      <c r="E43" s="25" t="s">
        <v>7</v>
      </c>
      <c r="H43" s="25" t="s">
        <v>7</v>
      </c>
      <c r="I43" s="25" t="s">
        <v>7</v>
      </c>
      <c r="J43" s="25" t="s">
        <v>3</v>
      </c>
      <c r="K43" s="25" t="s">
        <v>7</v>
      </c>
      <c r="L43" s="25" t="s">
        <v>7</v>
      </c>
      <c r="M43" s="25" t="s">
        <v>991</v>
      </c>
      <c r="N43" s="25" t="s">
        <v>7</v>
      </c>
    </row>
    <row r="44" spans="1:14">
      <c r="A44" s="25">
        <v>23413915</v>
      </c>
      <c r="B44" s="37" t="s">
        <v>61</v>
      </c>
      <c r="C44" s="37" t="s">
        <v>1053</v>
      </c>
      <c r="D44" s="25" t="s">
        <v>7</v>
      </c>
      <c r="E44" s="25" t="s">
        <v>7</v>
      </c>
      <c r="H44" s="25" t="s">
        <v>7</v>
      </c>
      <c r="I44" s="25" t="s">
        <v>7</v>
      </c>
      <c r="J44" s="25" t="s">
        <v>3</v>
      </c>
      <c r="K44" s="25" t="s">
        <v>7</v>
      </c>
      <c r="L44" s="25" t="s">
        <v>7</v>
      </c>
      <c r="M44" s="25" t="s">
        <v>991</v>
      </c>
      <c r="N44" s="25" t="s">
        <v>7</v>
      </c>
    </row>
    <row r="45" spans="1:14" ht="39">
      <c r="A45" s="25">
        <v>23413915</v>
      </c>
      <c r="B45" s="37" t="s">
        <v>61</v>
      </c>
      <c r="C45" s="37" t="s">
        <v>1054</v>
      </c>
      <c r="D45" s="25" t="s">
        <v>3</v>
      </c>
      <c r="E45" s="25" t="s">
        <v>7</v>
      </c>
      <c r="H45" s="25" t="s">
        <v>7</v>
      </c>
      <c r="I45" s="25" t="s">
        <v>7</v>
      </c>
      <c r="J45" s="25" t="s">
        <v>3</v>
      </c>
      <c r="K45" s="25" t="s">
        <v>3</v>
      </c>
      <c r="L45" s="25" t="s">
        <v>7</v>
      </c>
      <c r="M45" s="25" t="s">
        <v>991</v>
      </c>
      <c r="N45" s="25" t="s">
        <v>3</v>
      </c>
    </row>
    <row r="46" spans="1:14" ht="91">
      <c r="A46" s="25">
        <v>22233577</v>
      </c>
      <c r="B46" s="37" t="s">
        <v>61</v>
      </c>
      <c r="C46" s="37" t="s">
        <v>1055</v>
      </c>
      <c r="D46" s="25" t="s">
        <v>3</v>
      </c>
      <c r="E46" s="25" t="s">
        <v>3</v>
      </c>
      <c r="F46" s="25" t="s">
        <v>1056</v>
      </c>
      <c r="H46" s="25" t="s">
        <v>3</v>
      </c>
      <c r="I46" s="25" t="s">
        <v>3</v>
      </c>
      <c r="J46" s="25" t="s">
        <v>3</v>
      </c>
      <c r="K46" s="25" t="s">
        <v>3</v>
      </c>
      <c r="L46" s="25" t="s">
        <v>7</v>
      </c>
      <c r="M46" s="25" t="s">
        <v>991</v>
      </c>
      <c r="N46" s="25" t="s">
        <v>3</v>
      </c>
    </row>
    <row r="47" spans="1:14" ht="78">
      <c r="A47" s="25">
        <v>22233577</v>
      </c>
      <c r="B47" s="37" t="s">
        <v>61</v>
      </c>
      <c r="C47" s="37" t="s">
        <v>1057</v>
      </c>
      <c r="E47" s="25" t="s">
        <v>7</v>
      </c>
      <c r="G47" s="25" t="s">
        <v>3</v>
      </c>
      <c r="I47" s="25" t="s">
        <v>7</v>
      </c>
      <c r="J47" s="25" t="s">
        <v>3</v>
      </c>
      <c r="K47" s="25" t="s">
        <v>3</v>
      </c>
      <c r="L47" s="25" t="s">
        <v>3</v>
      </c>
      <c r="M47" s="25" t="s">
        <v>991</v>
      </c>
      <c r="N47" s="25" t="s">
        <v>3</v>
      </c>
    </row>
    <row r="48" spans="1:14" ht="52">
      <c r="A48" s="25">
        <v>22233577</v>
      </c>
      <c r="B48" s="37" t="s">
        <v>61</v>
      </c>
      <c r="C48" s="37" t="s">
        <v>1058</v>
      </c>
      <c r="D48" s="25" t="s">
        <v>3</v>
      </c>
      <c r="E48" s="25" t="s">
        <v>3</v>
      </c>
      <c r="F48" s="25" t="s">
        <v>1059</v>
      </c>
      <c r="H48" s="25" t="s">
        <v>3</v>
      </c>
      <c r="I48" s="25" t="s">
        <v>7</v>
      </c>
      <c r="J48" s="25" t="s">
        <v>3</v>
      </c>
      <c r="K48" s="25" t="s">
        <v>3</v>
      </c>
      <c r="L48" s="25" t="s">
        <v>3</v>
      </c>
      <c r="M48" s="25" t="s">
        <v>991</v>
      </c>
      <c r="N48" s="25" t="s">
        <v>3</v>
      </c>
    </row>
    <row r="49" spans="1:14" ht="52">
      <c r="A49" s="25">
        <v>22233577</v>
      </c>
      <c r="B49" s="37" t="s">
        <v>61</v>
      </c>
      <c r="C49" s="37" t="s">
        <v>1060</v>
      </c>
      <c r="D49" s="25" t="s">
        <v>7</v>
      </c>
      <c r="E49" s="25" t="s">
        <v>7</v>
      </c>
      <c r="H49" s="25" t="s">
        <v>7</v>
      </c>
      <c r="I49" s="25" t="s">
        <v>7</v>
      </c>
      <c r="J49" s="25" t="s">
        <v>3</v>
      </c>
      <c r="K49" s="25" t="s">
        <v>3</v>
      </c>
      <c r="L49" s="25" t="s">
        <v>3</v>
      </c>
      <c r="M49" s="25" t="s">
        <v>991</v>
      </c>
      <c r="N49" s="25" t="s">
        <v>7</v>
      </c>
    </row>
    <row r="50" spans="1:14" ht="39">
      <c r="A50" s="25">
        <v>22233577</v>
      </c>
      <c r="B50" s="37" t="s">
        <v>61</v>
      </c>
      <c r="C50" s="37" t="s">
        <v>1061</v>
      </c>
      <c r="D50" s="25" t="s">
        <v>3</v>
      </c>
      <c r="E50" s="25" t="s">
        <v>3</v>
      </c>
      <c r="F50" s="25" t="s">
        <v>1062</v>
      </c>
      <c r="H50" s="25" t="s">
        <v>3</v>
      </c>
      <c r="I50" s="25" t="s">
        <v>7</v>
      </c>
      <c r="J50" s="25" t="s">
        <v>3</v>
      </c>
      <c r="K50" s="25" t="s">
        <v>3</v>
      </c>
      <c r="L50" s="25" t="s">
        <v>7</v>
      </c>
      <c r="M50" s="25" t="s">
        <v>991</v>
      </c>
      <c r="N50" s="25" t="s">
        <v>3</v>
      </c>
    </row>
    <row r="51" spans="1:14" ht="65">
      <c r="A51" s="25">
        <v>22233577</v>
      </c>
      <c r="B51" s="37" t="s">
        <v>61</v>
      </c>
      <c r="C51" s="37" t="s">
        <v>1063</v>
      </c>
      <c r="D51" s="25" t="s">
        <v>3</v>
      </c>
      <c r="E51" s="25" t="s">
        <v>3</v>
      </c>
      <c r="F51" s="25" t="s">
        <v>1064</v>
      </c>
      <c r="H51" s="25" t="s">
        <v>3</v>
      </c>
      <c r="I51" s="25" t="s">
        <v>7</v>
      </c>
      <c r="J51" s="25" t="s">
        <v>3</v>
      </c>
      <c r="K51" s="25" t="s">
        <v>3</v>
      </c>
      <c r="L51" s="25" t="s">
        <v>7</v>
      </c>
      <c r="M51" s="25" t="s">
        <v>991</v>
      </c>
      <c r="N51" s="25" t="s">
        <v>3</v>
      </c>
    </row>
    <row r="52" spans="1:14" ht="39">
      <c r="A52" s="25">
        <v>22233577</v>
      </c>
      <c r="B52" s="37" t="s">
        <v>61</v>
      </c>
      <c r="C52" s="37" t="s">
        <v>1065</v>
      </c>
      <c r="D52" s="25" t="s">
        <v>3</v>
      </c>
      <c r="E52" s="25" t="s">
        <v>3</v>
      </c>
      <c r="F52" s="25" t="s">
        <v>1066</v>
      </c>
      <c r="H52" s="25" t="s">
        <v>3</v>
      </c>
      <c r="I52" s="25" t="s">
        <v>7</v>
      </c>
      <c r="J52" s="25" t="s">
        <v>3</v>
      </c>
      <c r="K52" s="25" t="s">
        <v>3</v>
      </c>
      <c r="L52" s="25" t="s">
        <v>7</v>
      </c>
      <c r="M52" s="25" t="s">
        <v>991</v>
      </c>
      <c r="N52" s="25" t="s">
        <v>3</v>
      </c>
    </row>
    <row r="53" spans="1:14" ht="65">
      <c r="A53" s="25">
        <v>22236461</v>
      </c>
      <c r="B53" s="37" t="s">
        <v>61</v>
      </c>
      <c r="C53" s="37" t="s">
        <v>1067</v>
      </c>
      <c r="D53" s="25" t="s">
        <v>7</v>
      </c>
      <c r="E53" s="25" t="s">
        <v>7</v>
      </c>
      <c r="H53" s="25" t="s">
        <v>7</v>
      </c>
      <c r="I53" s="25" t="s">
        <v>7</v>
      </c>
      <c r="J53" s="25" t="s">
        <v>7</v>
      </c>
      <c r="K53" s="25" t="s">
        <v>7</v>
      </c>
      <c r="L53" s="25" t="s">
        <v>7</v>
      </c>
      <c r="M53" s="25" t="s">
        <v>991</v>
      </c>
      <c r="N53" s="25" t="s">
        <v>7</v>
      </c>
    </row>
    <row r="54" spans="1:14" ht="104">
      <c r="A54" s="25">
        <v>22236461</v>
      </c>
      <c r="B54" s="37" t="s">
        <v>61</v>
      </c>
      <c r="C54" s="37" t="s">
        <v>1068</v>
      </c>
      <c r="D54" s="25" t="s">
        <v>7</v>
      </c>
      <c r="E54" s="25" t="s">
        <v>7</v>
      </c>
      <c r="H54" s="25" t="s">
        <v>7</v>
      </c>
      <c r="I54" s="25" t="s">
        <v>7</v>
      </c>
      <c r="J54" s="25" t="s">
        <v>7</v>
      </c>
      <c r="K54" s="25" t="s">
        <v>7</v>
      </c>
      <c r="L54" s="25" t="s">
        <v>7</v>
      </c>
      <c r="M54" s="25" t="s">
        <v>991</v>
      </c>
      <c r="N54" s="25" t="s">
        <v>7</v>
      </c>
    </row>
    <row r="55" spans="1:14" ht="78">
      <c r="A55" s="25">
        <v>22236461</v>
      </c>
      <c r="B55" s="37" t="s">
        <v>61</v>
      </c>
      <c r="C55" s="37" t="s">
        <v>1069</v>
      </c>
      <c r="D55" s="25" t="s">
        <v>7</v>
      </c>
      <c r="E55" s="25" t="s">
        <v>7</v>
      </c>
      <c r="H55" s="25" t="s">
        <v>7</v>
      </c>
      <c r="I55" s="25" t="s">
        <v>7</v>
      </c>
      <c r="J55" s="25" t="s">
        <v>7</v>
      </c>
      <c r="K55" s="25" t="s">
        <v>7</v>
      </c>
      <c r="L55" s="25" t="s">
        <v>7</v>
      </c>
      <c r="M55" s="25" t="s">
        <v>991</v>
      </c>
      <c r="N55" s="25" t="s">
        <v>7</v>
      </c>
    </row>
    <row r="56" spans="1:14" ht="91">
      <c r="A56" s="25">
        <v>22236461</v>
      </c>
      <c r="B56" s="37" t="s">
        <v>61</v>
      </c>
      <c r="C56" s="37" t="s">
        <v>1070</v>
      </c>
      <c r="D56" s="25" t="s">
        <v>7</v>
      </c>
      <c r="E56" s="25" t="s">
        <v>7</v>
      </c>
      <c r="H56" s="25" t="s">
        <v>7</v>
      </c>
      <c r="I56" s="25" t="s">
        <v>7</v>
      </c>
      <c r="J56" s="25" t="s">
        <v>7</v>
      </c>
      <c r="K56" s="25" t="s">
        <v>7</v>
      </c>
      <c r="L56" s="25" t="s">
        <v>7</v>
      </c>
      <c r="M56" s="25" t="s">
        <v>991</v>
      </c>
      <c r="N56" s="25" t="s">
        <v>7</v>
      </c>
    </row>
    <row r="57" spans="1:14" ht="78">
      <c r="A57" s="25">
        <v>22236461</v>
      </c>
      <c r="B57" s="37" t="s">
        <v>61</v>
      </c>
      <c r="C57" s="37" t="s">
        <v>1071</v>
      </c>
      <c r="D57" s="25" t="s">
        <v>7</v>
      </c>
      <c r="E57" s="25" t="s">
        <v>7</v>
      </c>
      <c r="H57" s="25" t="s">
        <v>7</v>
      </c>
      <c r="I57" s="25" t="s">
        <v>7</v>
      </c>
      <c r="J57" s="25" t="s">
        <v>7</v>
      </c>
      <c r="K57" s="25" t="s">
        <v>7</v>
      </c>
      <c r="L57" s="25" t="s">
        <v>7</v>
      </c>
      <c r="M57" s="25" t="s">
        <v>991</v>
      </c>
      <c r="N57" s="25" t="s">
        <v>7</v>
      </c>
    </row>
    <row r="58" spans="1:14" ht="39">
      <c r="A58" s="25">
        <v>22236461</v>
      </c>
      <c r="B58" s="37" t="s">
        <v>61</v>
      </c>
      <c r="C58" s="37" t="s">
        <v>1072</v>
      </c>
      <c r="D58" s="25" t="s">
        <v>7</v>
      </c>
      <c r="E58" s="25" t="s">
        <v>7</v>
      </c>
      <c r="H58" s="25" t="s">
        <v>7</v>
      </c>
      <c r="I58" s="25" t="s">
        <v>7</v>
      </c>
      <c r="J58" s="25" t="s">
        <v>7</v>
      </c>
      <c r="K58" s="25" t="s">
        <v>7</v>
      </c>
      <c r="L58" s="25" t="s">
        <v>7</v>
      </c>
      <c r="M58" s="25" t="s">
        <v>991</v>
      </c>
      <c r="N58" s="25" t="s">
        <v>7</v>
      </c>
    </row>
    <row r="59" spans="1:14" ht="65">
      <c r="A59" s="25">
        <v>22243518</v>
      </c>
      <c r="B59" s="37" t="s">
        <v>61</v>
      </c>
      <c r="C59" s="37" t="s">
        <v>1073</v>
      </c>
      <c r="D59" s="25" t="s">
        <v>7</v>
      </c>
      <c r="E59" s="25" t="s">
        <v>7</v>
      </c>
      <c r="H59" s="25" t="s">
        <v>7</v>
      </c>
      <c r="I59" s="25" t="s">
        <v>7</v>
      </c>
      <c r="J59" s="25" t="s">
        <v>7</v>
      </c>
      <c r="K59" s="25" t="s">
        <v>7</v>
      </c>
      <c r="L59" s="25" t="s">
        <v>7</v>
      </c>
      <c r="M59" s="25" t="s">
        <v>991</v>
      </c>
      <c r="N59" s="25" t="s">
        <v>7</v>
      </c>
    </row>
    <row r="60" spans="1:14" ht="65">
      <c r="A60" s="25">
        <v>22243518</v>
      </c>
      <c r="B60" s="37" t="s">
        <v>61</v>
      </c>
      <c r="C60" s="37" t="s">
        <v>1074</v>
      </c>
      <c r="D60" s="25" t="s">
        <v>3</v>
      </c>
      <c r="E60" s="25" t="s">
        <v>3</v>
      </c>
      <c r="F60" s="25" t="s">
        <v>1075</v>
      </c>
      <c r="H60" s="25" t="s">
        <v>7</v>
      </c>
      <c r="I60" s="25" t="s">
        <v>7</v>
      </c>
      <c r="J60" s="25" t="s">
        <v>3</v>
      </c>
      <c r="K60" s="25" t="s">
        <v>3</v>
      </c>
      <c r="L60" s="25" t="s">
        <v>7</v>
      </c>
      <c r="M60" s="25" t="s">
        <v>991</v>
      </c>
      <c r="N60" s="25" t="s">
        <v>3</v>
      </c>
    </row>
    <row r="61" spans="1:14" ht="52">
      <c r="A61" s="25">
        <v>22243518</v>
      </c>
      <c r="B61" s="37" t="s">
        <v>61</v>
      </c>
      <c r="C61" s="37" t="s">
        <v>1076</v>
      </c>
      <c r="D61" s="25" t="s">
        <v>7</v>
      </c>
      <c r="E61" s="25" t="s">
        <v>7</v>
      </c>
      <c r="H61" s="25" t="s">
        <v>7</v>
      </c>
      <c r="I61" s="25" t="s">
        <v>7</v>
      </c>
      <c r="J61" s="25" t="s">
        <v>7</v>
      </c>
      <c r="K61" s="25" t="s">
        <v>7</v>
      </c>
      <c r="L61" s="25" t="s">
        <v>7</v>
      </c>
      <c r="M61" s="25" t="s">
        <v>991</v>
      </c>
      <c r="N61" s="25" t="s">
        <v>7</v>
      </c>
    </row>
    <row r="62" spans="1:14" ht="39">
      <c r="A62" s="25">
        <v>22243518</v>
      </c>
      <c r="B62" s="37" t="s">
        <v>61</v>
      </c>
      <c r="C62" s="37" t="s">
        <v>1077</v>
      </c>
      <c r="D62" s="25" t="s">
        <v>7</v>
      </c>
      <c r="E62" s="25" t="s">
        <v>7</v>
      </c>
      <c r="H62" s="25" t="s">
        <v>7</v>
      </c>
      <c r="I62" s="25" t="s">
        <v>7</v>
      </c>
      <c r="J62" s="25" t="s">
        <v>7</v>
      </c>
      <c r="K62" s="25" t="s">
        <v>7</v>
      </c>
      <c r="L62" s="25" t="s">
        <v>7</v>
      </c>
      <c r="M62" s="25" t="s">
        <v>991</v>
      </c>
      <c r="N62" s="25" t="s">
        <v>7</v>
      </c>
    </row>
    <row r="63" spans="1:14" ht="39">
      <c r="A63" s="25">
        <v>22269797</v>
      </c>
      <c r="B63" s="37" t="s">
        <v>61</v>
      </c>
      <c r="C63" s="37" t="s">
        <v>1078</v>
      </c>
      <c r="D63" s="25" t="s">
        <v>7</v>
      </c>
      <c r="E63" s="25" t="s">
        <v>7</v>
      </c>
      <c r="H63" s="25" t="s">
        <v>7</v>
      </c>
      <c r="I63" s="25" t="s">
        <v>7</v>
      </c>
      <c r="J63" s="25" t="s">
        <v>7</v>
      </c>
      <c r="K63" s="25" t="s">
        <v>7</v>
      </c>
      <c r="L63" s="25" t="s">
        <v>7</v>
      </c>
      <c r="M63" s="25" t="s">
        <v>991</v>
      </c>
      <c r="N63" s="25" t="s">
        <v>7</v>
      </c>
    </row>
    <row r="64" spans="1:14" ht="26">
      <c r="A64" s="25">
        <v>22269797</v>
      </c>
      <c r="B64" s="37" t="s">
        <v>61</v>
      </c>
      <c r="C64" s="37" t="s">
        <v>1079</v>
      </c>
      <c r="D64" s="25" t="s">
        <v>7</v>
      </c>
      <c r="E64" s="25" t="s">
        <v>7</v>
      </c>
      <c r="H64" s="25" t="s">
        <v>7</v>
      </c>
      <c r="I64" s="25" t="s">
        <v>7</v>
      </c>
      <c r="J64" s="25" t="s">
        <v>7</v>
      </c>
      <c r="K64" s="25" t="s">
        <v>7</v>
      </c>
      <c r="L64" s="25" t="s">
        <v>7</v>
      </c>
      <c r="M64" s="25" t="s">
        <v>991</v>
      </c>
      <c r="N64" s="25" t="s">
        <v>7</v>
      </c>
    </row>
    <row r="65" spans="1:14" ht="39">
      <c r="A65" s="25">
        <v>22269797</v>
      </c>
      <c r="B65" s="37" t="s">
        <v>61</v>
      </c>
      <c r="C65" s="37" t="s">
        <v>1080</v>
      </c>
      <c r="D65" s="25" t="s">
        <v>3</v>
      </c>
      <c r="E65" s="25" t="s">
        <v>3</v>
      </c>
      <c r="F65" s="25" t="s">
        <v>1081</v>
      </c>
      <c r="H65" s="25" t="s">
        <v>3</v>
      </c>
      <c r="I65" s="25" t="s">
        <v>7</v>
      </c>
      <c r="J65" s="25" t="s">
        <v>3</v>
      </c>
      <c r="K65" s="25" t="s">
        <v>3</v>
      </c>
      <c r="L65" s="25" t="s">
        <v>7</v>
      </c>
      <c r="M65" s="25" t="s">
        <v>991</v>
      </c>
      <c r="N65" s="25" t="s">
        <v>3</v>
      </c>
    </row>
    <row r="66" spans="1:14" ht="26">
      <c r="A66" s="25">
        <v>22269797</v>
      </c>
      <c r="B66" s="37" t="s">
        <v>61</v>
      </c>
      <c r="C66" s="37" t="s">
        <v>1082</v>
      </c>
      <c r="D66" s="25" t="s">
        <v>3</v>
      </c>
      <c r="E66" s="25" t="s">
        <v>3</v>
      </c>
      <c r="F66" s="25" t="s">
        <v>1083</v>
      </c>
      <c r="H66" s="25" t="s">
        <v>3</v>
      </c>
      <c r="I66" s="25" t="s">
        <v>7</v>
      </c>
      <c r="J66" s="25" t="s">
        <v>3</v>
      </c>
      <c r="K66" s="25" t="s">
        <v>3</v>
      </c>
      <c r="L66" s="25" t="s">
        <v>7</v>
      </c>
      <c r="M66" s="25" t="s">
        <v>991</v>
      </c>
      <c r="N66" s="25" t="s">
        <v>3</v>
      </c>
    </row>
    <row r="67" spans="1:14">
      <c r="A67" s="25">
        <v>22269797</v>
      </c>
      <c r="B67" s="37" t="s">
        <v>61</v>
      </c>
      <c r="C67" s="37" t="s">
        <v>1084</v>
      </c>
      <c r="D67" s="25" t="s">
        <v>7</v>
      </c>
      <c r="E67" s="25" t="s">
        <v>7</v>
      </c>
      <c r="H67" s="25" t="s">
        <v>7</v>
      </c>
      <c r="I67" s="25" t="s">
        <v>7</v>
      </c>
      <c r="J67" s="25" t="s">
        <v>7</v>
      </c>
      <c r="K67" s="25" t="s">
        <v>7</v>
      </c>
      <c r="L67" s="25" t="s">
        <v>7</v>
      </c>
      <c r="M67" s="25" t="s">
        <v>991</v>
      </c>
      <c r="N67" s="25" t="s">
        <v>7</v>
      </c>
    </row>
    <row r="68" spans="1:14" ht="26">
      <c r="A68" s="25">
        <v>22269797</v>
      </c>
      <c r="B68" s="37" t="s">
        <v>61</v>
      </c>
      <c r="C68" s="37" t="s">
        <v>1085</v>
      </c>
      <c r="D68" s="25" t="s">
        <v>3</v>
      </c>
      <c r="E68" s="25" t="s">
        <v>3</v>
      </c>
      <c r="F68" s="25" t="s">
        <v>1086</v>
      </c>
      <c r="H68" s="25" t="s">
        <v>3</v>
      </c>
      <c r="I68" s="25" t="s">
        <v>7</v>
      </c>
      <c r="J68" s="25" t="s">
        <v>3</v>
      </c>
      <c r="K68" s="25" t="s">
        <v>3</v>
      </c>
      <c r="L68" s="25" t="s">
        <v>7</v>
      </c>
      <c r="M68" s="25" t="s">
        <v>991</v>
      </c>
      <c r="N68" s="25" t="s">
        <v>3</v>
      </c>
    </row>
    <row r="69" spans="1:14">
      <c r="A69" s="25">
        <v>22269797</v>
      </c>
      <c r="B69" s="37" t="s">
        <v>61</v>
      </c>
      <c r="C69" s="37" t="s">
        <v>1087</v>
      </c>
      <c r="D69" s="25" t="s">
        <v>7</v>
      </c>
      <c r="E69" s="25" t="s">
        <v>7</v>
      </c>
      <c r="H69" s="25" t="s">
        <v>7</v>
      </c>
      <c r="I69" s="25" t="s">
        <v>7</v>
      </c>
      <c r="J69" s="25" t="s">
        <v>7</v>
      </c>
      <c r="K69" s="25" t="s">
        <v>7</v>
      </c>
      <c r="L69" s="25" t="s">
        <v>7</v>
      </c>
      <c r="M69" s="25" t="s">
        <v>991</v>
      </c>
      <c r="N69" s="25" t="s">
        <v>7</v>
      </c>
    </row>
    <row r="70" spans="1:14" ht="26">
      <c r="A70" s="25">
        <v>22269797</v>
      </c>
      <c r="B70" s="37" t="s">
        <v>61</v>
      </c>
      <c r="C70" s="37" t="s">
        <v>1088</v>
      </c>
      <c r="D70" s="25" t="s">
        <v>3</v>
      </c>
      <c r="E70" s="25" t="s">
        <v>3</v>
      </c>
      <c r="F70" s="25" t="s">
        <v>1089</v>
      </c>
      <c r="H70" s="25" t="s">
        <v>3</v>
      </c>
      <c r="I70" s="25" t="s">
        <v>7</v>
      </c>
      <c r="J70" s="25" t="s">
        <v>3</v>
      </c>
      <c r="K70" s="25" t="s">
        <v>3</v>
      </c>
      <c r="L70" s="25" t="s">
        <v>7</v>
      </c>
      <c r="M70" s="25" t="s">
        <v>991</v>
      </c>
      <c r="N70" s="25" t="s">
        <v>3</v>
      </c>
    </row>
    <row r="71" spans="1:14">
      <c r="A71" s="25">
        <v>22269797</v>
      </c>
      <c r="B71" s="37" t="s">
        <v>61</v>
      </c>
      <c r="C71" s="37" t="s">
        <v>1090</v>
      </c>
      <c r="D71" s="25" t="s">
        <v>7</v>
      </c>
      <c r="E71" s="25" t="s">
        <v>7</v>
      </c>
      <c r="H71" s="25" t="s">
        <v>7</v>
      </c>
      <c r="I71" s="25" t="s">
        <v>7</v>
      </c>
      <c r="J71" s="25" t="s">
        <v>7</v>
      </c>
      <c r="K71" s="25" t="s">
        <v>7</v>
      </c>
      <c r="L71" s="25" t="s">
        <v>7</v>
      </c>
      <c r="M71" s="25" t="s">
        <v>991</v>
      </c>
      <c r="N71" s="25" t="s">
        <v>7</v>
      </c>
    </row>
    <row r="72" spans="1:14" ht="26">
      <c r="A72" s="25">
        <v>22269797</v>
      </c>
      <c r="B72" s="37" t="s">
        <v>61</v>
      </c>
      <c r="C72" s="37" t="s">
        <v>1091</v>
      </c>
      <c r="D72" s="25" t="s">
        <v>3</v>
      </c>
      <c r="E72" s="25" t="s">
        <v>3</v>
      </c>
      <c r="F72" s="25" t="s">
        <v>1092</v>
      </c>
      <c r="H72" s="25" t="s">
        <v>3</v>
      </c>
      <c r="I72" s="25" t="s">
        <v>7</v>
      </c>
      <c r="J72" s="25" t="s">
        <v>3</v>
      </c>
      <c r="K72" s="25" t="s">
        <v>3</v>
      </c>
      <c r="L72" s="25" t="s">
        <v>7</v>
      </c>
      <c r="M72" s="25" t="s">
        <v>991</v>
      </c>
      <c r="N72" s="25" t="s">
        <v>3</v>
      </c>
    </row>
    <row r="73" spans="1:14">
      <c r="A73" s="25">
        <v>22269797</v>
      </c>
      <c r="B73" s="37" t="s">
        <v>61</v>
      </c>
      <c r="C73" s="37" t="s">
        <v>1093</v>
      </c>
      <c r="D73" s="25" t="s">
        <v>7</v>
      </c>
      <c r="E73" s="25" t="s">
        <v>7</v>
      </c>
      <c r="H73" s="25" t="s">
        <v>7</v>
      </c>
      <c r="I73" s="25" t="s">
        <v>7</v>
      </c>
      <c r="J73" s="25" t="s">
        <v>7</v>
      </c>
      <c r="K73" s="25" t="s">
        <v>7</v>
      </c>
      <c r="L73" s="25" t="s">
        <v>7</v>
      </c>
      <c r="M73" s="25" t="s">
        <v>991</v>
      </c>
      <c r="N73" s="25" t="s">
        <v>7</v>
      </c>
    </row>
    <row r="74" spans="1:14" ht="26">
      <c r="A74" s="25">
        <v>22269797</v>
      </c>
      <c r="B74" s="37" t="s">
        <v>61</v>
      </c>
      <c r="C74" s="37" t="s">
        <v>1094</v>
      </c>
      <c r="D74" s="25" t="s">
        <v>3</v>
      </c>
      <c r="E74" s="25" t="s">
        <v>3</v>
      </c>
      <c r="F74" s="25" t="s">
        <v>1095</v>
      </c>
      <c r="H74" s="25" t="s">
        <v>3</v>
      </c>
      <c r="I74" s="25" t="s">
        <v>7</v>
      </c>
      <c r="J74" s="25" t="s">
        <v>3</v>
      </c>
      <c r="K74" s="25" t="s">
        <v>3</v>
      </c>
      <c r="L74" s="25" t="s">
        <v>7</v>
      </c>
      <c r="M74" s="25" t="s">
        <v>991</v>
      </c>
      <c r="N74" s="25" t="s">
        <v>3</v>
      </c>
    </row>
    <row r="75" spans="1:14">
      <c r="A75" s="25">
        <v>22269797</v>
      </c>
      <c r="B75" s="37" t="s">
        <v>61</v>
      </c>
      <c r="C75" s="37" t="s">
        <v>1096</v>
      </c>
      <c r="D75" s="25" t="s">
        <v>7</v>
      </c>
      <c r="E75" s="25" t="s">
        <v>7</v>
      </c>
      <c r="H75" s="25" t="s">
        <v>7</v>
      </c>
      <c r="I75" s="25" t="s">
        <v>7</v>
      </c>
      <c r="J75" s="25" t="s">
        <v>7</v>
      </c>
      <c r="K75" s="25" t="s">
        <v>7</v>
      </c>
      <c r="L75" s="25" t="s">
        <v>7</v>
      </c>
      <c r="M75" s="25" t="s">
        <v>991</v>
      </c>
      <c r="N75" s="25" t="s">
        <v>7</v>
      </c>
    </row>
    <row r="76" spans="1:14">
      <c r="A76" s="25">
        <v>22269797</v>
      </c>
      <c r="B76" s="37" t="s">
        <v>61</v>
      </c>
      <c r="C76" s="37" t="s">
        <v>1097</v>
      </c>
      <c r="D76" s="25" t="s">
        <v>7</v>
      </c>
      <c r="E76" s="25" t="s">
        <v>7</v>
      </c>
      <c r="H76" s="25" t="s">
        <v>7</v>
      </c>
      <c r="I76" s="25" t="s">
        <v>7</v>
      </c>
      <c r="J76" s="25" t="s">
        <v>7</v>
      </c>
      <c r="K76" s="25" t="s">
        <v>7</v>
      </c>
      <c r="L76" s="25" t="s">
        <v>7</v>
      </c>
      <c r="M76" s="25" t="s">
        <v>991</v>
      </c>
      <c r="N76" s="25" t="s">
        <v>7</v>
      </c>
    </row>
    <row r="77" spans="1:14">
      <c r="A77" s="25">
        <v>22269797</v>
      </c>
      <c r="B77" s="37" t="s">
        <v>61</v>
      </c>
      <c r="C77" s="37" t="s">
        <v>1098</v>
      </c>
      <c r="D77" s="25" t="s">
        <v>7</v>
      </c>
      <c r="E77" s="25" t="s">
        <v>7</v>
      </c>
      <c r="H77" s="25" t="s">
        <v>7</v>
      </c>
      <c r="I77" s="25" t="s">
        <v>7</v>
      </c>
      <c r="J77" s="25" t="s">
        <v>7</v>
      </c>
      <c r="K77" s="25" t="s">
        <v>7</v>
      </c>
      <c r="L77" s="25" t="s">
        <v>7</v>
      </c>
      <c r="M77" s="25" t="s">
        <v>991</v>
      </c>
      <c r="N77" s="25" t="s">
        <v>7</v>
      </c>
    </row>
    <row r="78" spans="1:14" ht="26">
      <c r="A78" s="25">
        <v>23295855</v>
      </c>
      <c r="B78" s="37" t="s">
        <v>47</v>
      </c>
      <c r="C78" s="38" t="s">
        <v>1099</v>
      </c>
      <c r="D78" s="25" t="s">
        <v>7</v>
      </c>
      <c r="E78" s="25" t="s">
        <v>7</v>
      </c>
      <c r="H78" s="25" t="s">
        <v>7</v>
      </c>
      <c r="I78" s="25" t="s">
        <v>7</v>
      </c>
      <c r="J78" s="25" t="s">
        <v>7</v>
      </c>
      <c r="K78" s="25" t="s">
        <v>7</v>
      </c>
      <c r="L78" s="25" t="s">
        <v>7</v>
      </c>
      <c r="M78" s="25" t="s">
        <v>991</v>
      </c>
      <c r="N78" s="25" t="s">
        <v>7</v>
      </c>
    </row>
    <row r="79" spans="1:14" ht="65">
      <c r="A79" s="25">
        <v>23295855</v>
      </c>
      <c r="B79" s="37" t="s">
        <v>47</v>
      </c>
      <c r="C79" s="38" t="s">
        <v>1100</v>
      </c>
      <c r="D79" s="25" t="s">
        <v>7</v>
      </c>
      <c r="E79" s="25" t="s">
        <v>7</v>
      </c>
      <c r="H79" s="25" t="s">
        <v>7</v>
      </c>
      <c r="I79" s="25" t="s">
        <v>7</v>
      </c>
      <c r="J79" s="25" t="s">
        <v>7</v>
      </c>
      <c r="K79" s="25" t="s">
        <v>7</v>
      </c>
      <c r="L79" s="25" t="s">
        <v>7</v>
      </c>
      <c r="M79" s="25" t="s">
        <v>991</v>
      </c>
      <c r="N79" s="25" t="s">
        <v>7</v>
      </c>
    </row>
    <row r="80" spans="1:14" ht="26">
      <c r="A80" s="25">
        <v>23295855</v>
      </c>
      <c r="B80" s="37" t="s">
        <v>47</v>
      </c>
      <c r="C80" s="38" t="s">
        <v>1101</v>
      </c>
      <c r="D80" s="25" t="s">
        <v>7</v>
      </c>
      <c r="E80" s="25" t="s">
        <v>7</v>
      </c>
      <c r="H80" s="25" t="s">
        <v>7</v>
      </c>
      <c r="I80" s="25" t="s">
        <v>7</v>
      </c>
      <c r="J80" s="25" t="s">
        <v>7</v>
      </c>
      <c r="K80" s="25" t="s">
        <v>7</v>
      </c>
      <c r="L80" s="25" t="s">
        <v>7</v>
      </c>
      <c r="M80" s="25" t="s">
        <v>991</v>
      </c>
      <c r="N80" s="25" t="s">
        <v>7</v>
      </c>
    </row>
    <row r="81" spans="1:14" ht="39">
      <c r="A81" s="25">
        <v>23295855</v>
      </c>
      <c r="B81" s="37" t="s">
        <v>47</v>
      </c>
      <c r="C81" s="38" t="s">
        <v>1102</v>
      </c>
      <c r="D81" s="25" t="s">
        <v>3</v>
      </c>
      <c r="E81" s="25" t="s">
        <v>3</v>
      </c>
      <c r="F81" s="25" t="s">
        <v>1103</v>
      </c>
      <c r="H81" s="25" t="s">
        <v>7</v>
      </c>
      <c r="I81" s="25" t="s">
        <v>7</v>
      </c>
      <c r="J81" s="25" t="s">
        <v>3</v>
      </c>
      <c r="K81" s="25" t="s">
        <v>3</v>
      </c>
      <c r="L81" s="25" t="s">
        <v>7</v>
      </c>
      <c r="M81" s="25" t="s">
        <v>991</v>
      </c>
      <c r="N81" s="25" t="s">
        <v>3</v>
      </c>
    </row>
    <row r="82" spans="1:14" ht="65">
      <c r="A82" s="25">
        <v>23295855</v>
      </c>
      <c r="B82" s="37" t="s">
        <v>47</v>
      </c>
      <c r="C82" s="38" t="s">
        <v>1104</v>
      </c>
      <c r="D82" s="25" t="s">
        <v>7</v>
      </c>
      <c r="E82" s="25" t="s">
        <v>7</v>
      </c>
      <c r="H82" s="25" t="s">
        <v>7</v>
      </c>
      <c r="I82" s="25" t="s">
        <v>7</v>
      </c>
      <c r="J82" s="25" t="s">
        <v>7</v>
      </c>
      <c r="K82" s="25" t="s">
        <v>7</v>
      </c>
      <c r="L82" s="25" t="s">
        <v>7</v>
      </c>
      <c r="M82" s="25" t="s">
        <v>991</v>
      </c>
      <c r="N82" s="25" t="s">
        <v>7</v>
      </c>
    </row>
    <row r="83" spans="1:14" ht="65">
      <c r="A83" s="25">
        <v>23295855</v>
      </c>
      <c r="B83" s="37" t="s">
        <v>47</v>
      </c>
      <c r="C83" s="38" t="s">
        <v>1105</v>
      </c>
      <c r="D83" s="25" t="s">
        <v>7</v>
      </c>
      <c r="E83" s="25" t="s">
        <v>7</v>
      </c>
      <c r="H83" s="25" t="s">
        <v>7</v>
      </c>
      <c r="I83" s="25" t="s">
        <v>7</v>
      </c>
      <c r="J83" s="25" t="s">
        <v>7</v>
      </c>
      <c r="K83" s="25" t="s">
        <v>7</v>
      </c>
      <c r="L83" s="25" t="s">
        <v>7</v>
      </c>
      <c r="M83" s="25" t="s">
        <v>991</v>
      </c>
      <c r="N83" s="25" t="s">
        <v>7</v>
      </c>
    </row>
    <row r="84" spans="1:14" ht="52">
      <c r="A84" s="25">
        <v>23295855</v>
      </c>
      <c r="B84" s="37" t="s">
        <v>47</v>
      </c>
      <c r="C84" s="38" t="s">
        <v>1106</v>
      </c>
      <c r="D84" s="25" t="s">
        <v>7</v>
      </c>
      <c r="E84" s="25" t="s">
        <v>7</v>
      </c>
      <c r="H84" s="25" t="s">
        <v>7</v>
      </c>
      <c r="I84" s="25" t="s">
        <v>7</v>
      </c>
      <c r="J84" s="25" t="s">
        <v>7</v>
      </c>
      <c r="K84" s="25" t="s">
        <v>7</v>
      </c>
      <c r="L84" s="25" t="s">
        <v>7</v>
      </c>
      <c r="M84" s="25" t="s">
        <v>991</v>
      </c>
      <c r="N84" s="25" t="s">
        <v>7</v>
      </c>
    </row>
    <row r="85" spans="1:14" ht="26">
      <c r="A85" s="25">
        <v>23295856</v>
      </c>
      <c r="B85" s="37" t="s">
        <v>47</v>
      </c>
      <c r="C85" s="37" t="s">
        <v>1107</v>
      </c>
      <c r="D85" s="25" t="s">
        <v>7</v>
      </c>
      <c r="E85" s="25" t="s">
        <v>7</v>
      </c>
      <c r="H85" s="25" t="s">
        <v>7</v>
      </c>
      <c r="I85" s="25" t="s">
        <v>7</v>
      </c>
      <c r="J85" s="25" t="s">
        <v>7</v>
      </c>
      <c r="K85" s="25" t="s">
        <v>7</v>
      </c>
      <c r="L85" s="25" t="s">
        <v>7</v>
      </c>
      <c r="M85" s="25" t="s">
        <v>991</v>
      </c>
      <c r="N85" s="25" t="s">
        <v>7</v>
      </c>
    </row>
    <row r="86" spans="1:14" ht="39">
      <c r="A86" s="25">
        <v>23295856</v>
      </c>
      <c r="B86" s="37" t="s">
        <v>47</v>
      </c>
      <c r="C86" s="37" t="s">
        <v>1108</v>
      </c>
      <c r="D86" s="25" t="s">
        <v>7</v>
      </c>
      <c r="E86" s="25" t="s">
        <v>7</v>
      </c>
      <c r="H86" s="25" t="s">
        <v>7</v>
      </c>
      <c r="I86" s="25" t="s">
        <v>7</v>
      </c>
      <c r="J86" s="25" t="s">
        <v>7</v>
      </c>
      <c r="K86" s="25" t="s">
        <v>7</v>
      </c>
      <c r="L86" s="25" t="s">
        <v>7</v>
      </c>
      <c r="M86" s="25" t="s">
        <v>991</v>
      </c>
      <c r="N86" s="25" t="s">
        <v>7</v>
      </c>
    </row>
    <row r="87" spans="1:14" ht="78">
      <c r="A87" s="25">
        <v>23295856</v>
      </c>
      <c r="B87" s="37" t="s">
        <v>47</v>
      </c>
      <c r="C87" s="37" t="s">
        <v>1109</v>
      </c>
      <c r="D87" s="25" t="s">
        <v>7</v>
      </c>
      <c r="E87" s="25" t="s">
        <v>7</v>
      </c>
      <c r="H87" s="25" t="s">
        <v>7</v>
      </c>
      <c r="I87" s="25" t="s">
        <v>7</v>
      </c>
      <c r="J87" s="25" t="s">
        <v>7</v>
      </c>
      <c r="K87" s="25" t="s">
        <v>7</v>
      </c>
      <c r="L87" s="25" t="s">
        <v>7</v>
      </c>
      <c r="M87" s="25" t="s">
        <v>991</v>
      </c>
      <c r="N87" s="25" t="s">
        <v>7</v>
      </c>
    </row>
    <row r="88" spans="1:14" ht="39">
      <c r="A88" s="25">
        <v>23295856</v>
      </c>
      <c r="B88" s="37" t="s">
        <v>47</v>
      </c>
      <c r="C88" s="37" t="s">
        <v>1110</v>
      </c>
      <c r="D88" s="25" t="s">
        <v>7</v>
      </c>
      <c r="E88" s="25" t="s">
        <v>7</v>
      </c>
      <c r="H88" s="25" t="s">
        <v>7</v>
      </c>
      <c r="I88" s="25" t="s">
        <v>7</v>
      </c>
      <c r="J88" s="25" t="s">
        <v>7</v>
      </c>
      <c r="K88" s="25" t="s">
        <v>7</v>
      </c>
      <c r="L88" s="25" t="s">
        <v>7</v>
      </c>
      <c r="M88" s="25" t="s">
        <v>991</v>
      </c>
      <c r="N88" s="25" t="s">
        <v>7</v>
      </c>
    </row>
    <row r="89" spans="1:14" ht="26">
      <c r="A89" s="25">
        <v>23295856</v>
      </c>
      <c r="B89" s="37" t="s">
        <v>47</v>
      </c>
      <c r="C89" s="37" t="s">
        <v>1111</v>
      </c>
      <c r="D89" s="25" t="s">
        <v>3</v>
      </c>
      <c r="E89" s="25" t="s">
        <v>3</v>
      </c>
      <c r="F89" s="25" t="s">
        <v>1112</v>
      </c>
      <c r="H89" s="25" t="s">
        <v>3</v>
      </c>
      <c r="I89" s="25" t="s">
        <v>7</v>
      </c>
      <c r="J89" s="25" t="s">
        <v>3</v>
      </c>
      <c r="K89" s="25" t="s">
        <v>3</v>
      </c>
      <c r="L89" s="25" t="s">
        <v>7</v>
      </c>
      <c r="M89" s="25" t="s">
        <v>991</v>
      </c>
      <c r="N89" s="25" t="s">
        <v>3</v>
      </c>
    </row>
    <row r="90" spans="1:14" ht="26">
      <c r="A90" s="25">
        <v>23295856</v>
      </c>
      <c r="B90" s="37" t="s">
        <v>47</v>
      </c>
      <c r="C90" s="37" t="s">
        <v>1113</v>
      </c>
      <c r="D90" s="25" t="s">
        <v>7</v>
      </c>
      <c r="E90" s="25" t="s">
        <v>7</v>
      </c>
      <c r="H90" s="25" t="s">
        <v>7</v>
      </c>
      <c r="I90" s="25" t="s">
        <v>7</v>
      </c>
      <c r="J90" s="25" t="s">
        <v>7</v>
      </c>
      <c r="K90" s="25" t="s">
        <v>7</v>
      </c>
      <c r="L90" s="25" t="s">
        <v>7</v>
      </c>
      <c r="M90" s="25" t="s">
        <v>991</v>
      </c>
      <c r="N90" s="25" t="s">
        <v>7</v>
      </c>
    </row>
    <row r="91" spans="1:14" ht="65">
      <c r="A91" s="25">
        <v>23295856</v>
      </c>
      <c r="B91" s="37" t="s">
        <v>47</v>
      </c>
      <c r="C91" s="37" t="s">
        <v>1114</v>
      </c>
      <c r="D91" s="25" t="s">
        <v>3</v>
      </c>
      <c r="E91" s="25" t="s">
        <v>3</v>
      </c>
      <c r="F91" s="25" t="s">
        <v>1115</v>
      </c>
      <c r="H91" s="25" t="s">
        <v>7</v>
      </c>
      <c r="I91" s="25" t="s">
        <v>7</v>
      </c>
      <c r="J91" s="25" t="s">
        <v>3</v>
      </c>
      <c r="K91" s="25" t="s">
        <v>3</v>
      </c>
      <c r="L91" s="25" t="s">
        <v>3</v>
      </c>
      <c r="M91" s="25" t="s">
        <v>991</v>
      </c>
      <c r="N91" s="25" t="s">
        <v>3</v>
      </c>
    </row>
    <row r="92" spans="1:14" ht="39">
      <c r="A92" s="25">
        <v>23295856</v>
      </c>
      <c r="B92" s="37" t="s">
        <v>47</v>
      </c>
      <c r="C92" s="37" t="s">
        <v>1116</v>
      </c>
      <c r="D92" s="25" t="s">
        <v>7</v>
      </c>
      <c r="E92" s="25" t="s">
        <v>7</v>
      </c>
      <c r="H92" s="25" t="s">
        <v>7</v>
      </c>
      <c r="I92" s="25" t="s">
        <v>7</v>
      </c>
      <c r="J92" s="25" t="s">
        <v>7</v>
      </c>
      <c r="K92" s="25" t="s">
        <v>7</v>
      </c>
      <c r="L92" s="25" t="s">
        <v>7</v>
      </c>
      <c r="M92" s="25" t="s">
        <v>991</v>
      </c>
      <c r="N92" s="25" t="s">
        <v>7</v>
      </c>
    </row>
    <row r="93" spans="1:14" ht="39">
      <c r="A93" s="25">
        <v>23295856</v>
      </c>
      <c r="B93" s="37" t="s">
        <v>47</v>
      </c>
      <c r="C93" s="37" t="s">
        <v>1117</v>
      </c>
      <c r="D93" s="25" t="s">
        <v>3</v>
      </c>
      <c r="E93" s="25" t="s">
        <v>3</v>
      </c>
      <c r="F93" s="25" t="s">
        <v>1118</v>
      </c>
      <c r="H93" s="25" t="s">
        <v>7</v>
      </c>
      <c r="I93" s="25" t="s">
        <v>7</v>
      </c>
      <c r="J93" s="25" t="s">
        <v>3</v>
      </c>
      <c r="K93" s="25" t="s">
        <v>3</v>
      </c>
      <c r="L93" s="25" t="s">
        <v>3</v>
      </c>
      <c r="M93" s="25" t="s">
        <v>991</v>
      </c>
      <c r="N93" s="25" t="s">
        <v>3</v>
      </c>
    </row>
    <row r="94" spans="1:14" ht="26">
      <c r="A94" s="25">
        <v>23295856</v>
      </c>
      <c r="B94" s="37" t="s">
        <v>47</v>
      </c>
      <c r="C94" s="37" t="s">
        <v>1119</v>
      </c>
      <c r="D94" s="25" t="s">
        <v>7</v>
      </c>
      <c r="E94" s="25" t="s">
        <v>7</v>
      </c>
      <c r="H94" s="25" t="s">
        <v>7</v>
      </c>
      <c r="I94" s="25" t="s">
        <v>7</v>
      </c>
      <c r="J94" s="25" t="s">
        <v>7</v>
      </c>
      <c r="K94" s="25" t="s">
        <v>7</v>
      </c>
      <c r="L94" s="25" t="s">
        <v>7</v>
      </c>
      <c r="M94" s="25" t="s">
        <v>991</v>
      </c>
      <c r="N94" s="25" t="s">
        <v>7</v>
      </c>
    </row>
    <row r="95" spans="1:14" ht="52">
      <c r="A95" s="25">
        <v>23295857</v>
      </c>
      <c r="B95" s="37" t="s">
        <v>47</v>
      </c>
      <c r="C95" s="37" t="s">
        <v>1120</v>
      </c>
      <c r="D95" s="25" t="s">
        <v>7</v>
      </c>
      <c r="E95" s="25" t="s">
        <v>7</v>
      </c>
      <c r="H95" s="25" t="s">
        <v>7</v>
      </c>
      <c r="I95" s="25" t="s">
        <v>7</v>
      </c>
      <c r="J95" s="25" t="s">
        <v>7</v>
      </c>
      <c r="K95" s="25" t="s">
        <v>7</v>
      </c>
      <c r="L95" s="25" t="s">
        <v>7</v>
      </c>
      <c r="M95" s="25" t="s">
        <v>991</v>
      </c>
      <c r="N95" s="25" t="s">
        <v>7</v>
      </c>
    </row>
    <row r="96" spans="1:14" ht="52">
      <c r="A96" s="25">
        <v>23295857</v>
      </c>
      <c r="B96" s="37" t="s">
        <v>47</v>
      </c>
      <c r="C96" s="37" t="s">
        <v>1121</v>
      </c>
      <c r="D96" s="25" t="s">
        <v>7</v>
      </c>
      <c r="E96" s="25" t="s">
        <v>7</v>
      </c>
      <c r="H96" s="25" t="s">
        <v>7</v>
      </c>
      <c r="I96" s="25" t="s">
        <v>7</v>
      </c>
      <c r="J96" s="25" t="s">
        <v>7</v>
      </c>
      <c r="K96" s="25" t="s">
        <v>7</v>
      </c>
      <c r="L96" s="25" t="s">
        <v>7</v>
      </c>
      <c r="M96" s="25" t="s">
        <v>991</v>
      </c>
      <c r="N96" s="25" t="s">
        <v>7</v>
      </c>
    </row>
    <row r="97" spans="1:14" ht="39">
      <c r="A97" s="25">
        <v>23313314</v>
      </c>
      <c r="B97" s="37" t="s">
        <v>47</v>
      </c>
      <c r="C97" s="37" t="s">
        <v>1122</v>
      </c>
      <c r="D97" s="25" t="s">
        <v>7</v>
      </c>
      <c r="E97" s="25" t="s">
        <v>7</v>
      </c>
      <c r="H97" s="25" t="s">
        <v>7</v>
      </c>
      <c r="I97" s="25" t="s">
        <v>7</v>
      </c>
      <c r="J97" s="25" t="s">
        <v>7</v>
      </c>
      <c r="K97" s="25" t="s">
        <v>7</v>
      </c>
      <c r="L97" s="25" t="s">
        <v>7</v>
      </c>
      <c r="M97" s="25" t="s">
        <v>991</v>
      </c>
      <c r="N97" s="25" t="s">
        <v>7</v>
      </c>
    </row>
    <row r="98" spans="1:14" ht="39">
      <c r="A98" s="25">
        <v>23313314</v>
      </c>
      <c r="B98" s="37" t="s">
        <v>47</v>
      </c>
      <c r="C98" s="37" t="s">
        <v>1123</v>
      </c>
      <c r="D98" s="25" t="s">
        <v>7</v>
      </c>
      <c r="E98" s="25" t="s">
        <v>7</v>
      </c>
      <c r="H98" s="25" t="s">
        <v>7</v>
      </c>
      <c r="I98" s="25" t="s">
        <v>7</v>
      </c>
      <c r="J98" s="25" t="s">
        <v>7</v>
      </c>
      <c r="K98" s="25" t="s">
        <v>7</v>
      </c>
      <c r="L98" s="25" t="s">
        <v>7</v>
      </c>
      <c r="M98" s="25" t="s">
        <v>991</v>
      </c>
      <c r="N98" s="25" t="s">
        <v>7</v>
      </c>
    </row>
    <row r="99" spans="1:14" ht="26">
      <c r="A99" s="25">
        <v>23313314</v>
      </c>
      <c r="B99" s="37" t="s">
        <v>47</v>
      </c>
      <c r="C99" s="37" t="s">
        <v>1124</v>
      </c>
      <c r="D99" s="25" t="s">
        <v>7</v>
      </c>
      <c r="E99" s="25" t="s">
        <v>7</v>
      </c>
      <c r="H99" s="25" t="s">
        <v>7</v>
      </c>
      <c r="I99" s="25" t="s">
        <v>7</v>
      </c>
      <c r="J99" s="25" t="s">
        <v>7</v>
      </c>
      <c r="K99" s="25" t="s">
        <v>7</v>
      </c>
      <c r="L99" s="25" t="s">
        <v>7</v>
      </c>
      <c r="M99" s="25" t="s">
        <v>991</v>
      </c>
      <c r="N99" s="25" t="s">
        <v>7</v>
      </c>
    </row>
    <row r="100" spans="1:14" ht="104">
      <c r="A100" s="25">
        <v>23313315</v>
      </c>
      <c r="B100" s="37" t="s">
        <v>47</v>
      </c>
      <c r="C100" s="37" t="s">
        <v>1125</v>
      </c>
      <c r="D100" s="25" t="s">
        <v>3</v>
      </c>
      <c r="E100" s="25" t="s">
        <v>3</v>
      </c>
      <c r="F100" s="25" t="s">
        <v>1126</v>
      </c>
      <c r="H100" s="25" t="s">
        <v>3</v>
      </c>
      <c r="I100" s="25" t="s">
        <v>7</v>
      </c>
      <c r="J100" s="25" t="s">
        <v>3</v>
      </c>
      <c r="K100" s="25" t="s">
        <v>3</v>
      </c>
      <c r="L100" s="25" t="s">
        <v>7</v>
      </c>
      <c r="M100" s="25" t="s">
        <v>991</v>
      </c>
      <c r="N100" s="25" t="s">
        <v>3</v>
      </c>
    </row>
    <row r="101" spans="1:14" ht="91">
      <c r="A101" s="25">
        <v>23313315</v>
      </c>
      <c r="B101" s="37" t="s">
        <v>47</v>
      </c>
      <c r="C101" s="37" t="s">
        <v>1127</v>
      </c>
      <c r="D101" s="25" t="s">
        <v>3</v>
      </c>
      <c r="E101" s="25" t="s">
        <v>3</v>
      </c>
      <c r="F101" s="25" t="s">
        <v>1128</v>
      </c>
      <c r="H101" s="25" t="s">
        <v>3</v>
      </c>
      <c r="I101" s="25" t="s">
        <v>7</v>
      </c>
      <c r="J101" s="25" t="s">
        <v>3</v>
      </c>
      <c r="K101" s="25" t="s">
        <v>3</v>
      </c>
      <c r="L101" s="25" t="s">
        <v>7</v>
      </c>
      <c r="M101" s="25" t="s">
        <v>991</v>
      </c>
      <c r="N101" s="25" t="s">
        <v>3</v>
      </c>
    </row>
    <row r="102" spans="1:14" ht="16">
      <c r="A102" s="24">
        <v>10777769</v>
      </c>
      <c r="B102" s="24" t="s">
        <v>1131</v>
      </c>
      <c r="C102" s="24" t="s">
        <v>1144</v>
      </c>
      <c r="D102" s="24" t="s">
        <v>3</v>
      </c>
      <c r="E102" s="24" t="s">
        <v>3</v>
      </c>
      <c r="F102" s="24" t="s">
        <v>1175</v>
      </c>
      <c r="G102" s="24"/>
      <c r="H102" s="24" t="s">
        <v>7</v>
      </c>
      <c r="I102" s="24" t="s">
        <v>7</v>
      </c>
      <c r="J102" s="24" t="s">
        <v>7</v>
      </c>
      <c r="K102" s="24" t="s">
        <v>3</v>
      </c>
      <c r="L102" s="24" t="s">
        <v>7</v>
      </c>
      <c r="M102" s="24" t="s">
        <v>991</v>
      </c>
      <c r="N102" s="24" t="s">
        <v>3</v>
      </c>
    </row>
    <row r="103" spans="1:14" ht="16">
      <c r="A103" s="24">
        <v>10777769</v>
      </c>
      <c r="B103" s="24" t="s">
        <v>1131</v>
      </c>
      <c r="C103" s="24" t="s">
        <v>1145</v>
      </c>
      <c r="D103" s="24" t="s">
        <v>7</v>
      </c>
      <c r="E103" s="24" t="s">
        <v>7</v>
      </c>
      <c r="F103" s="24"/>
      <c r="G103" s="24"/>
      <c r="H103" s="24" t="s">
        <v>7</v>
      </c>
      <c r="I103" s="24" t="s">
        <v>7</v>
      </c>
      <c r="J103" s="24" t="s">
        <v>7</v>
      </c>
      <c r="K103" s="24" t="s">
        <v>3</v>
      </c>
      <c r="L103" s="24" t="s">
        <v>7</v>
      </c>
      <c r="M103" s="24" t="s">
        <v>991</v>
      </c>
      <c r="N103" s="24" t="s">
        <v>7</v>
      </c>
    </row>
    <row r="104" spans="1:14" ht="16">
      <c r="A104" s="24">
        <v>23345245</v>
      </c>
      <c r="B104" s="24" t="s">
        <v>1131</v>
      </c>
      <c r="C104" s="24" t="s">
        <v>1146</v>
      </c>
      <c r="D104" s="24" t="s">
        <v>7</v>
      </c>
      <c r="E104" s="24"/>
      <c r="F104" s="24"/>
      <c r="G104" s="24" t="s">
        <v>3</v>
      </c>
      <c r="H104" s="24" t="s">
        <v>7</v>
      </c>
      <c r="I104" s="24" t="s">
        <v>7</v>
      </c>
      <c r="J104" s="24" t="s">
        <v>3</v>
      </c>
      <c r="K104" s="24"/>
      <c r="L104" s="24"/>
      <c r="M104" s="24" t="s">
        <v>1050</v>
      </c>
      <c r="N104" s="24" t="s">
        <v>7</v>
      </c>
    </row>
    <row r="105" spans="1:14" ht="16">
      <c r="A105" s="24">
        <v>23345245</v>
      </c>
      <c r="B105" s="24" t="s">
        <v>1131</v>
      </c>
      <c r="C105" s="24" t="s">
        <v>1147</v>
      </c>
      <c r="D105" s="24" t="s">
        <v>7</v>
      </c>
      <c r="E105" s="24"/>
      <c r="F105" s="24"/>
      <c r="G105" s="24"/>
      <c r="H105" s="24" t="s">
        <v>7</v>
      </c>
      <c r="I105" s="24" t="s">
        <v>7</v>
      </c>
      <c r="J105" s="24" t="s">
        <v>3</v>
      </c>
      <c r="K105" s="24" t="s">
        <v>7</v>
      </c>
      <c r="L105" s="24"/>
      <c r="M105" s="24" t="s">
        <v>1050</v>
      </c>
      <c r="N105" s="24" t="s">
        <v>7</v>
      </c>
    </row>
    <row r="106" spans="1:14" ht="16">
      <c r="A106" s="24">
        <v>23345245</v>
      </c>
      <c r="B106" s="24" t="s">
        <v>1131</v>
      </c>
      <c r="C106" s="24" t="s">
        <v>1148</v>
      </c>
      <c r="D106" s="24" t="s">
        <v>3</v>
      </c>
      <c r="E106" s="24" t="s">
        <v>7</v>
      </c>
      <c r="F106" s="24"/>
      <c r="G106" s="24"/>
      <c r="H106" s="24" t="s">
        <v>3</v>
      </c>
      <c r="I106" s="24" t="s">
        <v>7</v>
      </c>
      <c r="J106" s="24" t="s">
        <v>3</v>
      </c>
      <c r="K106" s="24" t="s">
        <v>3</v>
      </c>
      <c r="L106" s="24" t="s">
        <v>3</v>
      </c>
      <c r="M106" s="24" t="s">
        <v>991</v>
      </c>
      <c r="N106" s="24" t="s">
        <v>3</v>
      </c>
    </row>
    <row r="107" spans="1:14" ht="16">
      <c r="A107" s="24">
        <v>23345245</v>
      </c>
      <c r="B107" s="24" t="s">
        <v>1131</v>
      </c>
      <c r="C107" s="24" t="s">
        <v>1149</v>
      </c>
      <c r="D107" s="24" t="s">
        <v>3</v>
      </c>
      <c r="E107" s="24" t="s">
        <v>3</v>
      </c>
      <c r="F107" s="24"/>
      <c r="G107" s="24"/>
      <c r="H107" s="24" t="s">
        <v>3</v>
      </c>
      <c r="I107" s="24" t="s">
        <v>7</v>
      </c>
      <c r="J107" s="24" t="s">
        <v>3</v>
      </c>
      <c r="K107" s="24" t="s">
        <v>7</v>
      </c>
      <c r="L107" s="24" t="s">
        <v>3</v>
      </c>
      <c r="M107" s="24" t="s">
        <v>991</v>
      </c>
      <c r="N107" s="24" t="s">
        <v>3</v>
      </c>
    </row>
    <row r="108" spans="1:14" ht="16">
      <c r="A108" s="24">
        <v>23345245</v>
      </c>
      <c r="B108" s="24" t="s">
        <v>1131</v>
      </c>
      <c r="C108" s="24" t="s">
        <v>1150</v>
      </c>
      <c r="D108" s="24" t="s">
        <v>3</v>
      </c>
      <c r="E108" s="24" t="s">
        <v>7</v>
      </c>
      <c r="F108" s="24"/>
      <c r="G108" s="24"/>
      <c r="H108" s="24" t="s">
        <v>7</v>
      </c>
      <c r="I108" s="24" t="s">
        <v>7</v>
      </c>
      <c r="J108" s="24" t="s">
        <v>3</v>
      </c>
      <c r="K108" s="24" t="s">
        <v>7</v>
      </c>
      <c r="L108" s="24" t="s">
        <v>3</v>
      </c>
      <c r="M108" s="24" t="s">
        <v>991</v>
      </c>
      <c r="N108" s="24" t="s">
        <v>3</v>
      </c>
    </row>
    <row r="109" spans="1:14" ht="16">
      <c r="A109" s="24">
        <v>23365220</v>
      </c>
      <c r="B109" s="24" t="s">
        <v>1131</v>
      </c>
      <c r="C109" s="24" t="s">
        <v>1151</v>
      </c>
      <c r="D109" s="24" t="s">
        <v>3</v>
      </c>
      <c r="E109" s="24" t="s">
        <v>7</v>
      </c>
      <c r="F109" s="24"/>
      <c r="G109" s="24"/>
      <c r="H109" s="24" t="s">
        <v>7</v>
      </c>
      <c r="I109" s="24" t="s">
        <v>7</v>
      </c>
      <c r="J109" s="24" t="s">
        <v>3</v>
      </c>
      <c r="K109" s="24" t="s">
        <v>7</v>
      </c>
      <c r="L109" s="24" t="s">
        <v>3</v>
      </c>
      <c r="M109" s="24" t="s">
        <v>991</v>
      </c>
      <c r="N109" s="24" t="s">
        <v>3</v>
      </c>
    </row>
    <row r="110" spans="1:14" ht="16">
      <c r="A110" s="24">
        <v>23365220</v>
      </c>
      <c r="B110" s="24" t="s">
        <v>1131</v>
      </c>
      <c r="C110" s="24" t="s">
        <v>1152</v>
      </c>
      <c r="D110" s="24" t="s">
        <v>3</v>
      </c>
      <c r="E110" s="24" t="s">
        <v>3</v>
      </c>
      <c r="F110" s="24"/>
      <c r="G110" s="24"/>
      <c r="H110" s="24" t="s">
        <v>3</v>
      </c>
      <c r="I110" s="24" t="s">
        <v>7</v>
      </c>
      <c r="J110" s="24" t="s">
        <v>3</v>
      </c>
      <c r="K110" s="24" t="s">
        <v>7</v>
      </c>
      <c r="L110" s="24" t="s">
        <v>7</v>
      </c>
      <c r="M110" s="24" t="s">
        <v>991</v>
      </c>
      <c r="N110" s="24" t="s">
        <v>3</v>
      </c>
    </row>
    <row r="111" spans="1:14" ht="16">
      <c r="A111" s="24">
        <v>23365220</v>
      </c>
      <c r="B111" s="24" t="s">
        <v>1131</v>
      </c>
      <c r="C111" s="24" t="s">
        <v>1153</v>
      </c>
      <c r="D111" s="24" t="s">
        <v>7</v>
      </c>
      <c r="E111" s="24" t="s">
        <v>7</v>
      </c>
      <c r="F111" s="24"/>
      <c r="G111" s="24"/>
      <c r="H111" s="24" t="s">
        <v>7</v>
      </c>
      <c r="I111" s="24" t="s">
        <v>7</v>
      </c>
      <c r="J111" s="24" t="s">
        <v>3</v>
      </c>
      <c r="K111" s="24" t="s">
        <v>7</v>
      </c>
      <c r="L111" s="24" t="s">
        <v>7</v>
      </c>
      <c r="M111" s="24" t="s">
        <v>1050</v>
      </c>
      <c r="N111" s="24" t="s">
        <v>7</v>
      </c>
    </row>
    <row r="112" spans="1:14" ht="16">
      <c r="A112" s="24">
        <v>23365220</v>
      </c>
      <c r="B112" s="24" t="s">
        <v>1131</v>
      </c>
      <c r="C112" s="24" t="s">
        <v>838</v>
      </c>
      <c r="D112" s="24" t="s">
        <v>7</v>
      </c>
      <c r="E112" s="24" t="s">
        <v>7</v>
      </c>
      <c r="F112" s="24"/>
      <c r="G112" s="24"/>
      <c r="H112" s="24" t="s">
        <v>7</v>
      </c>
      <c r="I112" s="24" t="s">
        <v>7</v>
      </c>
      <c r="J112" s="24" t="s">
        <v>3</v>
      </c>
      <c r="K112" s="24" t="s">
        <v>7</v>
      </c>
      <c r="L112" s="24" t="s">
        <v>7</v>
      </c>
      <c r="M112" s="24" t="s">
        <v>1050</v>
      </c>
      <c r="N112" s="24" t="s">
        <v>7</v>
      </c>
    </row>
    <row r="113" spans="1:14" ht="16">
      <c r="A113" s="24">
        <v>23365220</v>
      </c>
      <c r="B113" s="24" t="s">
        <v>1131</v>
      </c>
      <c r="C113" s="24" t="s">
        <v>1154</v>
      </c>
      <c r="D113" s="24" t="s">
        <v>3</v>
      </c>
      <c r="E113" s="24" t="s">
        <v>3</v>
      </c>
      <c r="F113" s="24"/>
      <c r="G113" s="24"/>
      <c r="H113" s="24" t="s">
        <v>7</v>
      </c>
      <c r="I113" s="24" t="s">
        <v>7</v>
      </c>
      <c r="J113" s="24" t="s">
        <v>3</v>
      </c>
      <c r="K113" s="24" t="s">
        <v>7</v>
      </c>
      <c r="L113" s="24"/>
      <c r="M113" s="24" t="s">
        <v>991</v>
      </c>
      <c r="N113" s="24" t="s">
        <v>3</v>
      </c>
    </row>
    <row r="114" spans="1:14" ht="16">
      <c r="A114" s="24">
        <v>23365220</v>
      </c>
      <c r="B114" s="24" t="s">
        <v>1131</v>
      </c>
      <c r="C114" s="24" t="s">
        <v>1155</v>
      </c>
      <c r="D114" s="24"/>
      <c r="E114" s="24" t="s">
        <v>7</v>
      </c>
      <c r="F114" s="24"/>
      <c r="G114" s="24"/>
      <c r="H114" s="24"/>
      <c r="I114" s="24" t="s">
        <v>7</v>
      </c>
      <c r="J114" s="24" t="s">
        <v>3</v>
      </c>
      <c r="K114" s="24"/>
      <c r="L114" s="24" t="s">
        <v>7</v>
      </c>
      <c r="M114" s="24" t="s">
        <v>1050</v>
      </c>
      <c r="N114" s="24" t="s">
        <v>7</v>
      </c>
    </row>
    <row r="115" spans="1:14" ht="16">
      <c r="A115" s="24">
        <v>23365253</v>
      </c>
      <c r="B115" s="24" t="s">
        <v>1131</v>
      </c>
      <c r="C115" s="24" t="s">
        <v>1156</v>
      </c>
      <c r="D115" s="24" t="s">
        <v>3</v>
      </c>
      <c r="E115" s="24" t="s">
        <v>3</v>
      </c>
      <c r="F115" s="24"/>
      <c r="G115" s="24"/>
      <c r="H115" s="24" t="s">
        <v>3</v>
      </c>
      <c r="I115" s="24" t="s">
        <v>7</v>
      </c>
      <c r="J115" s="24" t="s">
        <v>7</v>
      </c>
      <c r="K115" s="24" t="s">
        <v>7</v>
      </c>
      <c r="L115" s="24" t="s">
        <v>7</v>
      </c>
      <c r="M115" s="24" t="s">
        <v>991</v>
      </c>
      <c r="N115" s="24" t="s">
        <v>3</v>
      </c>
    </row>
    <row r="116" spans="1:14" ht="16">
      <c r="A116" s="24">
        <v>23365253</v>
      </c>
      <c r="B116" s="24" t="s">
        <v>1131</v>
      </c>
      <c r="C116" s="24" t="s">
        <v>1157</v>
      </c>
      <c r="D116" s="24" t="s">
        <v>3</v>
      </c>
      <c r="E116" s="24" t="s">
        <v>3</v>
      </c>
      <c r="F116" s="24"/>
      <c r="G116" s="24"/>
      <c r="H116" s="24" t="s">
        <v>3</v>
      </c>
      <c r="I116" s="24" t="s">
        <v>7</v>
      </c>
      <c r="J116" s="24" t="s">
        <v>7</v>
      </c>
      <c r="K116" s="24" t="s">
        <v>7</v>
      </c>
      <c r="L116" s="24"/>
      <c r="M116" s="24" t="s">
        <v>991</v>
      </c>
      <c r="N116" s="24" t="s">
        <v>3</v>
      </c>
    </row>
    <row r="117" spans="1:14" ht="16">
      <c r="A117" s="24">
        <v>23365253</v>
      </c>
      <c r="B117" s="24" t="s">
        <v>1131</v>
      </c>
      <c r="C117" s="24" t="s">
        <v>1158</v>
      </c>
      <c r="D117" s="24" t="s">
        <v>3</v>
      </c>
      <c r="E117" s="24" t="s">
        <v>7</v>
      </c>
      <c r="F117" s="24"/>
      <c r="G117" s="24"/>
      <c r="H117" s="24" t="s">
        <v>3</v>
      </c>
      <c r="I117" s="24" t="s">
        <v>7</v>
      </c>
      <c r="J117" s="24" t="s">
        <v>7</v>
      </c>
      <c r="K117" s="24" t="s">
        <v>7</v>
      </c>
      <c r="L117" s="24" t="s">
        <v>7</v>
      </c>
      <c r="M117" s="24" t="s">
        <v>991</v>
      </c>
      <c r="N117" s="24" t="s">
        <v>3</v>
      </c>
    </row>
    <row r="118" spans="1:14" ht="16">
      <c r="A118" s="24">
        <v>23365253</v>
      </c>
      <c r="B118" s="24" t="s">
        <v>1131</v>
      </c>
      <c r="C118" s="24" t="s">
        <v>1159</v>
      </c>
      <c r="D118" s="24" t="s">
        <v>3</v>
      </c>
      <c r="E118" s="24" t="s">
        <v>3</v>
      </c>
      <c r="F118" s="24"/>
      <c r="G118" s="24"/>
      <c r="H118" s="24" t="s">
        <v>3</v>
      </c>
      <c r="I118" s="24" t="s">
        <v>7</v>
      </c>
      <c r="J118" s="24" t="s">
        <v>7</v>
      </c>
      <c r="K118" s="24" t="s">
        <v>7</v>
      </c>
      <c r="L118" s="24"/>
      <c r="M118" s="24" t="s">
        <v>991</v>
      </c>
      <c r="N118" s="24" t="s">
        <v>3</v>
      </c>
    </row>
    <row r="119" spans="1:14" ht="16">
      <c r="A119" s="24">
        <v>11027223</v>
      </c>
      <c r="B119" s="24" t="s">
        <v>1131</v>
      </c>
      <c r="C119" s="24" t="s">
        <v>1160</v>
      </c>
      <c r="D119" s="24" t="s">
        <v>7</v>
      </c>
      <c r="E119" s="24" t="s">
        <v>7</v>
      </c>
      <c r="F119" s="24"/>
      <c r="G119" s="24"/>
      <c r="H119" s="24" t="s">
        <v>7</v>
      </c>
      <c r="I119" s="24" t="s">
        <v>7</v>
      </c>
      <c r="J119" s="24" t="s">
        <v>7</v>
      </c>
      <c r="K119" s="24" t="s">
        <v>7</v>
      </c>
      <c r="L119" s="24" t="s">
        <v>7</v>
      </c>
      <c r="M119" s="24" t="s">
        <v>991</v>
      </c>
      <c r="N119" s="24" t="s">
        <v>7</v>
      </c>
    </row>
    <row r="120" spans="1:14" ht="16">
      <c r="A120" s="24">
        <v>11027223</v>
      </c>
      <c r="B120" s="24" t="s">
        <v>1131</v>
      </c>
      <c r="C120" s="24" t="s">
        <v>1161</v>
      </c>
      <c r="D120" s="24" t="s">
        <v>7</v>
      </c>
      <c r="E120" s="24" t="s">
        <v>7</v>
      </c>
      <c r="F120" s="24"/>
      <c r="G120" s="24"/>
      <c r="H120" s="24" t="s">
        <v>7</v>
      </c>
      <c r="I120" s="24" t="s">
        <v>7</v>
      </c>
      <c r="J120" s="24" t="s">
        <v>7</v>
      </c>
      <c r="K120" s="24" t="s">
        <v>7</v>
      </c>
      <c r="L120" s="24" t="s">
        <v>7</v>
      </c>
      <c r="M120" s="24" t="s">
        <v>991</v>
      </c>
      <c r="N120" s="24" t="s">
        <v>7</v>
      </c>
    </row>
    <row r="121" spans="1:14" ht="16">
      <c r="A121" s="24">
        <v>23345232</v>
      </c>
      <c r="B121" s="24" t="s">
        <v>1131</v>
      </c>
      <c r="C121" s="24" t="s">
        <v>1162</v>
      </c>
      <c r="D121" s="24" t="s">
        <v>3</v>
      </c>
      <c r="E121" s="24" t="s">
        <v>3</v>
      </c>
      <c r="F121" s="24"/>
      <c r="G121" s="24"/>
      <c r="H121" s="24" t="s">
        <v>3</v>
      </c>
      <c r="I121" s="24" t="s">
        <v>7</v>
      </c>
      <c r="J121" s="24" t="s">
        <v>3</v>
      </c>
      <c r="K121" s="24" t="s">
        <v>7</v>
      </c>
      <c r="L121" s="24" t="s">
        <v>3</v>
      </c>
      <c r="M121" s="24" t="s">
        <v>991</v>
      </c>
      <c r="N121" s="24" t="s">
        <v>3</v>
      </c>
    </row>
    <row r="122" spans="1:14" ht="16">
      <c r="A122" s="24">
        <v>23345232</v>
      </c>
      <c r="B122" s="24" t="s">
        <v>1131</v>
      </c>
      <c r="C122" s="24" t="s">
        <v>1163</v>
      </c>
      <c r="D122" s="24" t="s">
        <v>3</v>
      </c>
      <c r="E122" s="24" t="s">
        <v>3</v>
      </c>
      <c r="F122" s="24"/>
      <c r="G122" s="24"/>
      <c r="H122" s="24" t="s">
        <v>3</v>
      </c>
      <c r="I122" s="24" t="s">
        <v>3</v>
      </c>
      <c r="J122" s="24" t="s">
        <v>3</v>
      </c>
      <c r="K122" s="24" t="s">
        <v>7</v>
      </c>
      <c r="L122" s="24" t="s">
        <v>7</v>
      </c>
      <c r="M122" s="24" t="s">
        <v>991</v>
      </c>
      <c r="N122" s="24" t="s">
        <v>3</v>
      </c>
    </row>
    <row r="123" spans="1:14" ht="16">
      <c r="A123" s="24">
        <v>23345232</v>
      </c>
      <c r="B123" s="24" t="s">
        <v>1131</v>
      </c>
      <c r="C123" s="24" t="s">
        <v>1164</v>
      </c>
      <c r="D123" s="24" t="s">
        <v>3</v>
      </c>
      <c r="E123" s="24" t="s">
        <v>3</v>
      </c>
      <c r="F123" s="24"/>
      <c r="G123" s="24"/>
      <c r="H123" s="24" t="s">
        <v>3</v>
      </c>
      <c r="I123" s="24" t="s">
        <v>7</v>
      </c>
      <c r="J123" s="24" t="s">
        <v>3</v>
      </c>
      <c r="K123" s="24" t="s">
        <v>7</v>
      </c>
      <c r="L123" s="24" t="s">
        <v>7</v>
      </c>
      <c r="M123" s="24" t="s">
        <v>991</v>
      </c>
      <c r="N123" s="24" t="s">
        <v>3</v>
      </c>
    </row>
    <row r="124" spans="1:14" ht="16">
      <c r="A124" s="24">
        <v>23345232</v>
      </c>
      <c r="B124" s="24" t="s">
        <v>1131</v>
      </c>
      <c r="C124" s="24" t="s">
        <v>1165</v>
      </c>
      <c r="D124" s="24" t="s">
        <v>3</v>
      </c>
      <c r="E124" s="24" t="s">
        <v>3</v>
      </c>
      <c r="F124" s="24"/>
      <c r="G124" s="24"/>
      <c r="H124" s="24" t="s">
        <v>3</v>
      </c>
      <c r="I124" s="24" t="s">
        <v>3</v>
      </c>
      <c r="J124" s="24" t="s">
        <v>3</v>
      </c>
      <c r="K124" s="24" t="s">
        <v>7</v>
      </c>
      <c r="L124" s="24"/>
      <c r="M124" s="24" t="s">
        <v>991</v>
      </c>
      <c r="N124" s="24" t="s">
        <v>3</v>
      </c>
    </row>
    <row r="125" spans="1:14" ht="16">
      <c r="A125" s="24">
        <v>23345232</v>
      </c>
      <c r="B125" s="24" t="s">
        <v>1131</v>
      </c>
      <c r="C125" s="24" t="s">
        <v>1166</v>
      </c>
      <c r="D125" s="24" t="s">
        <v>3</v>
      </c>
      <c r="E125" s="24" t="s">
        <v>3</v>
      </c>
      <c r="F125" s="24"/>
      <c r="G125" s="24"/>
      <c r="H125" s="24" t="s">
        <v>3</v>
      </c>
      <c r="I125" s="24" t="s">
        <v>7</v>
      </c>
      <c r="J125" s="24" t="s">
        <v>3</v>
      </c>
      <c r="K125" s="24" t="s">
        <v>7</v>
      </c>
      <c r="L125" s="24" t="s">
        <v>7</v>
      </c>
      <c r="M125" s="24" t="s">
        <v>991</v>
      </c>
      <c r="N125" s="24" t="s">
        <v>3</v>
      </c>
    </row>
    <row r="126" spans="1:14" ht="16">
      <c r="A126" s="24">
        <v>23345247</v>
      </c>
      <c r="B126" s="24" t="s">
        <v>1131</v>
      </c>
      <c r="C126" s="24" t="s">
        <v>1156</v>
      </c>
      <c r="D126" s="24" t="s">
        <v>7</v>
      </c>
      <c r="E126" s="24" t="s">
        <v>7</v>
      </c>
      <c r="F126" s="24"/>
      <c r="G126" s="24"/>
      <c r="H126" s="24" t="s">
        <v>7</v>
      </c>
      <c r="I126" s="24" t="s">
        <v>7</v>
      </c>
      <c r="J126" s="24" t="s">
        <v>7</v>
      </c>
      <c r="K126" s="24" t="s">
        <v>7</v>
      </c>
      <c r="L126" s="24" t="s">
        <v>7</v>
      </c>
      <c r="M126" s="24" t="s">
        <v>991</v>
      </c>
      <c r="N126" s="24" t="s">
        <v>7</v>
      </c>
    </row>
    <row r="127" spans="1:14" ht="16">
      <c r="A127" s="24">
        <v>23345247</v>
      </c>
      <c r="B127" s="24" t="s">
        <v>1131</v>
      </c>
      <c r="C127" s="24" t="s">
        <v>1167</v>
      </c>
      <c r="D127" s="24" t="s">
        <v>7</v>
      </c>
      <c r="E127" s="24" t="s">
        <v>3</v>
      </c>
      <c r="F127" s="24"/>
      <c r="G127" s="24" t="s">
        <v>7</v>
      </c>
      <c r="H127" s="24" t="s">
        <v>7</v>
      </c>
      <c r="I127" s="24" t="s">
        <v>7</v>
      </c>
      <c r="J127" s="24" t="s">
        <v>7</v>
      </c>
      <c r="K127" s="24"/>
      <c r="L127" s="24" t="s">
        <v>7</v>
      </c>
      <c r="M127" s="24" t="s">
        <v>991</v>
      </c>
      <c r="N127" s="24" t="s">
        <v>7</v>
      </c>
    </row>
    <row r="128" spans="1:14" ht="16">
      <c r="A128" s="24">
        <v>22674266</v>
      </c>
      <c r="B128" s="32" t="s">
        <v>1131</v>
      </c>
      <c r="C128" s="24" t="s">
        <v>1168</v>
      </c>
      <c r="D128" s="24" t="s">
        <v>7</v>
      </c>
      <c r="E128" s="24" t="s">
        <v>7</v>
      </c>
      <c r="F128" s="24"/>
      <c r="G128" s="24"/>
      <c r="H128" s="24" t="s">
        <v>7</v>
      </c>
      <c r="I128" s="24" t="s">
        <v>7</v>
      </c>
      <c r="J128" s="24" t="s">
        <v>7</v>
      </c>
      <c r="K128" s="24" t="s">
        <v>3</v>
      </c>
      <c r="L128" s="24" t="s">
        <v>7</v>
      </c>
      <c r="M128" s="24" t="s">
        <v>991</v>
      </c>
      <c r="N128" s="24" t="s">
        <v>7</v>
      </c>
    </row>
    <row r="129" spans="1:14" ht="16">
      <c r="A129" s="24">
        <v>23325262</v>
      </c>
      <c r="B129" s="24" t="s">
        <v>1131</v>
      </c>
      <c r="C129" s="24" t="s">
        <v>1169</v>
      </c>
      <c r="D129" s="24" t="s">
        <v>3</v>
      </c>
      <c r="E129" s="24" t="s">
        <v>3</v>
      </c>
      <c r="F129" s="24" t="s">
        <v>1029</v>
      </c>
      <c r="G129" s="24"/>
      <c r="H129" s="24" t="s">
        <v>7</v>
      </c>
      <c r="I129" s="24" t="s">
        <v>7</v>
      </c>
      <c r="J129" s="24" t="s">
        <v>3</v>
      </c>
      <c r="K129" s="24" t="s">
        <v>3</v>
      </c>
      <c r="L129" s="24" t="s">
        <v>7</v>
      </c>
      <c r="M129" s="24" t="s">
        <v>991</v>
      </c>
      <c r="N129" s="24" t="s">
        <v>3</v>
      </c>
    </row>
    <row r="130" spans="1:14" ht="16">
      <c r="A130" s="24">
        <v>23325261</v>
      </c>
      <c r="B130" s="24" t="s">
        <v>1131</v>
      </c>
      <c r="C130" s="24" t="s">
        <v>1170</v>
      </c>
      <c r="D130" s="24" t="s">
        <v>7</v>
      </c>
      <c r="E130" s="24" t="s">
        <v>7</v>
      </c>
      <c r="F130" s="24"/>
      <c r="G130" s="24"/>
      <c r="H130" s="24" t="s">
        <v>7</v>
      </c>
      <c r="I130" s="24" t="s">
        <v>7</v>
      </c>
      <c r="J130" s="24" t="s">
        <v>3</v>
      </c>
      <c r="K130" s="24" t="s">
        <v>7</v>
      </c>
      <c r="L130" s="24" t="s">
        <v>7</v>
      </c>
      <c r="M130" s="24" t="s">
        <v>991</v>
      </c>
      <c r="N130" s="24" t="s">
        <v>7</v>
      </c>
    </row>
    <row r="131" spans="1:14" ht="16">
      <c r="A131" s="24">
        <v>23325261</v>
      </c>
      <c r="B131" s="24" t="s">
        <v>1131</v>
      </c>
      <c r="C131" s="24" t="s">
        <v>1171</v>
      </c>
      <c r="D131" s="24" t="s">
        <v>3</v>
      </c>
      <c r="E131" s="24" t="s">
        <v>3</v>
      </c>
      <c r="F131" s="24" t="s">
        <v>1176</v>
      </c>
      <c r="G131" s="24"/>
      <c r="H131" s="24" t="s">
        <v>7</v>
      </c>
      <c r="I131" s="24" t="s">
        <v>7</v>
      </c>
      <c r="J131" s="24" t="s">
        <v>7</v>
      </c>
      <c r="K131" s="24" t="s">
        <v>3</v>
      </c>
      <c r="L131" s="24" t="s">
        <v>7</v>
      </c>
      <c r="M131" s="24" t="s">
        <v>991</v>
      </c>
      <c r="N131" s="24" t="s">
        <v>3</v>
      </c>
    </row>
    <row r="132" spans="1:14" ht="16">
      <c r="A132" s="24">
        <v>23322547</v>
      </c>
      <c r="B132" s="24" t="s">
        <v>1129</v>
      </c>
      <c r="C132" s="24" t="s">
        <v>1132</v>
      </c>
      <c r="D132" s="24" t="s">
        <v>3</v>
      </c>
      <c r="E132" s="24" t="s">
        <v>7</v>
      </c>
      <c r="F132" s="24"/>
      <c r="G132" s="24"/>
      <c r="H132" s="24" t="s">
        <v>7</v>
      </c>
      <c r="I132" s="24" t="s">
        <v>7</v>
      </c>
      <c r="J132" s="24" t="s">
        <v>3</v>
      </c>
      <c r="K132" s="24" t="s">
        <v>3</v>
      </c>
      <c r="L132" s="24" t="s">
        <v>7</v>
      </c>
      <c r="M132" s="24" t="s">
        <v>991</v>
      </c>
      <c r="N132" s="24" t="s">
        <v>3</v>
      </c>
    </row>
    <row r="133" spans="1:14" ht="16">
      <c r="A133" s="24">
        <v>23322532</v>
      </c>
      <c r="B133" s="24" t="s">
        <v>1129</v>
      </c>
      <c r="C133" s="24" t="s">
        <v>1133</v>
      </c>
      <c r="D133" s="24" t="s">
        <v>7</v>
      </c>
      <c r="E133" s="24" t="s">
        <v>7</v>
      </c>
      <c r="F133" s="24"/>
      <c r="G133" s="24"/>
      <c r="H133" s="24" t="s">
        <v>7</v>
      </c>
      <c r="I133" s="24" t="s">
        <v>7</v>
      </c>
      <c r="J133" s="24" t="s">
        <v>3</v>
      </c>
      <c r="K133" s="24" t="s">
        <v>3</v>
      </c>
      <c r="L133" s="24" t="s">
        <v>7</v>
      </c>
      <c r="M133" s="24" t="s">
        <v>991</v>
      </c>
      <c r="N133" s="24" t="s">
        <v>7</v>
      </c>
    </row>
    <row r="134" spans="1:14" ht="16">
      <c r="A134" s="24">
        <v>23322532</v>
      </c>
      <c r="B134" s="24" t="s">
        <v>1129</v>
      </c>
      <c r="C134" s="24" t="s">
        <v>1134</v>
      </c>
      <c r="D134" s="24" t="s">
        <v>7</v>
      </c>
      <c r="E134" s="24" t="s">
        <v>7</v>
      </c>
      <c r="F134" s="24"/>
      <c r="G134" s="24"/>
      <c r="H134" s="24" t="s">
        <v>7</v>
      </c>
      <c r="I134" s="24" t="s">
        <v>7</v>
      </c>
      <c r="J134" s="24" t="s">
        <v>3</v>
      </c>
      <c r="K134" s="24" t="s">
        <v>3</v>
      </c>
      <c r="L134" s="24" t="s">
        <v>7</v>
      </c>
      <c r="M134" s="24" t="s">
        <v>991</v>
      </c>
      <c r="N134" s="24" t="s">
        <v>7</v>
      </c>
    </row>
    <row r="135" spans="1:14" ht="16">
      <c r="A135" s="24">
        <v>23322532</v>
      </c>
      <c r="B135" s="24" t="s">
        <v>1129</v>
      </c>
      <c r="C135" s="24" t="s">
        <v>1135</v>
      </c>
      <c r="D135" s="24" t="s">
        <v>3</v>
      </c>
      <c r="E135" s="24" t="s">
        <v>3</v>
      </c>
      <c r="F135" s="24" t="s">
        <v>1172</v>
      </c>
      <c r="G135" s="24"/>
      <c r="H135" s="24" t="s">
        <v>7</v>
      </c>
      <c r="I135" s="24" t="s">
        <v>7</v>
      </c>
      <c r="J135" s="24" t="s">
        <v>3</v>
      </c>
      <c r="K135" s="24" t="s">
        <v>3</v>
      </c>
      <c r="L135" s="24" t="s">
        <v>7</v>
      </c>
      <c r="M135" s="24" t="s">
        <v>991</v>
      </c>
      <c r="N135" s="24" t="s">
        <v>3</v>
      </c>
    </row>
    <row r="136" spans="1:14" ht="16">
      <c r="A136" s="24">
        <v>23322532</v>
      </c>
      <c r="B136" s="24" t="s">
        <v>1129</v>
      </c>
      <c r="C136" s="24" t="s">
        <v>1136</v>
      </c>
      <c r="D136" s="24" t="s">
        <v>3</v>
      </c>
      <c r="E136" s="24" t="s">
        <v>7</v>
      </c>
      <c r="F136" s="24"/>
      <c r="G136" s="24"/>
      <c r="H136" s="24" t="s">
        <v>7</v>
      </c>
      <c r="I136" s="24" t="s">
        <v>7</v>
      </c>
      <c r="J136" s="24" t="s">
        <v>3</v>
      </c>
      <c r="K136" s="24" t="s">
        <v>3</v>
      </c>
      <c r="L136" s="24" t="s">
        <v>7</v>
      </c>
      <c r="M136" s="24" t="s">
        <v>991</v>
      </c>
      <c r="N136" s="24" t="s">
        <v>3</v>
      </c>
    </row>
    <row r="137" spans="1:14" ht="16">
      <c r="A137" s="24">
        <v>23322532</v>
      </c>
      <c r="B137" s="24" t="s">
        <v>1129</v>
      </c>
      <c r="C137" s="24" t="s">
        <v>1137</v>
      </c>
      <c r="D137" s="24" t="s">
        <v>7</v>
      </c>
      <c r="E137" s="24" t="s">
        <v>7</v>
      </c>
      <c r="F137" s="24"/>
      <c r="G137" s="24"/>
      <c r="H137" s="24" t="s">
        <v>7</v>
      </c>
      <c r="I137" s="24" t="s">
        <v>7</v>
      </c>
      <c r="J137" s="24" t="s">
        <v>3</v>
      </c>
      <c r="K137" s="24" t="s">
        <v>3</v>
      </c>
      <c r="L137" s="24" t="s">
        <v>7</v>
      </c>
      <c r="M137" s="24" t="s">
        <v>991</v>
      </c>
      <c r="N137" s="24" t="s">
        <v>7</v>
      </c>
    </row>
    <row r="138" spans="1:14" ht="16">
      <c r="A138" s="24">
        <v>23322491</v>
      </c>
      <c r="B138" s="24" t="s">
        <v>1129</v>
      </c>
      <c r="C138" s="24" t="s">
        <v>1138</v>
      </c>
      <c r="D138" s="24" t="s">
        <v>3</v>
      </c>
      <c r="E138" s="24" t="s">
        <v>3</v>
      </c>
      <c r="F138" s="24" t="s">
        <v>1173</v>
      </c>
      <c r="G138" s="24"/>
      <c r="H138" s="24" t="s">
        <v>3</v>
      </c>
      <c r="I138" s="24" t="s">
        <v>7</v>
      </c>
      <c r="J138" s="24" t="s">
        <v>3</v>
      </c>
      <c r="K138" s="24" t="s">
        <v>3</v>
      </c>
      <c r="L138" s="24" t="s">
        <v>3</v>
      </c>
      <c r="M138" s="24" t="s">
        <v>991</v>
      </c>
      <c r="N138" s="24" t="s">
        <v>3</v>
      </c>
    </row>
    <row r="139" spans="1:14" ht="16">
      <c r="A139" s="24">
        <v>23322443</v>
      </c>
      <c r="B139" s="24" t="s">
        <v>1129</v>
      </c>
      <c r="C139" s="24" t="s">
        <v>1139</v>
      </c>
      <c r="D139" s="24" t="s">
        <v>7</v>
      </c>
      <c r="E139" s="24" t="s">
        <v>7</v>
      </c>
      <c r="F139" s="24"/>
      <c r="G139" s="24"/>
      <c r="H139" s="24" t="s">
        <v>7</v>
      </c>
      <c r="I139" s="24" t="s">
        <v>7</v>
      </c>
      <c r="J139" s="24" t="s">
        <v>7</v>
      </c>
      <c r="K139" s="24" t="s">
        <v>3</v>
      </c>
      <c r="L139" s="24" t="s">
        <v>7</v>
      </c>
      <c r="M139" s="24" t="s">
        <v>991</v>
      </c>
      <c r="N139" s="24" t="s">
        <v>7</v>
      </c>
    </row>
    <row r="140" spans="1:14" ht="16">
      <c r="A140" s="24">
        <v>23296922</v>
      </c>
      <c r="B140" s="24" t="s">
        <v>1129</v>
      </c>
      <c r="C140" s="24" t="s">
        <v>1140</v>
      </c>
      <c r="D140" s="24" t="s">
        <v>3</v>
      </c>
      <c r="E140" s="24" t="s">
        <v>3</v>
      </c>
      <c r="F140" s="24" t="s">
        <v>1174</v>
      </c>
      <c r="G140" s="24"/>
      <c r="H140" s="24" t="s">
        <v>3</v>
      </c>
      <c r="I140" s="24" t="s">
        <v>3</v>
      </c>
      <c r="J140" s="24" t="s">
        <v>3</v>
      </c>
      <c r="K140" s="24" t="s">
        <v>3</v>
      </c>
      <c r="L140" s="24" t="s">
        <v>3</v>
      </c>
      <c r="M140" s="24" t="s">
        <v>991</v>
      </c>
      <c r="N140" s="24" t="s">
        <v>3</v>
      </c>
    </row>
    <row r="141" spans="1:14" ht="16">
      <c r="A141" s="24">
        <v>23296922</v>
      </c>
      <c r="B141" s="24" t="s">
        <v>1129</v>
      </c>
      <c r="C141" s="24" t="s">
        <v>1141</v>
      </c>
      <c r="D141" s="24" t="s">
        <v>7</v>
      </c>
      <c r="E141" s="24" t="s">
        <v>7</v>
      </c>
      <c r="F141" s="24"/>
      <c r="G141" s="24"/>
      <c r="H141" s="24" t="s">
        <v>7</v>
      </c>
      <c r="I141" s="24" t="s">
        <v>7</v>
      </c>
      <c r="J141" s="24" t="s">
        <v>7</v>
      </c>
      <c r="K141" s="24" t="s">
        <v>3</v>
      </c>
      <c r="L141" s="24" t="s">
        <v>7</v>
      </c>
      <c r="M141" s="24" t="s">
        <v>991</v>
      </c>
      <c r="N141" s="24" t="s">
        <v>7</v>
      </c>
    </row>
    <row r="142" spans="1:14" ht="16">
      <c r="A142" s="24">
        <v>22736487</v>
      </c>
      <c r="B142" s="24" t="s">
        <v>1130</v>
      </c>
      <c r="C142" s="24" t="s">
        <v>1142</v>
      </c>
      <c r="D142" s="24" t="s">
        <v>3</v>
      </c>
      <c r="E142" s="24" t="s">
        <v>3</v>
      </c>
      <c r="F142" s="24"/>
      <c r="G142" s="24"/>
      <c r="H142" s="24" t="s">
        <v>3</v>
      </c>
      <c r="I142" s="24" t="s">
        <v>7</v>
      </c>
      <c r="J142" s="24" t="s">
        <v>3</v>
      </c>
      <c r="K142" s="24" t="s">
        <v>3</v>
      </c>
      <c r="L142" s="24" t="s">
        <v>7</v>
      </c>
      <c r="M142" s="24" t="s">
        <v>991</v>
      </c>
      <c r="N142" s="24" t="s">
        <v>3</v>
      </c>
    </row>
    <row r="143" spans="1:14" ht="16">
      <c r="A143" s="24">
        <v>22736487</v>
      </c>
      <c r="B143" s="24" t="s">
        <v>1130</v>
      </c>
      <c r="C143" s="24" t="s">
        <v>1143</v>
      </c>
      <c r="D143" s="24" t="s">
        <v>3</v>
      </c>
      <c r="E143" s="24" t="s">
        <v>3</v>
      </c>
      <c r="F143" s="24"/>
      <c r="G143" s="24"/>
      <c r="H143" s="24" t="s">
        <v>3</v>
      </c>
      <c r="I143" s="24" t="s">
        <v>7</v>
      </c>
      <c r="J143" s="24" t="s">
        <v>3</v>
      </c>
      <c r="K143" s="24" t="s">
        <v>7</v>
      </c>
      <c r="L143" s="24" t="s">
        <v>7</v>
      </c>
      <c r="M143" s="24" t="s">
        <v>991</v>
      </c>
      <c r="N143" s="24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4" sqref="D4"/>
    </sheetView>
  </sheetViews>
  <sheetFormatPr baseColWidth="10" defaultRowHeight="12" x14ac:dyDescent="0"/>
  <cols>
    <col min="2" max="2" width="14.33203125" style="13" customWidth="1"/>
  </cols>
  <sheetData>
    <row r="1" spans="1:8" ht="36">
      <c r="B1" s="13" t="s">
        <v>1480</v>
      </c>
      <c r="C1" t="s">
        <v>1481</v>
      </c>
      <c r="D1" t="s">
        <v>1482</v>
      </c>
    </row>
    <row r="2" spans="1:8">
      <c r="A2" t="s">
        <v>23</v>
      </c>
      <c r="B2" s="13">
        <f>'Antibody-POST 1st vs 2nd Abs'!G472</f>
        <v>15</v>
      </c>
      <c r="C2">
        <f>'Antibody-POST 1st vs 2nd Abs'!G473</f>
        <v>429</v>
      </c>
      <c r="D2" s="154">
        <f>B2/C2</f>
        <v>3.4965034965034968E-2</v>
      </c>
      <c r="E2" s="154"/>
      <c r="G2" s="254"/>
      <c r="H2" s="255"/>
    </row>
    <row r="3" spans="1:8">
      <c r="A3" t="s">
        <v>0</v>
      </c>
      <c r="B3" s="13">
        <f>'Organisms- POST'!G145</f>
        <v>11</v>
      </c>
      <c r="C3">
        <f>'Organisms- POST'!G146</f>
        <v>52</v>
      </c>
      <c r="D3" s="154">
        <f>B3/C3</f>
        <v>0.21153846153846154</v>
      </c>
    </row>
    <row r="4" spans="1:8">
      <c r="A4" t="s">
        <v>1</v>
      </c>
      <c r="B4" s="13">
        <f>'Software- POST C v NC'!G107</f>
        <v>1</v>
      </c>
      <c r="C4">
        <f>'Software- POST C v NC'!G108</f>
        <v>79</v>
      </c>
      <c r="D4" s="154">
        <f t="shared" ref="D4" si="0">B4/C4</f>
        <v>1.2658227848101266E-2</v>
      </c>
    </row>
    <row r="6" spans="1:8">
      <c r="A6" t="s">
        <v>1481</v>
      </c>
      <c r="B6" s="13">
        <f>SUM(B2:B4)</f>
        <v>27</v>
      </c>
      <c r="C6">
        <f>SUM(C2:C4)</f>
        <v>560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0" sqref="E10"/>
    </sheetView>
  </sheetViews>
  <sheetFormatPr baseColWidth="10" defaultRowHeight="12" x14ac:dyDescent="0"/>
  <cols>
    <col min="1" max="1" width="10.83203125" style="60"/>
    <col min="2" max="3" width="10.83203125" style="90"/>
  </cols>
  <sheetData>
    <row r="1" spans="1:4">
      <c r="A1" s="60" t="s">
        <v>1483</v>
      </c>
    </row>
    <row r="2" spans="1:4" ht="36">
      <c r="A2" s="60" t="s">
        <v>1410</v>
      </c>
      <c r="B2" s="90" t="s">
        <v>1529</v>
      </c>
      <c r="C2" s="90" t="s">
        <v>955</v>
      </c>
      <c r="D2" t="s">
        <v>1530</v>
      </c>
    </row>
    <row r="3" spans="1:4">
      <c r="A3" s="60" t="s">
        <v>1474</v>
      </c>
      <c r="B3" s="90">
        <f>'Antibody-POST 1st vs 2nd Abs'!G476</f>
        <v>152</v>
      </c>
      <c r="C3" s="90">
        <f>'Antibody-POST 1st vs 2nd Abs'!G477</f>
        <v>429</v>
      </c>
      <c r="D3" s="154">
        <f>B3/C3</f>
        <v>0.35431235431235431</v>
      </c>
    </row>
    <row r="4" spans="1:4">
      <c r="A4" s="60" t="s">
        <v>1350</v>
      </c>
      <c r="B4" s="90">
        <f>'Organisms- POST'!G149</f>
        <v>8</v>
      </c>
      <c r="C4" s="90">
        <f>'Organisms- POST'!G150</f>
        <v>54</v>
      </c>
      <c r="D4" s="154">
        <f>B4/C4</f>
        <v>0.14814814814814814</v>
      </c>
    </row>
    <row r="5" spans="1:4">
      <c r="A5" s="60" t="s">
        <v>1</v>
      </c>
      <c r="B5" s="90">
        <f>'Software- POST C v NC'!G111</f>
        <v>26</v>
      </c>
      <c r="C5" s="90">
        <f>'Software- POST C v NC'!G112</f>
        <v>78</v>
      </c>
      <c r="D5" s="154">
        <f>B5/C5</f>
        <v>0.33333333333333331</v>
      </c>
    </row>
    <row r="7" spans="1:4">
      <c r="A7" s="60" t="s">
        <v>1481</v>
      </c>
      <c r="B7" s="90">
        <f>SUM(B3:B5)</f>
        <v>186</v>
      </c>
      <c r="C7" s="90">
        <f>SUM(C3:C5)</f>
        <v>561</v>
      </c>
      <c r="D7" s="154">
        <f>B7/C7</f>
        <v>0.33155080213903743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6"/>
  <sheetViews>
    <sheetView tabSelected="1" zoomScale="125" zoomScaleNormal="125" zoomScalePageLayoutView="125" workbookViewId="0">
      <pane ySplit="3" topLeftCell="A468" activePane="bottomLeft" state="frozen"/>
      <selection pane="bottomLeft" activeCell="G473" sqref="G473"/>
    </sheetView>
  </sheetViews>
  <sheetFormatPr baseColWidth="10" defaultColWidth="14.5" defaultRowHeight="12" x14ac:dyDescent="0"/>
  <cols>
    <col min="1" max="1" width="14.5" style="60"/>
    <col min="2" max="2" width="11.33203125" style="52" customWidth="1"/>
    <col min="3" max="3" width="12.5" style="90" customWidth="1"/>
    <col min="4" max="4" width="32.83203125" style="90" customWidth="1"/>
    <col min="5" max="5" width="11.1640625" style="52" customWidth="1"/>
    <col min="6" max="7" width="14.6640625" style="166" customWidth="1"/>
    <col min="8" max="8" width="9.6640625" style="166" customWidth="1"/>
    <col min="9" max="9" width="14.5" style="60"/>
    <col min="10" max="10" width="14.33203125" style="166" customWidth="1"/>
    <col min="11" max="11" width="18.5" style="52" customWidth="1"/>
    <col min="12" max="16384" width="14.5" style="52"/>
  </cols>
  <sheetData>
    <row r="1" spans="1:24" ht="48">
      <c r="A1" s="60" t="s">
        <v>1485</v>
      </c>
      <c r="B1" s="68" t="s">
        <v>963</v>
      </c>
      <c r="C1" s="164" t="s">
        <v>119</v>
      </c>
      <c r="D1" s="69" t="s">
        <v>931</v>
      </c>
      <c r="E1" s="69" t="s">
        <v>932</v>
      </c>
      <c r="F1" s="169" t="s">
        <v>1388</v>
      </c>
      <c r="G1" s="169" t="s">
        <v>1461</v>
      </c>
      <c r="H1" s="169" t="s">
        <v>1483</v>
      </c>
      <c r="I1" s="69" t="s">
        <v>933</v>
      </c>
      <c r="J1" s="70" t="s">
        <v>1353</v>
      </c>
      <c r="K1" s="70" t="s">
        <v>969</v>
      </c>
      <c r="L1" s="110" t="s">
        <v>1378</v>
      </c>
      <c r="M1" s="110" t="s">
        <v>955</v>
      </c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4" ht="50">
      <c r="B2" s="36" t="s">
        <v>1381</v>
      </c>
      <c r="C2" s="63"/>
      <c r="D2" s="64"/>
      <c r="E2" s="65">
        <f>COUNTIF(E4:E453,"y")/COUNTA(E4:E453)</f>
        <v>0.92</v>
      </c>
      <c r="F2" s="170" t="s">
        <v>1389</v>
      </c>
      <c r="G2" s="197" t="s">
        <v>1462</v>
      </c>
      <c r="H2" s="197"/>
      <c r="I2" s="179">
        <f>COUNTIF(I4:I475,"y")/COUNTA(I4:I475)</f>
        <v>0.96129032258064517</v>
      </c>
      <c r="J2" s="66">
        <f>COUNTIF(J4:J469,"P")/COUNTA(J4:J469)</f>
        <v>1</v>
      </c>
      <c r="K2" s="67" t="s">
        <v>1354</v>
      </c>
      <c r="L2" s="111">
        <f>COUNTIF(I4:I469,"y")</f>
        <v>447</v>
      </c>
      <c r="M2" s="111">
        <f>COUNTA(I4:I469)</f>
        <v>465</v>
      </c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4" s="144" customFormat="1" ht="15">
      <c r="B3" s="123"/>
      <c r="C3" s="141"/>
      <c r="D3" s="142"/>
      <c r="E3" s="249">
        <f>COUNTIF(E4:E469,"y")</f>
        <v>429</v>
      </c>
      <c r="F3" s="171">
        <f>COUNTIF(F4:F453,"TP")/COUNTA(F4:F453)</f>
        <v>0.9177777777777778</v>
      </c>
      <c r="G3" s="205">
        <f>COUNTIF(G4:G469,"y")</f>
        <v>414</v>
      </c>
      <c r="H3" s="205"/>
      <c r="I3" s="180"/>
      <c r="J3" s="143"/>
      <c r="K3" s="141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</row>
    <row r="4" spans="1:24" s="144" customFormat="1">
      <c r="B4" s="61">
        <v>24668417</v>
      </c>
      <c r="C4" s="165" t="s">
        <v>25</v>
      </c>
      <c r="D4" s="173" t="s">
        <v>920</v>
      </c>
      <c r="E4" s="61" t="s">
        <v>7</v>
      </c>
      <c r="F4" s="163" t="s">
        <v>1395</v>
      </c>
      <c r="G4" s="163"/>
      <c r="H4" s="163"/>
      <c r="I4" s="61" t="s">
        <v>3</v>
      </c>
      <c r="J4" s="157" t="s">
        <v>1355</v>
      </c>
      <c r="K4" s="157" t="s">
        <v>3</v>
      </c>
    </row>
    <row r="5" spans="1:24" s="144" customFormat="1">
      <c r="B5" s="61">
        <v>24752643</v>
      </c>
      <c r="C5" s="165" t="s">
        <v>25</v>
      </c>
      <c r="D5" s="220" t="s">
        <v>868</v>
      </c>
      <c r="E5" s="61" t="s">
        <v>7</v>
      </c>
      <c r="F5" s="163" t="s">
        <v>1395</v>
      </c>
      <c r="G5" s="163"/>
      <c r="H5" s="163"/>
      <c r="I5" s="61" t="s">
        <v>3</v>
      </c>
      <c r="J5" s="157" t="s">
        <v>1355</v>
      </c>
      <c r="K5" s="157" t="s">
        <v>3</v>
      </c>
    </row>
    <row r="6" spans="1:24" s="144" customFormat="1" ht="24">
      <c r="B6" s="61">
        <v>24752666</v>
      </c>
      <c r="C6" s="165" t="s">
        <v>25</v>
      </c>
      <c r="D6" s="158" t="s">
        <v>873</v>
      </c>
      <c r="E6" s="159" t="s">
        <v>7</v>
      </c>
      <c r="F6" s="163" t="s">
        <v>1395</v>
      </c>
      <c r="G6" s="163"/>
      <c r="H6" s="163"/>
      <c r="I6" s="61" t="s">
        <v>7</v>
      </c>
      <c r="J6" s="157" t="s">
        <v>1355</v>
      </c>
      <c r="K6" s="157"/>
    </row>
    <row r="7" spans="1:24" s="144" customFormat="1">
      <c r="B7" s="61">
        <v>24752702</v>
      </c>
      <c r="C7" s="165" t="s">
        <v>25</v>
      </c>
      <c r="D7" s="173" t="s">
        <v>879</v>
      </c>
      <c r="E7" s="159" t="s">
        <v>7</v>
      </c>
      <c r="F7" s="163" t="s">
        <v>1395</v>
      </c>
      <c r="G7" s="163"/>
      <c r="H7" s="163"/>
      <c r="I7" s="61" t="s">
        <v>3</v>
      </c>
      <c r="J7" s="157" t="s">
        <v>1355</v>
      </c>
      <c r="K7" s="157"/>
    </row>
    <row r="8" spans="1:24" s="144" customFormat="1" ht="24">
      <c r="B8" s="61">
        <v>24760871</v>
      </c>
      <c r="C8" s="165" t="s">
        <v>2</v>
      </c>
      <c r="D8" s="108" t="s">
        <v>862</v>
      </c>
      <c r="E8" s="159" t="s">
        <v>7</v>
      </c>
      <c r="F8" s="163" t="s">
        <v>1395</v>
      </c>
      <c r="G8" s="163"/>
      <c r="H8" s="163"/>
      <c r="I8" s="61" t="s">
        <v>3</v>
      </c>
      <c r="J8" s="157" t="s">
        <v>1355</v>
      </c>
      <c r="K8" s="157" t="s">
        <v>3</v>
      </c>
    </row>
    <row r="9" spans="1:24" s="144" customFormat="1">
      <c r="B9" s="61">
        <v>24782245</v>
      </c>
      <c r="C9" s="165" t="s">
        <v>25</v>
      </c>
      <c r="D9" s="158" t="s">
        <v>846</v>
      </c>
      <c r="E9" s="61" t="s">
        <v>7</v>
      </c>
      <c r="F9" s="163" t="s">
        <v>1395</v>
      </c>
      <c r="G9" s="163"/>
      <c r="H9" s="163"/>
      <c r="I9" s="61" t="s">
        <v>3</v>
      </c>
      <c r="J9" s="157" t="s">
        <v>1355</v>
      </c>
      <c r="K9" s="157"/>
    </row>
    <row r="10" spans="1:24" s="144" customFormat="1" ht="15" customHeight="1">
      <c r="B10" s="61">
        <v>24796971</v>
      </c>
      <c r="C10" s="165" t="s">
        <v>25</v>
      </c>
      <c r="D10" s="173" t="s">
        <v>829</v>
      </c>
      <c r="E10" s="61" t="s">
        <v>7</v>
      </c>
      <c r="F10" s="163" t="s">
        <v>1395</v>
      </c>
      <c r="G10" s="163"/>
      <c r="H10" s="163"/>
      <c r="I10" s="61" t="s">
        <v>3</v>
      </c>
      <c r="J10" s="157" t="s">
        <v>1355</v>
      </c>
      <c r="K10" s="157"/>
    </row>
    <row r="11" spans="1:24" s="144" customFormat="1">
      <c r="B11" s="61">
        <v>24796971</v>
      </c>
      <c r="C11" s="165" t="s">
        <v>25</v>
      </c>
      <c r="D11" s="173" t="s">
        <v>824</v>
      </c>
      <c r="E11" s="61" t="s">
        <v>7</v>
      </c>
      <c r="F11" s="163" t="s">
        <v>1395</v>
      </c>
      <c r="G11" s="163"/>
      <c r="H11" s="163"/>
      <c r="I11" s="61" t="s">
        <v>3</v>
      </c>
      <c r="J11" s="157" t="s">
        <v>1355</v>
      </c>
      <c r="K11" s="157"/>
    </row>
    <row r="12" spans="1:24" s="144" customFormat="1" ht="24">
      <c r="B12" s="61">
        <v>24899700</v>
      </c>
      <c r="C12" s="165" t="s">
        <v>2</v>
      </c>
      <c r="D12" s="62" t="s">
        <v>802</v>
      </c>
      <c r="E12" s="159" t="s">
        <v>7</v>
      </c>
      <c r="F12" s="163" t="s">
        <v>1395</v>
      </c>
      <c r="G12" s="163"/>
      <c r="H12" s="163"/>
      <c r="I12" s="61" t="s">
        <v>3</v>
      </c>
      <c r="J12" s="157" t="s">
        <v>1355</v>
      </c>
      <c r="K12" s="157" t="s">
        <v>7</v>
      </c>
    </row>
    <row r="13" spans="1:24" s="144" customFormat="1" ht="24">
      <c r="B13" s="61">
        <v>24899700</v>
      </c>
      <c r="C13" s="165" t="s">
        <v>2</v>
      </c>
      <c r="D13" s="62" t="s">
        <v>778</v>
      </c>
      <c r="E13" s="159" t="s">
        <v>7</v>
      </c>
      <c r="F13" s="163" t="s">
        <v>1395</v>
      </c>
      <c r="G13" s="163"/>
      <c r="H13" s="163"/>
      <c r="I13" s="61" t="s">
        <v>3</v>
      </c>
      <c r="J13" s="157" t="s">
        <v>1355</v>
      </c>
      <c r="K13" s="157"/>
    </row>
    <row r="14" spans="1:24" s="144" customFormat="1" ht="24">
      <c r="B14" s="61">
        <v>24899721</v>
      </c>
      <c r="C14" s="165" t="s">
        <v>2</v>
      </c>
      <c r="D14" s="62" t="s">
        <v>1362</v>
      </c>
      <c r="E14" s="61" t="s">
        <v>7</v>
      </c>
      <c r="F14" s="163" t="s">
        <v>1395</v>
      </c>
      <c r="G14" s="163"/>
      <c r="H14" s="163"/>
      <c r="I14" s="61" t="s">
        <v>3</v>
      </c>
      <c r="J14" s="157" t="s">
        <v>1355</v>
      </c>
      <c r="K14" s="157" t="s">
        <v>3</v>
      </c>
    </row>
    <row r="15" spans="1:24" s="144" customFormat="1" ht="24">
      <c r="B15" s="61">
        <v>24899721</v>
      </c>
      <c r="C15" s="165" t="s">
        <v>2</v>
      </c>
      <c r="D15" s="62" t="s">
        <v>762</v>
      </c>
      <c r="E15" s="61" t="s">
        <v>7</v>
      </c>
      <c r="F15" s="163" t="s">
        <v>1395</v>
      </c>
      <c r="G15" s="163"/>
      <c r="H15" s="163"/>
      <c r="I15" s="61" t="s">
        <v>3</v>
      </c>
      <c r="J15" s="157" t="s">
        <v>1355</v>
      </c>
      <c r="K15" s="157"/>
    </row>
    <row r="16" spans="1:24" s="144" customFormat="1" ht="36">
      <c r="B16" s="190">
        <v>24899721</v>
      </c>
      <c r="C16" s="165" t="s">
        <v>2</v>
      </c>
      <c r="D16" s="172" t="s">
        <v>761</v>
      </c>
      <c r="E16" s="61" t="s">
        <v>7</v>
      </c>
      <c r="F16" s="163" t="s">
        <v>1395</v>
      </c>
      <c r="G16" s="163"/>
      <c r="H16" s="163"/>
      <c r="I16" s="61" t="s">
        <v>3</v>
      </c>
      <c r="J16" s="163" t="s">
        <v>1355</v>
      </c>
      <c r="K16" s="157"/>
    </row>
    <row r="17" spans="2:24" s="144" customFormat="1" ht="24">
      <c r="B17" s="61">
        <v>24906209</v>
      </c>
      <c r="C17" s="165" t="s">
        <v>61</v>
      </c>
      <c r="D17" s="62" t="s">
        <v>765</v>
      </c>
      <c r="E17" s="61" t="s">
        <v>7</v>
      </c>
      <c r="F17" s="163" t="s">
        <v>1395</v>
      </c>
      <c r="G17" s="163"/>
      <c r="H17" s="163"/>
      <c r="I17" s="61" t="s">
        <v>7</v>
      </c>
      <c r="J17" s="157" t="s">
        <v>1355</v>
      </c>
      <c r="K17" s="157" t="s">
        <v>7</v>
      </c>
    </row>
    <row r="18" spans="2:24" s="144" customFormat="1" ht="24">
      <c r="B18" s="61">
        <v>24920621</v>
      </c>
      <c r="C18" s="165" t="s">
        <v>2</v>
      </c>
      <c r="D18" s="62" t="s">
        <v>753</v>
      </c>
      <c r="E18" s="61" t="s">
        <v>7</v>
      </c>
      <c r="F18" s="163" t="s">
        <v>1395</v>
      </c>
      <c r="G18" s="163"/>
      <c r="H18" s="163"/>
      <c r="I18" s="61" t="s">
        <v>7</v>
      </c>
      <c r="J18" s="157" t="s">
        <v>1355</v>
      </c>
      <c r="K18" s="157"/>
    </row>
    <row r="19" spans="2:24" s="144" customFormat="1" ht="24">
      <c r="B19" s="61">
        <v>24920622</v>
      </c>
      <c r="C19" s="165" t="s">
        <v>2</v>
      </c>
      <c r="D19" s="62" t="s">
        <v>724</v>
      </c>
      <c r="E19" s="61" t="s">
        <v>7</v>
      </c>
      <c r="F19" s="163" t="s">
        <v>1395</v>
      </c>
      <c r="G19" s="163"/>
      <c r="H19" s="163"/>
      <c r="I19" s="61" t="s">
        <v>3</v>
      </c>
      <c r="J19" s="157" t="s">
        <v>1355</v>
      </c>
      <c r="K19" s="157" t="s">
        <v>3</v>
      </c>
    </row>
    <row r="20" spans="2:24" s="144" customFormat="1" ht="48">
      <c r="B20" s="190">
        <v>24966384</v>
      </c>
      <c r="C20" s="165" t="s">
        <v>2</v>
      </c>
      <c r="D20" s="184" t="s">
        <v>714</v>
      </c>
      <c r="E20" s="61" t="s">
        <v>7</v>
      </c>
      <c r="F20" s="163" t="s">
        <v>1395</v>
      </c>
      <c r="G20" s="163"/>
      <c r="H20" s="163"/>
      <c r="I20" s="61" t="s">
        <v>7</v>
      </c>
      <c r="J20" s="163" t="s">
        <v>1355</v>
      </c>
      <c r="K20" s="157"/>
    </row>
    <row r="21" spans="2:24" s="144" customFormat="1" ht="24">
      <c r="B21" s="61">
        <v>24966384</v>
      </c>
      <c r="C21" s="165" t="s">
        <v>2</v>
      </c>
      <c r="D21" s="62" t="s">
        <v>701</v>
      </c>
      <c r="E21" s="61" t="s">
        <v>7</v>
      </c>
      <c r="F21" s="163" t="s">
        <v>1395</v>
      </c>
      <c r="G21" s="163"/>
      <c r="H21" s="163"/>
      <c r="I21" s="61" t="s">
        <v>7</v>
      </c>
      <c r="J21" s="163" t="s">
        <v>1355</v>
      </c>
      <c r="K21" s="157"/>
    </row>
    <row r="22" spans="2:24" s="144" customFormat="1" ht="24">
      <c r="B22" s="62">
        <v>25009260</v>
      </c>
      <c r="C22" s="178" t="s">
        <v>2</v>
      </c>
      <c r="D22" s="176" t="s">
        <v>665</v>
      </c>
      <c r="E22" s="165" t="s">
        <v>7</v>
      </c>
      <c r="F22" s="177" t="s">
        <v>1395</v>
      </c>
      <c r="G22" s="163"/>
      <c r="H22" s="163"/>
      <c r="I22" s="181" t="s">
        <v>7</v>
      </c>
      <c r="J22" s="165" t="s">
        <v>1355</v>
      </c>
      <c r="K22" s="178" t="s">
        <v>7</v>
      </c>
    </row>
    <row r="23" spans="2:24" s="144" customFormat="1" ht="24">
      <c r="B23" s="185">
        <v>25009260</v>
      </c>
      <c r="C23" s="165" t="s">
        <v>2</v>
      </c>
      <c r="D23" s="168" t="s">
        <v>646</v>
      </c>
      <c r="E23" s="165" t="s">
        <v>7</v>
      </c>
      <c r="F23" s="177" t="s">
        <v>1395</v>
      </c>
      <c r="G23" s="163"/>
      <c r="H23" s="163"/>
      <c r="I23" s="62" t="s">
        <v>7</v>
      </c>
      <c r="J23" s="177" t="s">
        <v>1355</v>
      </c>
      <c r="K23" s="165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</row>
    <row r="24" spans="2:24" s="144" customFormat="1" ht="24">
      <c r="B24" s="62">
        <v>25009260</v>
      </c>
      <c r="C24" s="178" t="s">
        <v>2</v>
      </c>
      <c r="D24" s="186" t="s">
        <v>647</v>
      </c>
      <c r="E24" s="165" t="s">
        <v>7</v>
      </c>
      <c r="F24" s="177" t="s">
        <v>1395</v>
      </c>
      <c r="G24" s="163"/>
      <c r="H24" s="163"/>
      <c r="I24" s="62" t="s">
        <v>7</v>
      </c>
      <c r="J24" s="177" t="s">
        <v>1355</v>
      </c>
      <c r="K24" s="178"/>
    </row>
    <row r="25" spans="2:24" s="144" customFormat="1" ht="24">
      <c r="B25" s="62">
        <v>25009260</v>
      </c>
      <c r="C25" s="178" t="s">
        <v>2</v>
      </c>
      <c r="D25" s="186" t="s">
        <v>1377</v>
      </c>
      <c r="E25" s="165" t="s">
        <v>7</v>
      </c>
      <c r="F25" s="177" t="s">
        <v>1395</v>
      </c>
      <c r="G25" s="163"/>
      <c r="H25" s="163"/>
      <c r="I25" s="181" t="s">
        <v>3</v>
      </c>
      <c r="J25" s="177" t="s">
        <v>1355</v>
      </c>
      <c r="K25" s="178"/>
    </row>
    <row r="26" spans="2:24" s="144" customFormat="1" ht="24">
      <c r="B26" s="61">
        <v>25031414</v>
      </c>
      <c r="C26" s="178" t="s">
        <v>2</v>
      </c>
      <c r="D26" s="157" t="s">
        <v>643</v>
      </c>
      <c r="E26" s="61" t="s">
        <v>7</v>
      </c>
      <c r="F26" s="163" t="s">
        <v>1395</v>
      </c>
      <c r="G26" s="163"/>
      <c r="H26" s="163"/>
      <c r="I26" s="61" t="s">
        <v>7</v>
      </c>
      <c r="J26" s="177" t="s">
        <v>1355</v>
      </c>
      <c r="K26" s="178"/>
    </row>
    <row r="27" spans="2:24" s="144" customFormat="1" ht="24">
      <c r="B27" s="61">
        <v>25031414</v>
      </c>
      <c r="C27" s="178" t="s">
        <v>2</v>
      </c>
      <c r="D27" s="157" t="s">
        <v>644</v>
      </c>
      <c r="E27" s="61" t="s">
        <v>7</v>
      </c>
      <c r="F27" s="163" t="s">
        <v>1395</v>
      </c>
      <c r="G27" s="163"/>
      <c r="H27" s="163"/>
      <c r="I27" s="61" t="s">
        <v>7</v>
      </c>
      <c r="J27" s="177" t="s">
        <v>1355</v>
      </c>
      <c r="K27" s="178"/>
    </row>
    <row r="28" spans="2:24" s="144" customFormat="1" ht="24">
      <c r="B28" s="61">
        <v>25031414</v>
      </c>
      <c r="C28" s="178" t="s">
        <v>2</v>
      </c>
      <c r="D28" s="157" t="s">
        <v>627</v>
      </c>
      <c r="E28" s="61" t="s">
        <v>7</v>
      </c>
      <c r="F28" s="163" t="s">
        <v>1395</v>
      </c>
      <c r="G28" s="163"/>
      <c r="H28" s="163"/>
      <c r="I28" s="61" t="s">
        <v>7</v>
      </c>
      <c r="J28" s="177" t="s">
        <v>1355</v>
      </c>
      <c r="K28" s="178"/>
    </row>
    <row r="29" spans="2:24" s="144" customFormat="1">
      <c r="B29" s="61">
        <v>25041792</v>
      </c>
      <c r="C29" s="178" t="s">
        <v>25</v>
      </c>
      <c r="D29" s="187" t="s">
        <v>623</v>
      </c>
      <c r="E29" s="188" t="s">
        <v>7</v>
      </c>
      <c r="F29" s="157" t="s">
        <v>1395</v>
      </c>
      <c r="G29" s="163"/>
      <c r="H29" s="163"/>
      <c r="I29" s="188" t="s">
        <v>3</v>
      </c>
      <c r="J29" s="177" t="s">
        <v>1355</v>
      </c>
      <c r="K29" s="178"/>
    </row>
    <row r="30" spans="2:24" s="144" customFormat="1">
      <c r="B30" s="61">
        <v>25041792</v>
      </c>
      <c r="C30" s="178" t="s">
        <v>25</v>
      </c>
      <c r="D30" s="187" t="s">
        <v>625</v>
      </c>
      <c r="E30" s="188" t="s">
        <v>7</v>
      </c>
      <c r="F30" s="157" t="s">
        <v>1395</v>
      </c>
      <c r="G30" s="163"/>
      <c r="H30" s="163"/>
      <c r="I30" s="188" t="s">
        <v>3</v>
      </c>
      <c r="J30" s="177" t="s">
        <v>1355</v>
      </c>
      <c r="K30" s="178"/>
    </row>
    <row r="31" spans="2:24" s="144" customFormat="1">
      <c r="B31" s="61">
        <v>25048219</v>
      </c>
      <c r="C31" s="178" t="s">
        <v>25</v>
      </c>
      <c r="D31" s="157" t="s">
        <v>616</v>
      </c>
      <c r="E31" s="61" t="s">
        <v>7</v>
      </c>
      <c r="F31" s="163" t="s">
        <v>1395</v>
      </c>
      <c r="G31" s="163"/>
      <c r="H31" s="163"/>
      <c r="I31" s="61" t="s">
        <v>7</v>
      </c>
      <c r="J31" s="165" t="s">
        <v>1355</v>
      </c>
      <c r="K31" s="178" t="s">
        <v>7</v>
      </c>
    </row>
    <row r="32" spans="2:24" s="144" customFormat="1">
      <c r="B32" s="61">
        <v>25048219</v>
      </c>
      <c r="C32" s="178" t="s">
        <v>25</v>
      </c>
      <c r="D32" s="189" t="s">
        <v>611</v>
      </c>
      <c r="E32" s="61" t="s">
        <v>7</v>
      </c>
      <c r="F32" s="163" t="s">
        <v>1395</v>
      </c>
      <c r="G32" s="163"/>
      <c r="H32" s="163"/>
      <c r="I32" s="61" t="s">
        <v>7</v>
      </c>
      <c r="J32" s="177" t="s">
        <v>1355</v>
      </c>
      <c r="K32" s="178" t="s">
        <v>7</v>
      </c>
    </row>
    <row r="33" spans="2:11" s="144" customFormat="1">
      <c r="B33" s="61">
        <v>25048219</v>
      </c>
      <c r="C33" s="178" t="s">
        <v>25</v>
      </c>
      <c r="D33" s="189" t="s">
        <v>612</v>
      </c>
      <c r="E33" s="61" t="s">
        <v>7</v>
      </c>
      <c r="F33" s="163" t="s">
        <v>1395</v>
      </c>
      <c r="G33" s="163"/>
      <c r="H33" s="163"/>
      <c r="I33" s="61" t="s">
        <v>7</v>
      </c>
      <c r="J33" s="177" t="s">
        <v>1355</v>
      </c>
      <c r="K33" s="178" t="s">
        <v>7</v>
      </c>
    </row>
    <row r="34" spans="2:11" s="144" customFormat="1" ht="24">
      <c r="B34" s="61">
        <v>25100594</v>
      </c>
      <c r="C34" s="178" t="s">
        <v>2</v>
      </c>
      <c r="D34" s="174" t="s">
        <v>578</v>
      </c>
      <c r="E34" s="61" t="s">
        <v>7</v>
      </c>
      <c r="F34" s="163" t="s">
        <v>1395</v>
      </c>
      <c r="G34" s="163"/>
      <c r="H34" s="163"/>
      <c r="I34" s="61" t="s">
        <v>7</v>
      </c>
      <c r="J34" s="177" t="s">
        <v>1355</v>
      </c>
      <c r="K34" s="178"/>
    </row>
    <row r="35" spans="2:11" s="144" customFormat="1" ht="24">
      <c r="B35" s="61">
        <v>25100599</v>
      </c>
      <c r="C35" s="178" t="s">
        <v>2</v>
      </c>
      <c r="D35" s="157" t="s">
        <v>510</v>
      </c>
      <c r="E35" s="61" t="s">
        <v>7</v>
      </c>
      <c r="F35" s="163" t="s">
        <v>1395</v>
      </c>
      <c r="G35" s="163"/>
      <c r="H35" s="163"/>
      <c r="I35" s="61" t="s">
        <v>7</v>
      </c>
      <c r="J35" s="165" t="s">
        <v>1355</v>
      </c>
      <c r="K35" s="178" t="s">
        <v>7</v>
      </c>
    </row>
    <row r="36" spans="2:11" s="144" customFormat="1" ht="24">
      <c r="B36" s="61">
        <v>25100599</v>
      </c>
      <c r="C36" s="178" t="s">
        <v>2</v>
      </c>
      <c r="D36" s="157" t="s">
        <v>511</v>
      </c>
      <c r="E36" s="61" t="s">
        <v>7</v>
      </c>
      <c r="F36" s="163" t="s">
        <v>1395</v>
      </c>
      <c r="G36" s="163"/>
      <c r="H36" s="163"/>
      <c r="I36" s="61" t="s">
        <v>7</v>
      </c>
      <c r="J36" s="165" t="s">
        <v>1355</v>
      </c>
      <c r="K36" s="178" t="s">
        <v>7</v>
      </c>
    </row>
    <row r="37" spans="2:11" s="144" customFormat="1" ht="24">
      <c r="B37" s="190">
        <v>25100599</v>
      </c>
      <c r="C37" s="178" t="s">
        <v>2</v>
      </c>
      <c r="D37" s="157" t="s">
        <v>509</v>
      </c>
      <c r="E37" s="159" t="s">
        <v>7</v>
      </c>
      <c r="F37" s="163" t="s">
        <v>1395</v>
      </c>
      <c r="G37" s="163"/>
      <c r="H37" s="163"/>
      <c r="I37" s="61" t="s">
        <v>3</v>
      </c>
      <c r="J37" s="165" t="s">
        <v>1355</v>
      </c>
      <c r="K37" s="178" t="s">
        <v>7</v>
      </c>
    </row>
    <row r="38" spans="2:11" s="144" customFormat="1" ht="24">
      <c r="B38" s="61">
        <v>25100599</v>
      </c>
      <c r="C38" s="178" t="s">
        <v>2</v>
      </c>
      <c r="D38" s="186" t="s">
        <v>559</v>
      </c>
      <c r="E38" s="61" t="s">
        <v>7</v>
      </c>
      <c r="F38" s="163" t="s">
        <v>1395</v>
      </c>
      <c r="G38" s="163"/>
      <c r="H38" s="163"/>
      <c r="I38" s="61" t="s">
        <v>3</v>
      </c>
      <c r="J38" s="177" t="s">
        <v>1355</v>
      </c>
      <c r="K38" s="178"/>
    </row>
    <row r="39" spans="2:11" s="144" customFormat="1" ht="24">
      <c r="B39" s="221">
        <v>25177484</v>
      </c>
      <c r="C39" s="165" t="s">
        <v>74</v>
      </c>
      <c r="D39" s="62" t="s">
        <v>811</v>
      </c>
      <c r="E39" s="159" t="s">
        <v>7</v>
      </c>
      <c r="F39" s="163" t="s">
        <v>1395</v>
      </c>
      <c r="G39" s="163"/>
      <c r="H39" s="163"/>
      <c r="I39" s="61" t="s">
        <v>3</v>
      </c>
      <c r="J39" s="157" t="s">
        <v>1355</v>
      </c>
      <c r="K39" s="157" t="s">
        <v>3</v>
      </c>
    </row>
    <row r="40" spans="2:11" s="144" customFormat="1" ht="24">
      <c r="B40" s="61">
        <v>24665018</v>
      </c>
      <c r="C40" s="165" t="s">
        <v>25</v>
      </c>
      <c r="D40" s="158" t="s">
        <v>927</v>
      </c>
      <c r="E40" s="61" t="s">
        <v>3</v>
      </c>
      <c r="F40" s="163" t="s">
        <v>1392</v>
      </c>
      <c r="G40" s="163" t="s">
        <v>3</v>
      </c>
      <c r="H40" s="163" t="s">
        <v>7</v>
      </c>
      <c r="I40" s="61" t="s">
        <v>3</v>
      </c>
      <c r="J40" s="157" t="s">
        <v>1355</v>
      </c>
      <c r="K40" s="157" t="s">
        <v>3</v>
      </c>
    </row>
    <row r="41" spans="2:11" s="144" customFormat="1" ht="24">
      <c r="B41" s="61">
        <v>24671998</v>
      </c>
      <c r="C41" s="165" t="s">
        <v>2</v>
      </c>
      <c r="D41" s="174" t="s">
        <v>925</v>
      </c>
      <c r="E41" s="61" t="s">
        <v>3</v>
      </c>
      <c r="F41" s="163" t="s">
        <v>1392</v>
      </c>
      <c r="G41" s="163" t="s">
        <v>3</v>
      </c>
      <c r="H41" s="163" t="s">
        <v>7</v>
      </c>
      <c r="I41" s="61" t="s">
        <v>3</v>
      </c>
      <c r="J41" s="157" t="s">
        <v>1355</v>
      </c>
      <c r="K41" s="157" t="s">
        <v>3</v>
      </c>
    </row>
    <row r="42" spans="2:11" s="144" customFormat="1" ht="24">
      <c r="B42" s="61">
        <v>24671998</v>
      </c>
      <c r="C42" s="165" t="s">
        <v>2</v>
      </c>
      <c r="D42" s="174" t="s">
        <v>926</v>
      </c>
      <c r="E42" s="61" t="s">
        <v>3</v>
      </c>
      <c r="F42" s="163" t="s">
        <v>1392</v>
      </c>
      <c r="G42" s="163" t="s">
        <v>3</v>
      </c>
      <c r="H42" s="163" t="s">
        <v>7</v>
      </c>
      <c r="I42" s="61" t="s">
        <v>3</v>
      </c>
      <c r="J42" s="157" t="s">
        <v>1355</v>
      </c>
      <c r="K42" s="157" t="s">
        <v>3</v>
      </c>
    </row>
    <row r="43" spans="2:11" s="144" customFormat="1" ht="24">
      <c r="B43" s="61">
        <v>24671998</v>
      </c>
      <c r="C43" s="165" t="s">
        <v>2</v>
      </c>
      <c r="D43" s="174" t="s">
        <v>905</v>
      </c>
      <c r="E43" s="61" t="s">
        <v>3</v>
      </c>
      <c r="F43" s="163" t="s">
        <v>1392</v>
      </c>
      <c r="G43" s="163" t="s">
        <v>3</v>
      </c>
      <c r="H43" s="163" t="s">
        <v>7</v>
      </c>
      <c r="I43" s="61" t="s">
        <v>3</v>
      </c>
      <c r="J43" s="157" t="s">
        <v>1355</v>
      </c>
      <c r="K43" s="157" t="s">
        <v>3</v>
      </c>
    </row>
    <row r="44" spans="2:11" s="144" customFormat="1" ht="24">
      <c r="B44" s="61">
        <v>24671998</v>
      </c>
      <c r="C44" s="165" t="s">
        <v>2</v>
      </c>
      <c r="D44" s="174" t="s">
        <v>906</v>
      </c>
      <c r="E44" s="61" t="s">
        <v>3</v>
      </c>
      <c r="F44" s="163" t="s">
        <v>1392</v>
      </c>
      <c r="G44" s="163" t="s">
        <v>3</v>
      </c>
      <c r="H44" s="163" t="s">
        <v>7</v>
      </c>
      <c r="I44" s="61" t="s">
        <v>3</v>
      </c>
      <c r="J44" s="157" t="s">
        <v>1355</v>
      </c>
      <c r="K44" s="157" t="s">
        <v>3</v>
      </c>
    </row>
    <row r="45" spans="2:11" s="144" customFormat="1" ht="24">
      <c r="B45" s="61">
        <v>24687876</v>
      </c>
      <c r="C45" s="165" t="s">
        <v>25</v>
      </c>
      <c r="D45" s="158" t="s">
        <v>907</v>
      </c>
      <c r="E45" s="61" t="s">
        <v>3</v>
      </c>
      <c r="F45" s="163" t="s">
        <v>1392</v>
      </c>
      <c r="G45" s="163" t="s">
        <v>3</v>
      </c>
      <c r="H45" s="163" t="s">
        <v>7</v>
      </c>
      <c r="I45" s="61" t="s">
        <v>3</v>
      </c>
      <c r="J45" s="157" t="s">
        <v>1355</v>
      </c>
      <c r="K45" s="157" t="s">
        <v>3</v>
      </c>
    </row>
    <row r="46" spans="2:11" s="144" customFormat="1" ht="24">
      <c r="B46" s="61">
        <v>24687876</v>
      </c>
      <c r="C46" s="165" t="s">
        <v>25</v>
      </c>
      <c r="D46" s="158" t="s">
        <v>912</v>
      </c>
      <c r="E46" s="61" t="s">
        <v>3</v>
      </c>
      <c r="F46" s="163" t="s">
        <v>1392</v>
      </c>
      <c r="G46" s="163" t="s">
        <v>3</v>
      </c>
      <c r="H46" s="163" t="s">
        <v>7</v>
      </c>
      <c r="I46" s="61" t="s">
        <v>3</v>
      </c>
      <c r="J46" s="157" t="s">
        <v>1355</v>
      </c>
      <c r="K46" s="157" t="s">
        <v>3</v>
      </c>
    </row>
    <row r="47" spans="2:11" s="144" customFormat="1" ht="24">
      <c r="B47" s="61">
        <v>24715479</v>
      </c>
      <c r="C47" s="165" t="s">
        <v>25</v>
      </c>
      <c r="D47" s="158" t="s">
        <v>913</v>
      </c>
      <c r="E47" s="61" t="s">
        <v>3</v>
      </c>
      <c r="F47" s="163" t="s">
        <v>1392</v>
      </c>
      <c r="G47" s="163" t="s">
        <v>3</v>
      </c>
      <c r="H47" s="163" t="s">
        <v>7</v>
      </c>
      <c r="I47" s="61" t="s">
        <v>3</v>
      </c>
      <c r="J47" s="157" t="s">
        <v>1355</v>
      </c>
      <c r="K47" s="157"/>
    </row>
    <row r="48" spans="2:11" s="144" customFormat="1" ht="24">
      <c r="B48" s="61">
        <v>24715479</v>
      </c>
      <c r="C48" s="165" t="s">
        <v>25</v>
      </c>
      <c r="D48" s="158" t="s">
        <v>914</v>
      </c>
      <c r="E48" s="61" t="s">
        <v>3</v>
      </c>
      <c r="F48" s="163" t="s">
        <v>1392</v>
      </c>
      <c r="G48" s="163" t="s">
        <v>3</v>
      </c>
      <c r="H48" s="163" t="s">
        <v>7</v>
      </c>
      <c r="I48" s="61" t="s">
        <v>3</v>
      </c>
      <c r="J48" s="157" t="s">
        <v>1355</v>
      </c>
      <c r="K48" s="157" t="s">
        <v>3</v>
      </c>
    </row>
    <row r="49" spans="2:11" s="144" customFormat="1" ht="24">
      <c r="B49" s="61">
        <v>24715479</v>
      </c>
      <c r="C49" s="165" t="s">
        <v>25</v>
      </c>
      <c r="D49" s="158" t="s">
        <v>894</v>
      </c>
      <c r="E49" s="61" t="s">
        <v>3</v>
      </c>
      <c r="F49" s="163" t="s">
        <v>1392</v>
      </c>
      <c r="G49" s="163" t="s">
        <v>3</v>
      </c>
      <c r="H49" s="163" t="s">
        <v>7</v>
      </c>
      <c r="I49" s="61" t="s">
        <v>3</v>
      </c>
      <c r="J49" s="157" t="s">
        <v>1355</v>
      </c>
      <c r="K49" s="157" t="s">
        <v>3</v>
      </c>
    </row>
    <row r="50" spans="2:11" s="144" customFormat="1" ht="24">
      <c r="B50" s="61">
        <v>24715505</v>
      </c>
      <c r="C50" s="165" t="s">
        <v>25</v>
      </c>
      <c r="D50" s="172" t="s">
        <v>895</v>
      </c>
      <c r="E50" s="61" t="s">
        <v>3</v>
      </c>
      <c r="F50" s="163" t="s">
        <v>1392</v>
      </c>
      <c r="G50" s="163" t="s">
        <v>3</v>
      </c>
      <c r="H50" s="163" t="s">
        <v>7</v>
      </c>
      <c r="I50" s="61" t="s">
        <v>3</v>
      </c>
      <c r="J50" s="157" t="s">
        <v>1355</v>
      </c>
      <c r="K50" s="157" t="s">
        <v>3</v>
      </c>
    </row>
    <row r="51" spans="2:11" s="144" customFormat="1" ht="24">
      <c r="B51" s="61">
        <v>24715505</v>
      </c>
      <c r="C51" s="165" t="s">
        <v>25</v>
      </c>
      <c r="D51" s="172" t="s">
        <v>896</v>
      </c>
      <c r="E51" s="61" t="s">
        <v>3</v>
      </c>
      <c r="F51" s="163" t="s">
        <v>1392</v>
      </c>
      <c r="G51" s="163" t="s">
        <v>3</v>
      </c>
      <c r="H51" s="163" t="s">
        <v>7</v>
      </c>
      <c r="I51" s="61" t="s">
        <v>3</v>
      </c>
      <c r="J51" s="157" t="s">
        <v>1355</v>
      </c>
      <c r="K51" s="157" t="s">
        <v>3</v>
      </c>
    </row>
    <row r="52" spans="2:11" s="144" customFormat="1" ht="24">
      <c r="B52" s="61">
        <v>24715505</v>
      </c>
      <c r="C52" s="165" t="s">
        <v>25</v>
      </c>
      <c r="D52" s="172" t="s">
        <v>897</v>
      </c>
      <c r="E52" s="61" t="s">
        <v>3</v>
      </c>
      <c r="F52" s="163" t="s">
        <v>1392</v>
      </c>
      <c r="G52" s="163" t="s">
        <v>3</v>
      </c>
      <c r="H52" s="163" t="s">
        <v>7</v>
      </c>
      <c r="I52" s="61" t="s">
        <v>3</v>
      </c>
      <c r="J52" s="157" t="s">
        <v>1355</v>
      </c>
      <c r="K52" s="157" t="s">
        <v>3</v>
      </c>
    </row>
    <row r="53" spans="2:11" s="144" customFormat="1" ht="24">
      <c r="B53" s="61">
        <v>24715505</v>
      </c>
      <c r="C53" s="165" t="s">
        <v>25</v>
      </c>
      <c r="D53" s="172" t="s">
        <v>898</v>
      </c>
      <c r="E53" s="61" t="s">
        <v>3</v>
      </c>
      <c r="F53" s="163" t="s">
        <v>1392</v>
      </c>
      <c r="G53" s="163" t="s">
        <v>3</v>
      </c>
      <c r="H53" s="163" t="s">
        <v>7</v>
      </c>
      <c r="I53" s="61" t="s">
        <v>3</v>
      </c>
      <c r="J53" s="157" t="s">
        <v>1355</v>
      </c>
      <c r="K53" s="157" t="s">
        <v>3</v>
      </c>
    </row>
    <row r="54" spans="2:11" s="144" customFormat="1" ht="24">
      <c r="B54" s="61">
        <v>24715505</v>
      </c>
      <c r="C54" s="165" t="s">
        <v>25</v>
      </c>
      <c r="D54" s="172" t="s">
        <v>899</v>
      </c>
      <c r="E54" s="61" t="s">
        <v>3</v>
      </c>
      <c r="F54" s="163" t="s">
        <v>1392</v>
      </c>
      <c r="G54" s="163" t="s">
        <v>3</v>
      </c>
      <c r="H54" s="163" t="s">
        <v>7</v>
      </c>
      <c r="I54" s="61" t="s">
        <v>3</v>
      </c>
      <c r="J54" s="157" t="s">
        <v>1355</v>
      </c>
      <c r="K54" s="157" t="s">
        <v>3</v>
      </c>
    </row>
    <row r="55" spans="2:11" s="144" customFormat="1" ht="24">
      <c r="B55" s="61">
        <v>24715505</v>
      </c>
      <c r="C55" s="165" t="s">
        <v>25</v>
      </c>
      <c r="D55" s="172" t="s">
        <v>900</v>
      </c>
      <c r="E55" s="61" t="s">
        <v>3</v>
      </c>
      <c r="F55" s="163" t="s">
        <v>1392</v>
      </c>
      <c r="G55" s="163" t="s">
        <v>3</v>
      </c>
      <c r="H55" s="163" t="s">
        <v>7</v>
      </c>
      <c r="I55" s="61" t="s">
        <v>3</v>
      </c>
      <c r="J55" s="157" t="s">
        <v>1355</v>
      </c>
      <c r="K55" s="157" t="s">
        <v>3</v>
      </c>
    </row>
    <row r="56" spans="2:11" s="144" customFormat="1" ht="13">
      <c r="B56" s="61">
        <v>24715505</v>
      </c>
      <c r="C56" s="165" t="s">
        <v>25</v>
      </c>
      <c r="D56" s="172" t="s">
        <v>901</v>
      </c>
      <c r="E56" s="61" t="s">
        <v>3</v>
      </c>
      <c r="F56" s="163" t="s">
        <v>1392</v>
      </c>
      <c r="G56" s="163" t="s">
        <v>7</v>
      </c>
      <c r="H56" s="163" t="s">
        <v>7</v>
      </c>
      <c r="I56" s="61" t="s">
        <v>3</v>
      </c>
      <c r="J56" s="157" t="s">
        <v>1355</v>
      </c>
      <c r="K56" s="157" t="s">
        <v>7</v>
      </c>
    </row>
    <row r="57" spans="2:11" s="144" customFormat="1" ht="24">
      <c r="B57" s="61">
        <v>24715505</v>
      </c>
      <c r="C57" s="165" t="s">
        <v>25</v>
      </c>
      <c r="D57" s="172" t="s">
        <v>902</v>
      </c>
      <c r="E57" s="61" t="s">
        <v>3</v>
      </c>
      <c r="F57" s="163" t="s">
        <v>1392</v>
      </c>
      <c r="G57" s="163" t="s">
        <v>3</v>
      </c>
      <c r="H57" s="163" t="s">
        <v>7</v>
      </c>
      <c r="I57" s="61" t="s">
        <v>3</v>
      </c>
      <c r="J57" s="157" t="s">
        <v>1355</v>
      </c>
      <c r="K57" s="157" t="s">
        <v>3</v>
      </c>
    </row>
    <row r="58" spans="2:11" s="144" customFormat="1" ht="36">
      <c r="B58" s="61">
        <v>24715505</v>
      </c>
      <c r="C58" s="165" t="s">
        <v>25</v>
      </c>
      <c r="D58" s="62" t="s">
        <v>903</v>
      </c>
      <c r="E58" s="61" t="s">
        <v>3</v>
      </c>
      <c r="F58" s="163" t="s">
        <v>1392</v>
      </c>
      <c r="G58" s="163" t="s">
        <v>3</v>
      </c>
      <c r="H58" s="163" t="s">
        <v>7</v>
      </c>
      <c r="I58" s="61" t="s">
        <v>3</v>
      </c>
      <c r="J58" s="157" t="s">
        <v>1355</v>
      </c>
      <c r="K58" s="157" t="s">
        <v>3</v>
      </c>
    </row>
    <row r="59" spans="2:11" s="144" customFormat="1">
      <c r="B59" s="61">
        <v>24715505</v>
      </c>
      <c r="C59" s="165" t="s">
        <v>25</v>
      </c>
      <c r="D59" s="62" t="s">
        <v>904</v>
      </c>
      <c r="E59" s="61" t="s">
        <v>3</v>
      </c>
      <c r="F59" s="163" t="s">
        <v>1392</v>
      </c>
      <c r="G59" s="163" t="s">
        <v>3</v>
      </c>
      <c r="H59" s="163" t="s">
        <v>7</v>
      </c>
      <c r="I59" s="61" t="s">
        <v>3</v>
      </c>
      <c r="J59" s="157" t="s">
        <v>1355</v>
      </c>
      <c r="K59" s="157" t="s">
        <v>3</v>
      </c>
    </row>
    <row r="60" spans="2:11" s="144" customFormat="1">
      <c r="B60" s="61">
        <v>24715528</v>
      </c>
      <c r="C60" s="165" t="s">
        <v>25</v>
      </c>
      <c r="D60" s="173" t="s">
        <v>1532</v>
      </c>
      <c r="E60" s="61" t="s">
        <v>3</v>
      </c>
      <c r="F60" s="163" t="s">
        <v>1392</v>
      </c>
      <c r="G60" s="163" t="s">
        <v>3</v>
      </c>
      <c r="H60" s="163" t="s">
        <v>7</v>
      </c>
      <c r="I60" s="61" t="s">
        <v>3</v>
      </c>
      <c r="J60" s="157" t="s">
        <v>1355</v>
      </c>
      <c r="K60" s="157" t="s">
        <v>3</v>
      </c>
    </row>
    <row r="61" spans="2:11" s="144" customFormat="1">
      <c r="B61" s="61">
        <v>24715528</v>
      </c>
      <c r="C61" s="165" t="s">
        <v>25</v>
      </c>
      <c r="D61" s="173" t="s">
        <v>1533</v>
      </c>
      <c r="E61" s="61" t="s">
        <v>3</v>
      </c>
      <c r="F61" s="163" t="s">
        <v>1392</v>
      </c>
      <c r="G61" s="163" t="s">
        <v>3</v>
      </c>
      <c r="H61" s="163" t="s">
        <v>7</v>
      </c>
      <c r="I61" s="61" t="s">
        <v>3</v>
      </c>
      <c r="J61" s="157" t="s">
        <v>1355</v>
      </c>
      <c r="K61" s="157" t="s">
        <v>3</v>
      </c>
    </row>
    <row r="62" spans="2:11" s="144" customFormat="1">
      <c r="B62" s="61">
        <v>24715528</v>
      </c>
      <c r="C62" s="165" t="s">
        <v>25</v>
      </c>
      <c r="D62" s="173" t="s">
        <v>1534</v>
      </c>
      <c r="E62" s="61" t="s">
        <v>3</v>
      </c>
      <c r="F62" s="163" t="s">
        <v>1392</v>
      </c>
      <c r="G62" s="163" t="s">
        <v>3</v>
      </c>
      <c r="H62" s="163" t="s">
        <v>7</v>
      </c>
      <c r="I62" s="61" t="s">
        <v>3</v>
      </c>
      <c r="J62" s="157" t="s">
        <v>1355</v>
      </c>
      <c r="K62" s="157" t="s">
        <v>3</v>
      </c>
    </row>
    <row r="63" spans="2:11" s="144" customFormat="1">
      <c r="B63" s="61">
        <v>24715528</v>
      </c>
      <c r="C63" s="165" t="s">
        <v>25</v>
      </c>
      <c r="D63" s="173" t="s">
        <v>1535</v>
      </c>
      <c r="E63" s="61" t="s">
        <v>3</v>
      </c>
      <c r="F63" s="163" t="s">
        <v>1392</v>
      </c>
      <c r="G63" s="163" t="s">
        <v>3</v>
      </c>
      <c r="H63" s="163" t="s">
        <v>7</v>
      </c>
      <c r="I63" s="61" t="s">
        <v>3</v>
      </c>
      <c r="J63" s="157" t="s">
        <v>1355</v>
      </c>
      <c r="K63" s="157" t="s">
        <v>3</v>
      </c>
    </row>
    <row r="64" spans="2:11" s="144" customFormat="1">
      <c r="B64" s="61">
        <v>24715528</v>
      </c>
      <c r="C64" s="165" t="s">
        <v>25</v>
      </c>
      <c r="D64" s="173" t="s">
        <v>1536</v>
      </c>
      <c r="E64" s="61" t="s">
        <v>3</v>
      </c>
      <c r="F64" s="163" t="s">
        <v>1392</v>
      </c>
      <c r="G64" s="163" t="s">
        <v>3</v>
      </c>
      <c r="H64" s="163" t="s">
        <v>7</v>
      </c>
      <c r="I64" s="61" t="s">
        <v>3</v>
      </c>
      <c r="J64" s="157" t="s">
        <v>1355</v>
      </c>
      <c r="K64" s="157" t="s">
        <v>3</v>
      </c>
    </row>
    <row r="65" spans="1:24" s="144" customFormat="1">
      <c r="B65" s="61">
        <v>24715528</v>
      </c>
      <c r="C65" s="165" t="s">
        <v>25</v>
      </c>
      <c r="D65" s="173" t="s">
        <v>1537</v>
      </c>
      <c r="E65" s="61" t="s">
        <v>3</v>
      </c>
      <c r="F65" s="163" t="s">
        <v>1392</v>
      </c>
      <c r="G65" s="163" t="s">
        <v>3</v>
      </c>
      <c r="H65" s="163" t="s">
        <v>7</v>
      </c>
      <c r="I65" s="61" t="s">
        <v>3</v>
      </c>
      <c r="J65" s="157" t="s">
        <v>1355</v>
      </c>
      <c r="K65" s="157" t="s">
        <v>3</v>
      </c>
    </row>
    <row r="66" spans="1:24" s="144" customFormat="1">
      <c r="B66" s="61">
        <v>24715528</v>
      </c>
      <c r="C66" s="165" t="s">
        <v>25</v>
      </c>
      <c r="D66" s="173" t="s">
        <v>1538</v>
      </c>
      <c r="E66" s="61" t="s">
        <v>3</v>
      </c>
      <c r="F66" s="163" t="s">
        <v>1392</v>
      </c>
      <c r="G66" s="163" t="s">
        <v>3</v>
      </c>
      <c r="H66" s="163" t="s">
        <v>7</v>
      </c>
      <c r="I66" s="61" t="s">
        <v>3</v>
      </c>
      <c r="J66" s="157" t="s">
        <v>1355</v>
      </c>
      <c r="K66" s="157" t="s">
        <v>3</v>
      </c>
    </row>
    <row r="67" spans="1:24" s="144" customFormat="1">
      <c r="B67" s="61">
        <v>24715528</v>
      </c>
      <c r="C67" s="165" t="s">
        <v>25</v>
      </c>
      <c r="D67" s="173" t="s">
        <v>1539</v>
      </c>
      <c r="E67" s="61" t="s">
        <v>3</v>
      </c>
      <c r="F67" s="163" t="s">
        <v>1392</v>
      </c>
      <c r="G67" s="163" t="s">
        <v>3</v>
      </c>
      <c r="H67" s="163" t="s">
        <v>7</v>
      </c>
      <c r="I67" s="61" t="s">
        <v>3</v>
      </c>
      <c r="J67" s="157" t="s">
        <v>1355</v>
      </c>
      <c r="K67" s="157" t="s">
        <v>3</v>
      </c>
    </row>
    <row r="68" spans="1:24" s="144" customFormat="1">
      <c r="B68" s="61">
        <v>24715528</v>
      </c>
      <c r="C68" s="165" t="s">
        <v>25</v>
      </c>
      <c r="D68" s="173" t="s">
        <v>1540</v>
      </c>
      <c r="E68" s="61" t="s">
        <v>3</v>
      </c>
      <c r="F68" s="163" t="s">
        <v>1392</v>
      </c>
      <c r="G68" s="163" t="s">
        <v>3</v>
      </c>
      <c r="H68" s="163" t="s">
        <v>7</v>
      </c>
      <c r="I68" s="61" t="s">
        <v>3</v>
      </c>
      <c r="J68" s="157" t="s">
        <v>1355</v>
      </c>
      <c r="K68" s="157" t="s">
        <v>3</v>
      </c>
    </row>
    <row r="69" spans="1:24" s="144" customFormat="1">
      <c r="B69" s="61">
        <v>24715575</v>
      </c>
      <c r="C69" s="165" t="s">
        <v>25</v>
      </c>
      <c r="D69" s="62" t="s">
        <v>886</v>
      </c>
      <c r="E69" s="61" t="s">
        <v>3</v>
      </c>
      <c r="F69" s="163" t="s">
        <v>1392</v>
      </c>
      <c r="G69" s="163" t="s">
        <v>3</v>
      </c>
      <c r="H69" s="163" t="s">
        <v>7</v>
      </c>
      <c r="I69" s="61" t="s">
        <v>3</v>
      </c>
      <c r="J69" s="157" t="s">
        <v>1355</v>
      </c>
      <c r="K69" s="157" t="s">
        <v>3</v>
      </c>
    </row>
    <row r="70" spans="1:24" s="144" customFormat="1">
      <c r="B70" s="61">
        <v>24715575</v>
      </c>
      <c r="C70" s="165" t="s">
        <v>25</v>
      </c>
      <c r="D70" s="62" t="s">
        <v>1356</v>
      </c>
      <c r="E70" s="61" t="s">
        <v>3</v>
      </c>
      <c r="F70" s="163" t="s">
        <v>1392</v>
      </c>
      <c r="G70" s="163" t="s">
        <v>3</v>
      </c>
      <c r="H70" s="163" t="s">
        <v>7</v>
      </c>
      <c r="I70" s="61" t="s">
        <v>3</v>
      </c>
      <c r="J70" s="157" t="s">
        <v>1355</v>
      </c>
      <c r="K70" s="157" t="s">
        <v>3</v>
      </c>
    </row>
    <row r="71" spans="1:24" s="144" customFormat="1" ht="33">
      <c r="B71" s="61">
        <v>24715575</v>
      </c>
      <c r="C71" s="165" t="s">
        <v>25</v>
      </c>
      <c r="D71" s="62" t="s">
        <v>887</v>
      </c>
      <c r="E71" s="61" t="s">
        <v>3</v>
      </c>
      <c r="F71" s="163" t="s">
        <v>1392</v>
      </c>
      <c r="G71" s="163" t="s">
        <v>3</v>
      </c>
      <c r="H71" s="163" t="s">
        <v>7</v>
      </c>
      <c r="I71" s="61" t="s">
        <v>3</v>
      </c>
      <c r="J71" s="157" t="s">
        <v>1355</v>
      </c>
      <c r="K71" s="157" t="s">
        <v>3</v>
      </c>
    </row>
    <row r="72" spans="1:24" s="144" customFormat="1" ht="33">
      <c r="B72" s="61">
        <v>24715575</v>
      </c>
      <c r="C72" s="165" t="s">
        <v>25</v>
      </c>
      <c r="D72" s="62" t="s">
        <v>888</v>
      </c>
      <c r="E72" s="61" t="s">
        <v>3</v>
      </c>
      <c r="F72" s="163" t="s">
        <v>1392</v>
      </c>
      <c r="G72" s="163" t="s">
        <v>3</v>
      </c>
      <c r="H72" s="163" t="s">
        <v>7</v>
      </c>
      <c r="I72" s="61" t="s">
        <v>3</v>
      </c>
      <c r="J72" s="157" t="s">
        <v>1355</v>
      </c>
      <c r="K72" s="157" t="s">
        <v>3</v>
      </c>
    </row>
    <row r="73" spans="1:24" s="144" customFormat="1" ht="24">
      <c r="B73" s="61">
        <v>24715575</v>
      </c>
      <c r="C73" s="165" t="s">
        <v>25</v>
      </c>
      <c r="D73" s="62" t="s">
        <v>889</v>
      </c>
      <c r="E73" s="61" t="s">
        <v>3</v>
      </c>
      <c r="F73" s="163" t="s">
        <v>1392</v>
      </c>
      <c r="G73" s="163" t="s">
        <v>3</v>
      </c>
      <c r="H73" s="163" t="s">
        <v>7</v>
      </c>
      <c r="I73" s="61" t="s">
        <v>3</v>
      </c>
      <c r="J73" s="157" t="s">
        <v>1355</v>
      </c>
      <c r="K73" s="157" t="s">
        <v>3</v>
      </c>
    </row>
    <row r="74" spans="1:24" s="144" customFormat="1" ht="24">
      <c r="B74" s="61">
        <v>24737624</v>
      </c>
      <c r="C74" s="165" t="s">
        <v>25</v>
      </c>
      <c r="D74" s="158" t="s">
        <v>890</v>
      </c>
      <c r="E74" s="61" t="s">
        <v>3</v>
      </c>
      <c r="F74" s="163" t="s">
        <v>1392</v>
      </c>
      <c r="G74" s="163" t="s">
        <v>3</v>
      </c>
      <c r="H74" s="163" t="s">
        <v>7</v>
      </c>
      <c r="I74" s="61" t="s">
        <v>3</v>
      </c>
      <c r="J74" s="157" t="s">
        <v>1355</v>
      </c>
      <c r="K74" s="157" t="s">
        <v>3</v>
      </c>
    </row>
    <row r="75" spans="1:24" s="144" customFormat="1" ht="36">
      <c r="B75" s="61">
        <v>24737624</v>
      </c>
      <c r="C75" s="165" t="s">
        <v>25</v>
      </c>
      <c r="D75" s="158" t="s">
        <v>891</v>
      </c>
      <c r="E75" s="61" t="s">
        <v>3</v>
      </c>
      <c r="F75" s="163" t="s">
        <v>1392</v>
      </c>
      <c r="G75" s="163" t="s">
        <v>3</v>
      </c>
      <c r="H75" s="163" t="s">
        <v>7</v>
      </c>
      <c r="I75" s="61" t="s">
        <v>3</v>
      </c>
      <c r="J75" s="157" t="s">
        <v>1355</v>
      </c>
      <c r="K75" s="157" t="s">
        <v>3</v>
      </c>
    </row>
    <row r="76" spans="1:24" s="144" customFormat="1" ht="48">
      <c r="B76" s="61">
        <v>24737644</v>
      </c>
      <c r="C76" s="165" t="s">
        <v>25</v>
      </c>
      <c r="D76" s="62" t="s">
        <v>892</v>
      </c>
      <c r="E76" s="61" t="s">
        <v>3</v>
      </c>
      <c r="F76" s="163" t="s">
        <v>1392</v>
      </c>
      <c r="G76" s="163" t="s">
        <v>3</v>
      </c>
      <c r="H76" s="163" t="s">
        <v>7</v>
      </c>
      <c r="I76" s="61" t="s">
        <v>3</v>
      </c>
      <c r="J76" s="157" t="s">
        <v>1355</v>
      </c>
      <c r="K76" s="157" t="s">
        <v>3</v>
      </c>
    </row>
    <row r="77" spans="1:24" s="144" customFormat="1" ht="36">
      <c r="B77" s="61">
        <v>24737644</v>
      </c>
      <c r="C77" s="165" t="s">
        <v>25</v>
      </c>
      <c r="D77" s="62" t="s">
        <v>893</v>
      </c>
      <c r="E77" s="61" t="s">
        <v>3</v>
      </c>
      <c r="F77" s="163" t="s">
        <v>1392</v>
      </c>
      <c r="G77" s="163" t="s">
        <v>7</v>
      </c>
      <c r="H77" s="163" t="s">
        <v>7</v>
      </c>
      <c r="I77" s="61" t="s">
        <v>3</v>
      </c>
      <c r="J77" s="157" t="s">
        <v>1355</v>
      </c>
      <c r="K77" s="157"/>
    </row>
    <row r="78" spans="1:24" s="144" customFormat="1" ht="36">
      <c r="B78" s="61">
        <v>24737644</v>
      </c>
      <c r="C78" s="165" t="s">
        <v>25</v>
      </c>
      <c r="D78" s="62" t="s">
        <v>881</v>
      </c>
      <c r="E78" s="61" t="s">
        <v>3</v>
      </c>
      <c r="F78" s="163" t="s">
        <v>1392</v>
      </c>
      <c r="G78" s="163" t="s">
        <v>7</v>
      </c>
      <c r="H78" s="163" t="s">
        <v>7</v>
      </c>
      <c r="I78" s="61" t="s">
        <v>3</v>
      </c>
      <c r="J78" s="157" t="s">
        <v>1355</v>
      </c>
      <c r="K78" s="157" t="s">
        <v>3</v>
      </c>
    </row>
    <row r="79" spans="1:24" s="144" customFormat="1" ht="24">
      <c r="B79" s="61">
        <v>24737644</v>
      </c>
      <c r="C79" s="165" t="s">
        <v>25</v>
      </c>
      <c r="D79" s="62" t="s">
        <v>882</v>
      </c>
      <c r="E79" s="61" t="s">
        <v>3</v>
      </c>
      <c r="F79" s="163" t="s">
        <v>1392</v>
      </c>
      <c r="G79" s="163" t="s">
        <v>3</v>
      </c>
      <c r="H79" s="163" t="s">
        <v>7</v>
      </c>
      <c r="I79" s="61" t="s">
        <v>3</v>
      </c>
      <c r="J79" s="157" t="s">
        <v>1355</v>
      </c>
      <c r="K79" s="157" t="s">
        <v>3</v>
      </c>
    </row>
    <row r="80" spans="1:24" s="144" customFormat="1" ht="36">
      <c r="A80" s="292" t="s">
        <v>1503</v>
      </c>
      <c r="B80" s="293">
        <v>24737644</v>
      </c>
      <c r="C80" s="294" t="s">
        <v>25</v>
      </c>
      <c r="D80" s="317" t="s">
        <v>1502</v>
      </c>
      <c r="E80" s="295" t="s">
        <v>3</v>
      </c>
      <c r="F80" s="296" t="s">
        <v>1398</v>
      </c>
      <c r="G80" s="296" t="s">
        <v>3</v>
      </c>
      <c r="H80" s="296" t="s">
        <v>7</v>
      </c>
      <c r="I80" s="295" t="s">
        <v>3</v>
      </c>
      <c r="J80" s="296" t="s">
        <v>1355</v>
      </c>
      <c r="K80" s="296" t="s">
        <v>3</v>
      </c>
      <c r="L80" s="292"/>
      <c r="M80" s="292"/>
      <c r="N80" s="292"/>
      <c r="O80" s="292"/>
      <c r="P80" s="292"/>
      <c r="Q80" s="292"/>
      <c r="R80" s="292"/>
      <c r="S80" s="292"/>
      <c r="T80" s="292"/>
      <c r="U80" s="292"/>
      <c r="V80" s="292"/>
      <c r="W80" s="292"/>
      <c r="X80" s="292"/>
    </row>
    <row r="81" spans="2:11" s="144" customFormat="1" ht="24">
      <c r="B81" s="61">
        <v>24740429</v>
      </c>
      <c r="C81" s="165" t="s">
        <v>90</v>
      </c>
      <c r="D81" s="62" t="s">
        <v>883</v>
      </c>
      <c r="E81" s="61" t="s">
        <v>3</v>
      </c>
      <c r="F81" s="163" t="s">
        <v>1392</v>
      </c>
      <c r="G81" s="163" t="s">
        <v>3</v>
      </c>
      <c r="H81" s="163" t="s">
        <v>7</v>
      </c>
      <c r="I81" s="61" t="s">
        <v>3</v>
      </c>
      <c r="J81" s="157" t="s">
        <v>1355</v>
      </c>
      <c r="K81" s="157" t="s">
        <v>3</v>
      </c>
    </row>
    <row r="82" spans="2:11" s="144" customFormat="1" ht="36">
      <c r="B82" s="61">
        <v>24752570</v>
      </c>
      <c r="C82" s="165" t="s">
        <v>25</v>
      </c>
      <c r="D82" s="62" t="s">
        <v>884</v>
      </c>
      <c r="E82" s="61" t="s">
        <v>3</v>
      </c>
      <c r="F82" s="163" t="s">
        <v>1392</v>
      </c>
      <c r="G82" s="163" t="s">
        <v>3</v>
      </c>
      <c r="H82" s="163" t="s">
        <v>7</v>
      </c>
      <c r="I82" s="61" t="s">
        <v>3</v>
      </c>
      <c r="J82" s="157" t="s">
        <v>1355</v>
      </c>
      <c r="K82" s="157" t="s">
        <v>3</v>
      </c>
    </row>
    <row r="83" spans="2:11" s="144" customFormat="1" ht="36">
      <c r="B83" s="61">
        <v>24752570</v>
      </c>
      <c r="C83" s="165" t="s">
        <v>25</v>
      </c>
      <c r="D83" s="172" t="s">
        <v>1433</v>
      </c>
      <c r="E83" s="61" t="s">
        <v>3</v>
      </c>
      <c r="F83" s="163" t="s">
        <v>1392</v>
      </c>
      <c r="G83" s="163" t="s">
        <v>3</v>
      </c>
      <c r="H83" s="163" t="s">
        <v>7</v>
      </c>
      <c r="I83" s="61" t="s">
        <v>3</v>
      </c>
      <c r="J83" s="157" t="s">
        <v>1355</v>
      </c>
      <c r="K83" s="157" t="s">
        <v>3</v>
      </c>
    </row>
    <row r="84" spans="2:11" s="144" customFormat="1" ht="24">
      <c r="B84" s="61">
        <v>24752570</v>
      </c>
      <c r="C84" s="165" t="s">
        <v>25</v>
      </c>
      <c r="D84" s="172" t="s">
        <v>1434</v>
      </c>
      <c r="E84" s="159" t="s">
        <v>3</v>
      </c>
      <c r="F84" s="163" t="s">
        <v>1392</v>
      </c>
      <c r="G84" s="163" t="s">
        <v>3</v>
      </c>
      <c r="H84" s="163" t="s">
        <v>7</v>
      </c>
      <c r="I84" s="159" t="s">
        <v>3</v>
      </c>
      <c r="J84" s="163" t="s">
        <v>1355</v>
      </c>
      <c r="K84" s="163" t="s">
        <v>3</v>
      </c>
    </row>
    <row r="85" spans="2:11" s="144" customFormat="1" ht="24">
      <c r="B85" s="61">
        <v>24752570</v>
      </c>
      <c r="C85" s="165" t="s">
        <v>25</v>
      </c>
      <c r="D85" s="172" t="s">
        <v>885</v>
      </c>
      <c r="E85" s="61" t="s">
        <v>3</v>
      </c>
      <c r="F85" s="163" t="s">
        <v>1392</v>
      </c>
      <c r="G85" s="163" t="s">
        <v>3</v>
      </c>
      <c r="H85" s="163" t="s">
        <v>7</v>
      </c>
      <c r="I85" s="61" t="s">
        <v>3</v>
      </c>
      <c r="J85" s="157" t="s">
        <v>1355</v>
      </c>
      <c r="K85" s="157" t="s">
        <v>3</v>
      </c>
    </row>
    <row r="86" spans="2:11" s="144" customFormat="1" ht="24">
      <c r="B86" s="61">
        <v>24752570</v>
      </c>
      <c r="C86" s="165" t="s">
        <v>25</v>
      </c>
      <c r="D86" s="172" t="s">
        <v>1436</v>
      </c>
      <c r="E86" s="61" t="s">
        <v>3</v>
      </c>
      <c r="F86" s="163" t="s">
        <v>1392</v>
      </c>
      <c r="G86" s="163" t="s">
        <v>3</v>
      </c>
      <c r="H86" s="163" t="s">
        <v>7</v>
      </c>
      <c r="I86" s="61" t="s">
        <v>3</v>
      </c>
      <c r="J86" s="157" t="s">
        <v>1355</v>
      </c>
      <c r="K86" s="157" t="s">
        <v>3</v>
      </c>
    </row>
    <row r="87" spans="2:11" s="144" customFormat="1" ht="24">
      <c r="B87" s="61">
        <v>24752666</v>
      </c>
      <c r="C87" s="165" t="s">
        <v>25</v>
      </c>
      <c r="D87" s="158" t="s">
        <v>869</v>
      </c>
      <c r="E87" s="61" t="s">
        <v>3</v>
      </c>
      <c r="F87" s="163" t="s">
        <v>1392</v>
      </c>
      <c r="G87" s="163" t="s">
        <v>3</v>
      </c>
      <c r="H87" s="163" t="s">
        <v>7</v>
      </c>
      <c r="I87" s="61" t="s">
        <v>3</v>
      </c>
      <c r="J87" s="157" t="s">
        <v>1355</v>
      </c>
      <c r="K87" s="157" t="s">
        <v>3</v>
      </c>
    </row>
    <row r="88" spans="2:11" s="144" customFormat="1" ht="24">
      <c r="B88" s="61">
        <v>24752666</v>
      </c>
      <c r="C88" s="165" t="s">
        <v>25</v>
      </c>
      <c r="D88" s="158" t="s">
        <v>870</v>
      </c>
      <c r="E88" s="61" t="s">
        <v>3</v>
      </c>
      <c r="F88" s="163" t="s">
        <v>1392</v>
      </c>
      <c r="G88" s="163" t="s">
        <v>3</v>
      </c>
      <c r="H88" s="163" t="s">
        <v>7</v>
      </c>
      <c r="I88" s="61" t="s">
        <v>3</v>
      </c>
      <c r="J88" s="157" t="s">
        <v>1355</v>
      </c>
      <c r="K88" s="157" t="s">
        <v>3</v>
      </c>
    </row>
    <row r="89" spans="2:11" s="144" customFormat="1" ht="24">
      <c r="B89" s="61">
        <v>24752666</v>
      </c>
      <c r="C89" s="165" t="s">
        <v>25</v>
      </c>
      <c r="D89" s="158" t="s">
        <v>871</v>
      </c>
      <c r="E89" s="61" t="s">
        <v>3</v>
      </c>
      <c r="F89" s="163" t="s">
        <v>1392</v>
      </c>
      <c r="G89" s="163" t="s">
        <v>3</v>
      </c>
      <c r="H89" s="163" t="s">
        <v>7</v>
      </c>
      <c r="I89" s="61" t="s">
        <v>3</v>
      </c>
      <c r="J89" s="157" t="s">
        <v>1355</v>
      </c>
      <c r="K89" s="157" t="s">
        <v>3</v>
      </c>
    </row>
    <row r="90" spans="2:11" s="144" customFormat="1" ht="24">
      <c r="B90" s="61">
        <v>24752666</v>
      </c>
      <c r="C90" s="165" t="s">
        <v>25</v>
      </c>
      <c r="D90" s="158" t="s">
        <v>872</v>
      </c>
      <c r="E90" s="61" t="s">
        <v>3</v>
      </c>
      <c r="F90" s="163" t="s">
        <v>1392</v>
      </c>
      <c r="G90" s="163" t="s">
        <v>3</v>
      </c>
      <c r="H90" s="163" t="s">
        <v>7</v>
      </c>
      <c r="I90" s="61" t="s">
        <v>3</v>
      </c>
      <c r="J90" s="157" t="s">
        <v>1355</v>
      </c>
      <c r="K90" s="157" t="s">
        <v>3</v>
      </c>
    </row>
    <row r="91" spans="2:11" s="144" customFormat="1" ht="24">
      <c r="B91" s="61">
        <v>24752666</v>
      </c>
      <c r="C91" s="165" t="s">
        <v>25</v>
      </c>
      <c r="D91" s="158" t="s">
        <v>874</v>
      </c>
      <c r="E91" s="61" t="s">
        <v>3</v>
      </c>
      <c r="F91" s="163" t="s">
        <v>1392</v>
      </c>
      <c r="G91" s="163" t="s">
        <v>3</v>
      </c>
      <c r="H91" s="163" t="s">
        <v>7</v>
      </c>
      <c r="I91" s="61" t="s">
        <v>3</v>
      </c>
      <c r="J91" s="157" t="s">
        <v>1355</v>
      </c>
      <c r="K91" s="157" t="s">
        <v>3</v>
      </c>
    </row>
    <row r="92" spans="2:11" s="144" customFormat="1" ht="24">
      <c r="B92" s="61">
        <v>24752702</v>
      </c>
      <c r="C92" s="165" t="s">
        <v>25</v>
      </c>
      <c r="D92" s="173" t="s">
        <v>876</v>
      </c>
      <c r="E92" s="61" t="s">
        <v>3</v>
      </c>
      <c r="F92" s="163" t="s">
        <v>1392</v>
      </c>
      <c r="G92" s="163" t="s">
        <v>3</v>
      </c>
      <c r="H92" s="163" t="s">
        <v>7</v>
      </c>
      <c r="I92" s="61" t="s">
        <v>3</v>
      </c>
      <c r="J92" s="157" t="s">
        <v>1355</v>
      </c>
      <c r="K92" s="157" t="s">
        <v>3</v>
      </c>
    </row>
    <row r="93" spans="2:11" s="144" customFormat="1" ht="24">
      <c r="B93" s="61">
        <v>24752702</v>
      </c>
      <c r="C93" s="165" t="s">
        <v>25</v>
      </c>
      <c r="D93" s="173" t="s">
        <v>877</v>
      </c>
      <c r="E93" s="61" t="s">
        <v>3</v>
      </c>
      <c r="F93" s="163" t="s">
        <v>1392</v>
      </c>
      <c r="G93" s="163" t="s">
        <v>3</v>
      </c>
      <c r="H93" s="163" t="s">
        <v>7</v>
      </c>
      <c r="I93" s="61" t="s">
        <v>3</v>
      </c>
      <c r="J93" s="157" t="s">
        <v>1355</v>
      </c>
      <c r="K93" s="157" t="s">
        <v>3</v>
      </c>
    </row>
    <row r="94" spans="2:11" s="144" customFormat="1" ht="22">
      <c r="B94" s="61">
        <v>24752702</v>
      </c>
      <c r="C94" s="165" t="s">
        <v>25</v>
      </c>
      <c r="D94" s="173" t="s">
        <v>878</v>
      </c>
      <c r="E94" s="61" t="s">
        <v>3</v>
      </c>
      <c r="F94" s="163" t="s">
        <v>1392</v>
      </c>
      <c r="G94" s="163" t="s">
        <v>3</v>
      </c>
      <c r="H94" s="163" t="s">
        <v>7</v>
      </c>
      <c r="I94" s="61" t="s">
        <v>3</v>
      </c>
      <c r="J94" s="157" t="s">
        <v>1355</v>
      </c>
      <c r="K94" s="157" t="s">
        <v>3</v>
      </c>
    </row>
    <row r="95" spans="2:11" s="144" customFormat="1" ht="22">
      <c r="B95" s="61">
        <v>24752702</v>
      </c>
      <c r="C95" s="165" t="s">
        <v>25</v>
      </c>
      <c r="D95" s="173" t="s">
        <v>880</v>
      </c>
      <c r="E95" s="61" t="s">
        <v>3</v>
      </c>
      <c r="F95" s="163" t="s">
        <v>1392</v>
      </c>
      <c r="G95" s="163" t="s">
        <v>3</v>
      </c>
      <c r="H95" s="163" t="s">
        <v>7</v>
      </c>
      <c r="I95" s="61" t="s">
        <v>3</v>
      </c>
      <c r="J95" s="157" t="s">
        <v>1355</v>
      </c>
      <c r="K95" s="157" t="s">
        <v>3</v>
      </c>
    </row>
    <row r="96" spans="2:11" s="144" customFormat="1" ht="33">
      <c r="B96" s="190">
        <v>24752702</v>
      </c>
      <c r="C96" s="165" t="s">
        <v>25</v>
      </c>
      <c r="D96" s="173" t="s">
        <v>875</v>
      </c>
      <c r="E96" s="61" t="s">
        <v>3</v>
      </c>
      <c r="F96" s="163" t="s">
        <v>1392</v>
      </c>
      <c r="G96" s="163" t="s">
        <v>3</v>
      </c>
      <c r="H96" s="163" t="s">
        <v>7</v>
      </c>
      <c r="I96" s="61" t="s">
        <v>3</v>
      </c>
      <c r="J96" s="163" t="s">
        <v>1355</v>
      </c>
      <c r="K96" s="157" t="s">
        <v>3</v>
      </c>
    </row>
    <row r="97" spans="2:11" s="144" customFormat="1" ht="22">
      <c r="B97" s="61">
        <v>24760871</v>
      </c>
      <c r="C97" s="165" t="s">
        <v>2</v>
      </c>
      <c r="D97" s="62" t="s">
        <v>860</v>
      </c>
      <c r="E97" s="61" t="s">
        <v>3</v>
      </c>
      <c r="F97" s="163" t="s">
        <v>1392</v>
      </c>
      <c r="G97" s="163" t="s">
        <v>3</v>
      </c>
      <c r="H97" s="163" t="s">
        <v>7</v>
      </c>
      <c r="I97" s="61" t="s">
        <v>3</v>
      </c>
      <c r="J97" s="157" t="s">
        <v>1355</v>
      </c>
      <c r="K97" s="157" t="s">
        <v>3</v>
      </c>
    </row>
    <row r="98" spans="2:11" s="144" customFormat="1" ht="22">
      <c r="B98" s="61">
        <v>24760871</v>
      </c>
      <c r="C98" s="165" t="s">
        <v>2</v>
      </c>
      <c r="D98" s="62" t="s">
        <v>861</v>
      </c>
      <c r="E98" s="61" t="s">
        <v>3</v>
      </c>
      <c r="F98" s="163" t="s">
        <v>1392</v>
      </c>
      <c r="G98" s="163" t="s">
        <v>3</v>
      </c>
      <c r="H98" s="163" t="s">
        <v>7</v>
      </c>
      <c r="I98" s="61" t="s">
        <v>3</v>
      </c>
      <c r="J98" s="157" t="s">
        <v>1355</v>
      </c>
      <c r="K98" s="157" t="s">
        <v>3</v>
      </c>
    </row>
    <row r="99" spans="2:11" s="144" customFormat="1" ht="22">
      <c r="B99" s="61">
        <v>24760871</v>
      </c>
      <c r="C99" s="165" t="s">
        <v>2</v>
      </c>
      <c r="D99" s="62" t="s">
        <v>863</v>
      </c>
      <c r="E99" s="61" t="s">
        <v>3</v>
      </c>
      <c r="F99" s="163" t="s">
        <v>1392</v>
      </c>
      <c r="G99" s="163" t="s">
        <v>3</v>
      </c>
      <c r="H99" s="163" t="s">
        <v>7</v>
      </c>
      <c r="I99" s="61" t="s">
        <v>3</v>
      </c>
      <c r="J99" s="157" t="s">
        <v>1355</v>
      </c>
      <c r="K99" s="157" t="s">
        <v>3</v>
      </c>
    </row>
    <row r="100" spans="2:11" s="144" customFormat="1" ht="22">
      <c r="B100" s="61">
        <v>24760871</v>
      </c>
      <c r="C100" s="165" t="s">
        <v>2</v>
      </c>
      <c r="D100" s="62" t="s">
        <v>864</v>
      </c>
      <c r="E100" s="61" t="s">
        <v>3</v>
      </c>
      <c r="F100" s="163" t="s">
        <v>1392</v>
      </c>
      <c r="G100" s="163" t="s">
        <v>3</v>
      </c>
      <c r="H100" s="163" t="s">
        <v>7</v>
      </c>
      <c r="I100" s="61" t="s">
        <v>3</v>
      </c>
      <c r="J100" s="157" t="s">
        <v>1355</v>
      </c>
      <c r="K100" s="157" t="s">
        <v>3</v>
      </c>
    </row>
    <row r="101" spans="2:11" s="144" customFormat="1" ht="22">
      <c r="B101" s="61">
        <v>24760871</v>
      </c>
      <c r="C101" s="165" t="s">
        <v>2</v>
      </c>
      <c r="D101" s="62" t="s">
        <v>865</v>
      </c>
      <c r="E101" s="61" t="s">
        <v>3</v>
      </c>
      <c r="F101" s="163" t="s">
        <v>1392</v>
      </c>
      <c r="G101" s="163" t="s">
        <v>3</v>
      </c>
      <c r="H101" s="163" t="s">
        <v>7</v>
      </c>
      <c r="I101" s="61" t="s">
        <v>3</v>
      </c>
      <c r="J101" s="157" t="s">
        <v>1355</v>
      </c>
      <c r="K101" s="157" t="s">
        <v>3</v>
      </c>
    </row>
    <row r="102" spans="2:11" s="144" customFormat="1" ht="22">
      <c r="B102" s="61">
        <v>24760871</v>
      </c>
      <c r="C102" s="165" t="s">
        <v>2</v>
      </c>
      <c r="D102" s="62" t="s">
        <v>866</v>
      </c>
      <c r="E102" s="61" t="s">
        <v>3</v>
      </c>
      <c r="F102" s="163" t="s">
        <v>1392</v>
      </c>
      <c r="G102" s="163" t="s">
        <v>3</v>
      </c>
      <c r="H102" s="163" t="s">
        <v>7</v>
      </c>
      <c r="I102" s="61" t="s">
        <v>3</v>
      </c>
      <c r="J102" s="157" t="s">
        <v>1355</v>
      </c>
      <c r="K102" s="157" t="s">
        <v>3</v>
      </c>
    </row>
    <row r="103" spans="2:11" s="144" customFormat="1" ht="13">
      <c r="B103" s="61">
        <v>24760871</v>
      </c>
      <c r="C103" s="165" t="s">
        <v>2</v>
      </c>
      <c r="D103" s="184" t="s">
        <v>867</v>
      </c>
      <c r="E103" s="61" t="s">
        <v>3</v>
      </c>
      <c r="F103" s="163" t="s">
        <v>1392</v>
      </c>
      <c r="G103" s="163" t="s">
        <v>3</v>
      </c>
      <c r="H103" s="163" t="s">
        <v>7</v>
      </c>
      <c r="I103" s="61" t="s">
        <v>3</v>
      </c>
      <c r="J103" s="157" t="s">
        <v>1355</v>
      </c>
      <c r="K103" s="157" t="s">
        <v>3</v>
      </c>
    </row>
    <row r="104" spans="2:11" s="144" customFormat="1">
      <c r="B104" s="61">
        <v>24760871</v>
      </c>
      <c r="C104" s="165" t="s">
        <v>2</v>
      </c>
      <c r="D104" s="174" t="s">
        <v>854</v>
      </c>
      <c r="E104" s="61" t="s">
        <v>3</v>
      </c>
      <c r="F104" s="163" t="s">
        <v>1392</v>
      </c>
      <c r="G104" s="163" t="s">
        <v>3</v>
      </c>
      <c r="H104" s="163" t="s">
        <v>7</v>
      </c>
      <c r="I104" s="61" t="s">
        <v>3</v>
      </c>
      <c r="J104" s="157" t="s">
        <v>1355</v>
      </c>
      <c r="K104" s="157" t="s">
        <v>3</v>
      </c>
    </row>
    <row r="105" spans="2:11" s="144" customFormat="1">
      <c r="B105" s="61">
        <v>24760871</v>
      </c>
      <c r="C105" s="165" t="s">
        <v>2</v>
      </c>
      <c r="D105" s="174" t="s">
        <v>855</v>
      </c>
      <c r="E105" s="61" t="s">
        <v>3</v>
      </c>
      <c r="F105" s="163" t="s">
        <v>1392</v>
      </c>
      <c r="G105" s="163" t="s">
        <v>3</v>
      </c>
      <c r="H105" s="163" t="s">
        <v>7</v>
      </c>
      <c r="I105" s="61" t="s">
        <v>3</v>
      </c>
      <c r="J105" s="157" t="s">
        <v>1355</v>
      </c>
      <c r="K105" s="157" t="s">
        <v>7</v>
      </c>
    </row>
    <row r="106" spans="2:11" s="144" customFormat="1">
      <c r="B106" s="61">
        <v>24760871</v>
      </c>
      <c r="C106" s="165" t="s">
        <v>2</v>
      </c>
      <c r="D106" s="174" t="s">
        <v>1357</v>
      </c>
      <c r="E106" s="61" t="s">
        <v>3</v>
      </c>
      <c r="F106" s="163" t="s">
        <v>1392</v>
      </c>
      <c r="G106" s="163" t="s">
        <v>3</v>
      </c>
      <c r="H106" s="163" t="s">
        <v>7</v>
      </c>
      <c r="I106" s="61" t="s">
        <v>3</v>
      </c>
      <c r="J106" s="157" t="s">
        <v>1355</v>
      </c>
      <c r="K106" s="157" t="s">
        <v>7</v>
      </c>
    </row>
    <row r="107" spans="2:11" s="144" customFormat="1">
      <c r="B107" s="61">
        <v>24771457</v>
      </c>
      <c r="C107" s="165" t="s">
        <v>2</v>
      </c>
      <c r="D107" s="173" t="s">
        <v>856</v>
      </c>
      <c r="E107" s="61" t="s">
        <v>3</v>
      </c>
      <c r="F107" s="163" t="s">
        <v>1392</v>
      </c>
      <c r="G107" s="163" t="s">
        <v>3</v>
      </c>
      <c r="H107" s="163" t="s">
        <v>7</v>
      </c>
      <c r="I107" s="61" t="s">
        <v>3</v>
      </c>
      <c r="J107" s="157" t="s">
        <v>1355</v>
      </c>
      <c r="K107" s="157" t="s">
        <v>3</v>
      </c>
    </row>
    <row r="108" spans="2:11" s="144" customFormat="1">
      <c r="B108" s="61">
        <v>24771457</v>
      </c>
      <c r="C108" s="165" t="s">
        <v>2</v>
      </c>
      <c r="D108" s="158" t="s">
        <v>857</v>
      </c>
      <c r="E108" s="61" t="s">
        <v>3</v>
      </c>
      <c r="F108" s="163" t="s">
        <v>1392</v>
      </c>
      <c r="G108" s="163" t="s">
        <v>3</v>
      </c>
      <c r="H108" s="163" t="s">
        <v>7</v>
      </c>
      <c r="I108" s="61" t="s">
        <v>3</v>
      </c>
      <c r="J108" s="157" t="s">
        <v>1355</v>
      </c>
      <c r="K108" s="157" t="s">
        <v>3</v>
      </c>
    </row>
    <row r="109" spans="2:11" s="144" customFormat="1" ht="24">
      <c r="B109" s="61">
        <v>24771457</v>
      </c>
      <c r="C109" s="165" t="s">
        <v>2</v>
      </c>
      <c r="D109" s="158" t="s">
        <v>858</v>
      </c>
      <c r="E109" s="61" t="s">
        <v>3</v>
      </c>
      <c r="F109" s="163" t="s">
        <v>1392</v>
      </c>
      <c r="G109" s="163" t="s">
        <v>3</v>
      </c>
      <c r="H109" s="163" t="s">
        <v>7</v>
      </c>
      <c r="I109" s="61" t="s">
        <v>3</v>
      </c>
      <c r="J109" s="157" t="s">
        <v>1355</v>
      </c>
      <c r="K109" s="157" t="s">
        <v>3</v>
      </c>
    </row>
    <row r="110" spans="2:11" s="144" customFormat="1" ht="36">
      <c r="B110" s="61">
        <v>24771457</v>
      </c>
      <c r="C110" s="165" t="s">
        <v>2</v>
      </c>
      <c r="D110" s="158" t="s">
        <v>859</v>
      </c>
      <c r="E110" s="61" t="s">
        <v>3</v>
      </c>
      <c r="F110" s="163" t="s">
        <v>1392</v>
      </c>
      <c r="G110" s="163" t="s">
        <v>3</v>
      </c>
      <c r="H110" s="163" t="s">
        <v>7</v>
      </c>
      <c r="I110" s="61" t="s">
        <v>3</v>
      </c>
      <c r="J110" s="157" t="s">
        <v>1355</v>
      </c>
      <c r="K110" s="157" t="s">
        <v>3</v>
      </c>
    </row>
    <row r="111" spans="2:11" s="144" customFormat="1">
      <c r="B111" s="61">
        <v>24782245</v>
      </c>
      <c r="C111" s="165" t="s">
        <v>25</v>
      </c>
      <c r="D111" s="158" t="s">
        <v>842</v>
      </c>
      <c r="E111" s="61" t="s">
        <v>3</v>
      </c>
      <c r="F111" s="163" t="s">
        <v>1392</v>
      </c>
      <c r="G111" s="163" t="s">
        <v>3</v>
      </c>
      <c r="H111" s="163" t="s">
        <v>7</v>
      </c>
      <c r="I111" s="61" t="s">
        <v>3</v>
      </c>
      <c r="J111" s="157" t="s">
        <v>1355</v>
      </c>
      <c r="K111" s="157"/>
    </row>
    <row r="112" spans="2:11" s="144" customFormat="1">
      <c r="B112" s="61">
        <v>24782245</v>
      </c>
      <c r="C112" s="165" t="s">
        <v>25</v>
      </c>
      <c r="D112" s="158" t="s">
        <v>843</v>
      </c>
      <c r="E112" s="61" t="s">
        <v>3</v>
      </c>
      <c r="F112" s="163" t="s">
        <v>1392</v>
      </c>
      <c r="G112" s="163" t="s">
        <v>3</v>
      </c>
      <c r="H112" s="163" t="s">
        <v>7</v>
      </c>
      <c r="I112" s="61" t="s">
        <v>3</v>
      </c>
      <c r="J112" s="157" t="s">
        <v>1355</v>
      </c>
      <c r="K112" s="157" t="s">
        <v>3</v>
      </c>
    </row>
    <row r="113" spans="1:24" s="144" customFormat="1">
      <c r="B113" s="61">
        <v>24782245</v>
      </c>
      <c r="C113" s="165" t="s">
        <v>25</v>
      </c>
      <c r="D113" s="158" t="s">
        <v>1358</v>
      </c>
      <c r="E113" s="61" t="s">
        <v>3</v>
      </c>
      <c r="F113" s="163" t="s">
        <v>1392</v>
      </c>
      <c r="G113" s="163" t="s">
        <v>3</v>
      </c>
      <c r="H113" s="163" t="s">
        <v>7</v>
      </c>
      <c r="I113" s="61" t="s">
        <v>3</v>
      </c>
      <c r="J113" s="157" t="s">
        <v>1355</v>
      </c>
      <c r="K113" s="157" t="s">
        <v>3</v>
      </c>
    </row>
    <row r="114" spans="1:24" s="144" customFormat="1">
      <c r="B114" s="61">
        <v>24782245</v>
      </c>
      <c r="C114" s="165" t="s">
        <v>25</v>
      </c>
      <c r="D114" s="158" t="s">
        <v>844</v>
      </c>
      <c r="E114" s="61" t="s">
        <v>3</v>
      </c>
      <c r="F114" s="163" t="s">
        <v>1392</v>
      </c>
      <c r="G114" s="163" t="s">
        <v>3</v>
      </c>
      <c r="H114" s="163" t="s">
        <v>7</v>
      </c>
      <c r="I114" s="61" t="s">
        <v>3</v>
      </c>
      <c r="J114" s="157" t="s">
        <v>1355</v>
      </c>
      <c r="K114" s="157" t="s">
        <v>3</v>
      </c>
    </row>
    <row r="115" spans="1:24" s="292" customFormat="1" ht="13">
      <c r="A115" s="144"/>
      <c r="B115" s="61">
        <v>24782245</v>
      </c>
      <c r="C115" s="165" t="s">
        <v>25</v>
      </c>
      <c r="D115" s="289" t="s">
        <v>845</v>
      </c>
      <c r="E115" s="61" t="s">
        <v>3</v>
      </c>
      <c r="F115" s="163" t="s">
        <v>1392</v>
      </c>
      <c r="G115" s="163" t="s">
        <v>3</v>
      </c>
      <c r="H115" s="163" t="s">
        <v>7</v>
      </c>
      <c r="I115" s="61" t="s">
        <v>3</v>
      </c>
      <c r="J115" s="157" t="s">
        <v>1355</v>
      </c>
      <c r="K115" s="157" t="s">
        <v>3</v>
      </c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</row>
    <row r="116" spans="1:24" s="144" customFormat="1" ht="36">
      <c r="A116" s="292" t="s">
        <v>1505</v>
      </c>
      <c r="B116" s="269">
        <v>24796971</v>
      </c>
      <c r="C116" s="297" t="s">
        <v>25</v>
      </c>
      <c r="D116" s="325" t="s">
        <v>1504</v>
      </c>
      <c r="E116" s="295" t="s">
        <v>3</v>
      </c>
      <c r="F116" s="296" t="s">
        <v>1392</v>
      </c>
      <c r="G116" s="296" t="s">
        <v>3</v>
      </c>
      <c r="H116" s="296" t="s">
        <v>7</v>
      </c>
      <c r="I116" s="295" t="s">
        <v>3</v>
      </c>
      <c r="J116" s="296" t="s">
        <v>1355</v>
      </c>
      <c r="K116" s="296" t="s">
        <v>3</v>
      </c>
      <c r="L116" s="292"/>
      <c r="M116" s="292"/>
      <c r="N116" s="292"/>
      <c r="O116" s="292"/>
      <c r="P116" s="292"/>
      <c r="Q116" s="292"/>
      <c r="R116" s="292"/>
      <c r="S116" s="292"/>
      <c r="T116" s="292"/>
      <c r="U116" s="292"/>
      <c r="V116" s="292"/>
      <c r="W116" s="292"/>
      <c r="X116" s="292"/>
    </row>
    <row r="117" spans="1:24" s="144" customFormat="1">
      <c r="B117" s="61">
        <v>24790185</v>
      </c>
      <c r="C117" s="165" t="s">
        <v>2</v>
      </c>
      <c r="D117" s="172" t="s">
        <v>847</v>
      </c>
      <c r="E117" s="61" t="s">
        <v>3</v>
      </c>
      <c r="F117" s="163" t="s">
        <v>1392</v>
      </c>
      <c r="G117" s="163" t="s">
        <v>3</v>
      </c>
      <c r="H117" s="163" t="s">
        <v>7</v>
      </c>
      <c r="I117" s="61" t="s">
        <v>3</v>
      </c>
      <c r="J117" s="157" t="s">
        <v>1355</v>
      </c>
      <c r="K117" s="157" t="s">
        <v>3</v>
      </c>
    </row>
    <row r="118" spans="1:24" s="144" customFormat="1" ht="24">
      <c r="B118" s="61">
        <v>24790185</v>
      </c>
      <c r="C118" s="165" t="s">
        <v>2</v>
      </c>
      <c r="D118" s="62" t="s">
        <v>848</v>
      </c>
      <c r="E118" s="61" t="s">
        <v>3</v>
      </c>
      <c r="F118" s="163" t="s">
        <v>1392</v>
      </c>
      <c r="G118" s="163" t="s">
        <v>3</v>
      </c>
      <c r="H118" s="163" t="s">
        <v>7</v>
      </c>
      <c r="I118" s="61" t="s">
        <v>3</v>
      </c>
      <c r="J118" s="157" t="s">
        <v>1355</v>
      </c>
      <c r="K118" s="157" t="s">
        <v>3</v>
      </c>
    </row>
    <row r="119" spans="1:24" s="144" customFormat="1" ht="24">
      <c r="B119" s="61">
        <v>24790185</v>
      </c>
      <c r="C119" s="165" t="s">
        <v>2</v>
      </c>
      <c r="D119" s="62" t="s">
        <v>849</v>
      </c>
      <c r="E119" s="61" t="s">
        <v>3</v>
      </c>
      <c r="F119" s="163" t="s">
        <v>1392</v>
      </c>
      <c r="G119" s="163" t="s">
        <v>3</v>
      </c>
      <c r="H119" s="163" t="s">
        <v>7</v>
      </c>
      <c r="I119" s="61" t="s">
        <v>3</v>
      </c>
      <c r="J119" s="157" t="s">
        <v>1355</v>
      </c>
      <c r="K119" s="157" t="s">
        <v>3</v>
      </c>
    </row>
    <row r="120" spans="1:24" s="144" customFormat="1">
      <c r="B120" s="61">
        <v>24790185</v>
      </c>
      <c r="C120" s="165" t="s">
        <v>2</v>
      </c>
      <c r="D120" s="172" t="s">
        <v>850</v>
      </c>
      <c r="E120" s="61" t="s">
        <v>3</v>
      </c>
      <c r="F120" s="163" t="s">
        <v>1392</v>
      </c>
      <c r="G120" s="163" t="s">
        <v>3</v>
      </c>
      <c r="H120" s="163" t="s">
        <v>7</v>
      </c>
      <c r="I120" s="61" t="s">
        <v>3</v>
      </c>
      <c r="J120" s="157" t="s">
        <v>1355</v>
      </c>
      <c r="K120" s="157" t="s">
        <v>3</v>
      </c>
    </row>
    <row r="121" spans="1:24" s="144" customFormat="1" ht="36">
      <c r="B121" s="61">
        <v>24790185</v>
      </c>
      <c r="C121" s="165" t="s">
        <v>2</v>
      </c>
      <c r="D121" s="62" t="s">
        <v>851</v>
      </c>
      <c r="E121" s="61" t="s">
        <v>3</v>
      </c>
      <c r="F121" s="163" t="s">
        <v>1392</v>
      </c>
      <c r="G121" s="163" t="s">
        <v>3</v>
      </c>
      <c r="H121" s="163" t="s">
        <v>7</v>
      </c>
      <c r="I121" s="61" t="s">
        <v>3</v>
      </c>
      <c r="J121" s="157" t="s">
        <v>1355</v>
      </c>
      <c r="K121" s="157" t="s">
        <v>3</v>
      </c>
    </row>
    <row r="122" spans="1:24" s="144" customFormat="1" ht="36">
      <c r="B122" s="61">
        <v>24790185</v>
      </c>
      <c r="C122" s="165" t="s">
        <v>2</v>
      </c>
      <c r="D122" s="62" t="s">
        <v>852</v>
      </c>
      <c r="E122" s="61" t="s">
        <v>3</v>
      </c>
      <c r="F122" s="163" t="s">
        <v>1392</v>
      </c>
      <c r="G122" s="163" t="s">
        <v>3</v>
      </c>
      <c r="H122" s="163" t="s">
        <v>7</v>
      </c>
      <c r="I122" s="61" t="s">
        <v>3</v>
      </c>
      <c r="J122" s="157" t="s">
        <v>1355</v>
      </c>
      <c r="K122" s="157" t="s">
        <v>3</v>
      </c>
    </row>
    <row r="123" spans="1:24" s="144" customFormat="1" ht="36">
      <c r="B123" s="61">
        <v>24790185</v>
      </c>
      <c r="C123" s="165" t="s">
        <v>2</v>
      </c>
      <c r="D123" s="62" t="s">
        <v>853</v>
      </c>
      <c r="E123" s="61" t="s">
        <v>3</v>
      </c>
      <c r="F123" s="163" t="s">
        <v>1392</v>
      </c>
      <c r="G123" s="163" t="s">
        <v>3</v>
      </c>
      <c r="H123" s="163" t="s">
        <v>7</v>
      </c>
      <c r="I123" s="61" t="s">
        <v>3</v>
      </c>
      <c r="J123" s="157" t="s">
        <v>1355</v>
      </c>
      <c r="K123" s="157" t="s">
        <v>3</v>
      </c>
    </row>
    <row r="124" spans="1:24" s="144" customFormat="1" ht="36">
      <c r="B124" s="61">
        <v>24790185</v>
      </c>
      <c r="C124" s="165" t="s">
        <v>2</v>
      </c>
      <c r="D124" s="62" t="s">
        <v>828</v>
      </c>
      <c r="E124" s="61" t="s">
        <v>3</v>
      </c>
      <c r="F124" s="163" t="s">
        <v>1392</v>
      </c>
      <c r="G124" s="163" t="s">
        <v>3</v>
      </c>
      <c r="H124" s="163" t="s">
        <v>7</v>
      </c>
      <c r="I124" s="61" t="s">
        <v>3</v>
      </c>
      <c r="J124" s="157" t="s">
        <v>1355</v>
      </c>
      <c r="K124" s="157" t="s">
        <v>3</v>
      </c>
    </row>
    <row r="125" spans="1:24" s="144" customFormat="1" ht="36">
      <c r="B125" s="61">
        <v>24825750</v>
      </c>
      <c r="C125" s="165" t="s">
        <v>25</v>
      </c>
      <c r="D125" s="62" t="s">
        <v>831</v>
      </c>
      <c r="E125" s="61" t="s">
        <v>3</v>
      </c>
      <c r="F125" s="163" t="s">
        <v>1392</v>
      </c>
      <c r="G125" s="163" t="s">
        <v>3</v>
      </c>
      <c r="H125" s="163" t="s">
        <v>7</v>
      </c>
      <c r="I125" s="61" t="s">
        <v>3</v>
      </c>
      <c r="J125" s="157" t="s">
        <v>1355</v>
      </c>
      <c r="K125" s="157" t="s">
        <v>3</v>
      </c>
    </row>
    <row r="126" spans="1:24" s="144" customFormat="1" ht="36">
      <c r="B126" s="61">
        <v>24825750</v>
      </c>
      <c r="C126" s="165" t="s">
        <v>25</v>
      </c>
      <c r="D126" s="62" t="s">
        <v>832</v>
      </c>
      <c r="E126" s="61" t="s">
        <v>3</v>
      </c>
      <c r="F126" s="163" t="s">
        <v>1392</v>
      </c>
      <c r="G126" s="163" t="s">
        <v>3</v>
      </c>
      <c r="H126" s="163" t="s">
        <v>7</v>
      </c>
      <c r="I126" s="61" t="s">
        <v>3</v>
      </c>
      <c r="J126" s="157" t="s">
        <v>1355</v>
      </c>
      <c r="K126" s="157" t="s">
        <v>3</v>
      </c>
    </row>
    <row r="127" spans="1:24" s="144" customFormat="1" ht="36">
      <c r="B127" s="61">
        <v>24825750</v>
      </c>
      <c r="C127" s="165" t="s">
        <v>25</v>
      </c>
      <c r="D127" s="62" t="s">
        <v>832</v>
      </c>
      <c r="E127" s="61" t="s">
        <v>3</v>
      </c>
      <c r="F127" s="163" t="s">
        <v>1392</v>
      </c>
      <c r="G127" s="163" t="s">
        <v>3</v>
      </c>
      <c r="H127" s="163" t="s">
        <v>7</v>
      </c>
      <c r="I127" s="61" t="s">
        <v>3</v>
      </c>
      <c r="J127" s="157" t="s">
        <v>1355</v>
      </c>
      <c r="K127" s="157" t="s">
        <v>3</v>
      </c>
    </row>
    <row r="128" spans="1:24" s="144" customFormat="1">
      <c r="B128" s="61">
        <v>24825750</v>
      </c>
      <c r="C128" s="165" t="s">
        <v>25</v>
      </c>
      <c r="D128" s="62" t="s">
        <v>833</v>
      </c>
      <c r="E128" s="61" t="s">
        <v>3</v>
      </c>
      <c r="F128" s="163" t="s">
        <v>1392</v>
      </c>
      <c r="G128" s="163" t="s">
        <v>3</v>
      </c>
      <c r="H128" s="163" t="s">
        <v>7</v>
      </c>
      <c r="I128" s="61" t="s">
        <v>3</v>
      </c>
      <c r="J128" s="157" t="s">
        <v>1355</v>
      </c>
      <c r="K128" s="157" t="s">
        <v>3</v>
      </c>
    </row>
    <row r="129" spans="2:11" s="144" customFormat="1">
      <c r="B129" s="61">
        <v>24825750</v>
      </c>
      <c r="C129" s="165" t="s">
        <v>25</v>
      </c>
      <c r="D129" s="62" t="s">
        <v>834</v>
      </c>
      <c r="E129" s="61" t="s">
        <v>3</v>
      </c>
      <c r="F129" s="163" t="s">
        <v>1392</v>
      </c>
      <c r="G129" s="163" t="s">
        <v>3</v>
      </c>
      <c r="H129" s="163" t="s">
        <v>7</v>
      </c>
      <c r="I129" s="61" t="s">
        <v>3</v>
      </c>
      <c r="J129" s="157" t="s">
        <v>1355</v>
      </c>
      <c r="K129" s="157" t="s">
        <v>3</v>
      </c>
    </row>
    <row r="130" spans="2:11" s="144" customFormat="1">
      <c r="B130" s="61">
        <v>24825750</v>
      </c>
      <c r="C130" s="165" t="s">
        <v>25</v>
      </c>
      <c r="D130" s="62" t="s">
        <v>835</v>
      </c>
      <c r="E130" s="61" t="s">
        <v>3</v>
      </c>
      <c r="F130" s="163" t="s">
        <v>1392</v>
      </c>
      <c r="G130" s="163" t="s">
        <v>3</v>
      </c>
      <c r="H130" s="163" t="s">
        <v>7</v>
      </c>
      <c r="I130" s="61" t="s">
        <v>3</v>
      </c>
      <c r="J130" s="157" t="s">
        <v>1355</v>
      </c>
      <c r="K130" s="157" t="s">
        <v>3</v>
      </c>
    </row>
    <row r="131" spans="2:11" s="144" customFormat="1">
      <c r="B131" s="190">
        <v>24825750</v>
      </c>
      <c r="C131" s="165" t="s">
        <v>25</v>
      </c>
      <c r="D131" s="62" t="s">
        <v>836</v>
      </c>
      <c r="E131" s="61" t="s">
        <v>3</v>
      </c>
      <c r="F131" s="163" t="s">
        <v>1392</v>
      </c>
      <c r="G131" s="163" t="s">
        <v>3</v>
      </c>
      <c r="H131" s="163" t="s">
        <v>7</v>
      </c>
      <c r="I131" s="61" t="s">
        <v>3</v>
      </c>
      <c r="J131" s="157" t="s">
        <v>1355</v>
      </c>
      <c r="K131" s="157" t="s">
        <v>3</v>
      </c>
    </row>
    <row r="132" spans="2:11" s="144" customFormat="1">
      <c r="B132" s="190">
        <v>24825750</v>
      </c>
      <c r="C132" s="165" t="s">
        <v>25</v>
      </c>
      <c r="D132" s="62" t="s">
        <v>837</v>
      </c>
      <c r="E132" s="61" t="s">
        <v>3</v>
      </c>
      <c r="F132" s="163" t="s">
        <v>1392</v>
      </c>
      <c r="G132" s="163" t="s">
        <v>3</v>
      </c>
      <c r="H132" s="163" t="s">
        <v>7</v>
      </c>
      <c r="I132" s="61" t="s">
        <v>3</v>
      </c>
      <c r="J132" s="157" t="s">
        <v>1355</v>
      </c>
      <c r="K132" s="157" t="s">
        <v>3</v>
      </c>
    </row>
    <row r="133" spans="2:11" s="144" customFormat="1" ht="36">
      <c r="B133" s="190">
        <v>24825750</v>
      </c>
      <c r="C133" s="165" t="s">
        <v>25</v>
      </c>
      <c r="D133" s="62" t="s">
        <v>838</v>
      </c>
      <c r="E133" s="61" t="s">
        <v>3</v>
      </c>
      <c r="F133" s="163" t="s">
        <v>1392</v>
      </c>
      <c r="G133" s="163" t="s">
        <v>3</v>
      </c>
      <c r="H133" s="163" t="s">
        <v>7</v>
      </c>
      <c r="I133" s="61" t="s">
        <v>3</v>
      </c>
      <c r="J133" s="157" t="s">
        <v>1355</v>
      </c>
      <c r="K133" s="157" t="s">
        <v>3</v>
      </c>
    </row>
    <row r="134" spans="2:11" s="144" customFormat="1" ht="36">
      <c r="B134" s="190">
        <v>24825750</v>
      </c>
      <c r="C134" s="165" t="s">
        <v>25</v>
      </c>
      <c r="D134" s="62" t="s">
        <v>839</v>
      </c>
      <c r="E134" s="61" t="s">
        <v>3</v>
      </c>
      <c r="F134" s="163" t="s">
        <v>1392</v>
      </c>
      <c r="G134" s="163" t="s">
        <v>3</v>
      </c>
      <c r="H134" s="163" t="s">
        <v>7</v>
      </c>
      <c r="I134" s="61" t="s">
        <v>3</v>
      </c>
      <c r="J134" s="157" t="s">
        <v>1355</v>
      </c>
      <c r="K134" s="157" t="s">
        <v>3</v>
      </c>
    </row>
    <row r="135" spans="2:11" s="144" customFormat="1" ht="36">
      <c r="B135" s="190">
        <v>24825750</v>
      </c>
      <c r="C135" s="165" t="s">
        <v>25</v>
      </c>
      <c r="D135" s="62" t="s">
        <v>840</v>
      </c>
      <c r="E135" s="61" t="s">
        <v>3</v>
      </c>
      <c r="F135" s="163" t="s">
        <v>1392</v>
      </c>
      <c r="G135" s="163" t="s">
        <v>3</v>
      </c>
      <c r="H135" s="163" t="s">
        <v>7</v>
      </c>
      <c r="I135" s="61" t="s">
        <v>3</v>
      </c>
      <c r="J135" s="157" t="s">
        <v>1355</v>
      </c>
      <c r="K135" s="157" t="s">
        <v>3</v>
      </c>
    </row>
    <row r="136" spans="2:11" s="144" customFormat="1" ht="24">
      <c r="B136" s="190">
        <v>24825750</v>
      </c>
      <c r="C136" s="165" t="s">
        <v>25</v>
      </c>
      <c r="D136" s="62" t="s">
        <v>841</v>
      </c>
      <c r="E136" s="61" t="s">
        <v>3</v>
      </c>
      <c r="F136" s="163" t="s">
        <v>1392</v>
      </c>
      <c r="G136" s="163" t="s">
        <v>3</v>
      </c>
      <c r="H136" s="163" t="s">
        <v>7</v>
      </c>
      <c r="I136" s="61" t="s">
        <v>3</v>
      </c>
      <c r="J136" s="157" t="s">
        <v>1355</v>
      </c>
      <c r="K136" s="157" t="s">
        <v>3</v>
      </c>
    </row>
    <row r="137" spans="2:11" s="144" customFormat="1" ht="36">
      <c r="B137" s="190">
        <v>24825798</v>
      </c>
      <c r="C137" s="165" t="s">
        <v>25</v>
      </c>
      <c r="D137" s="158" t="s">
        <v>823</v>
      </c>
      <c r="E137" s="61" t="s">
        <v>3</v>
      </c>
      <c r="F137" s="163" t="s">
        <v>1392</v>
      </c>
      <c r="G137" s="163" t="s">
        <v>3</v>
      </c>
      <c r="H137" s="163" t="s">
        <v>7</v>
      </c>
      <c r="I137" s="61" t="s">
        <v>3</v>
      </c>
      <c r="J137" s="157" t="s">
        <v>1355</v>
      </c>
      <c r="K137" s="157"/>
    </row>
    <row r="138" spans="2:11" s="144" customFormat="1" ht="36">
      <c r="B138" s="190">
        <v>24849359</v>
      </c>
      <c r="C138" s="165" t="s">
        <v>2</v>
      </c>
      <c r="D138" s="62" t="s">
        <v>825</v>
      </c>
      <c r="E138" s="61" t="s">
        <v>3</v>
      </c>
      <c r="F138" s="163" t="s">
        <v>1392</v>
      </c>
      <c r="G138" s="163" t="s">
        <v>3</v>
      </c>
      <c r="H138" s="163" t="s">
        <v>7</v>
      </c>
      <c r="I138" s="61" t="s">
        <v>3</v>
      </c>
      <c r="J138" s="157" t="s">
        <v>1355</v>
      </c>
      <c r="K138" s="157" t="s">
        <v>3</v>
      </c>
    </row>
    <row r="139" spans="2:11" s="144" customFormat="1" ht="36">
      <c r="B139" s="190">
        <v>24849359</v>
      </c>
      <c r="C139" s="165" t="s">
        <v>2</v>
      </c>
      <c r="D139" s="62" t="s">
        <v>826</v>
      </c>
      <c r="E139" s="61" t="s">
        <v>3</v>
      </c>
      <c r="F139" s="163" t="s">
        <v>1392</v>
      </c>
      <c r="G139" s="163" t="s">
        <v>3</v>
      </c>
      <c r="H139" s="163" t="s">
        <v>7</v>
      </c>
      <c r="I139" s="61" t="s">
        <v>3</v>
      </c>
      <c r="J139" s="157" t="s">
        <v>1355</v>
      </c>
      <c r="K139" s="157" t="s">
        <v>3</v>
      </c>
    </row>
    <row r="140" spans="2:11" s="144" customFormat="1" ht="44">
      <c r="B140" s="190">
        <v>24849359</v>
      </c>
      <c r="C140" s="165" t="s">
        <v>2</v>
      </c>
      <c r="D140" s="62" t="s">
        <v>827</v>
      </c>
      <c r="E140" s="61" t="s">
        <v>3</v>
      </c>
      <c r="F140" s="163" t="s">
        <v>1392</v>
      </c>
      <c r="G140" s="163" t="s">
        <v>3</v>
      </c>
      <c r="H140" s="163" t="s">
        <v>7</v>
      </c>
      <c r="I140" s="61" t="s">
        <v>3</v>
      </c>
      <c r="J140" s="157" t="s">
        <v>1355</v>
      </c>
      <c r="K140" s="157" t="s">
        <v>3</v>
      </c>
    </row>
    <row r="141" spans="2:11" s="144" customFormat="1" ht="24">
      <c r="B141" s="190">
        <v>24849359</v>
      </c>
      <c r="C141" s="165" t="s">
        <v>2</v>
      </c>
      <c r="D141" s="62" t="s">
        <v>1359</v>
      </c>
      <c r="E141" s="61" t="s">
        <v>3</v>
      </c>
      <c r="F141" s="163" t="s">
        <v>1392</v>
      </c>
      <c r="G141" s="163" t="s">
        <v>3</v>
      </c>
      <c r="H141" s="163" t="s">
        <v>7</v>
      </c>
      <c r="I141" s="61" t="s">
        <v>3</v>
      </c>
      <c r="J141" s="157" t="s">
        <v>1355</v>
      </c>
      <c r="K141" s="157" t="s">
        <v>3</v>
      </c>
    </row>
    <row r="142" spans="2:11" s="144" customFormat="1" ht="24">
      <c r="B142" s="190">
        <v>24849359</v>
      </c>
      <c r="C142" s="165" t="s">
        <v>2</v>
      </c>
      <c r="D142" s="62" t="s">
        <v>817</v>
      </c>
      <c r="E142" s="61" t="s">
        <v>3</v>
      </c>
      <c r="F142" s="163" t="s">
        <v>1392</v>
      </c>
      <c r="G142" s="163" t="s">
        <v>3</v>
      </c>
      <c r="H142" s="163" t="s">
        <v>7</v>
      </c>
      <c r="I142" s="61" t="s">
        <v>3</v>
      </c>
      <c r="J142" s="157" t="s">
        <v>1355</v>
      </c>
      <c r="K142" s="157" t="s">
        <v>3</v>
      </c>
    </row>
    <row r="143" spans="2:11" s="144" customFormat="1" ht="24">
      <c r="B143" s="61">
        <v>24849359</v>
      </c>
      <c r="C143" s="165" t="s">
        <v>2</v>
      </c>
      <c r="D143" s="62" t="s">
        <v>818</v>
      </c>
      <c r="E143" s="61" t="s">
        <v>3</v>
      </c>
      <c r="F143" s="163" t="s">
        <v>1392</v>
      </c>
      <c r="G143" s="163" t="s">
        <v>3</v>
      </c>
      <c r="H143" s="163" t="s">
        <v>7</v>
      </c>
      <c r="I143" s="61" t="s">
        <v>3</v>
      </c>
      <c r="J143" s="157" t="s">
        <v>1355</v>
      </c>
      <c r="K143" s="157" t="s">
        <v>3</v>
      </c>
    </row>
    <row r="144" spans="2:11" s="144" customFormat="1" ht="48">
      <c r="B144" s="190">
        <v>24899700</v>
      </c>
      <c r="C144" s="165" t="s">
        <v>2</v>
      </c>
      <c r="D144" s="62" t="s">
        <v>797</v>
      </c>
      <c r="E144" s="61" t="s">
        <v>3</v>
      </c>
      <c r="F144" s="163" t="s">
        <v>1392</v>
      </c>
      <c r="G144" s="163" t="s">
        <v>3</v>
      </c>
      <c r="H144" s="163" t="s">
        <v>7</v>
      </c>
      <c r="I144" s="61" t="s">
        <v>3</v>
      </c>
      <c r="J144" s="157" t="s">
        <v>1355</v>
      </c>
      <c r="K144" s="157" t="s">
        <v>7</v>
      </c>
    </row>
    <row r="145" spans="1:24" s="144" customFormat="1" ht="36">
      <c r="B145" s="190">
        <v>24899700</v>
      </c>
      <c r="C145" s="165" t="s">
        <v>2</v>
      </c>
      <c r="D145" s="62" t="s">
        <v>798</v>
      </c>
      <c r="E145" s="61" t="s">
        <v>3</v>
      </c>
      <c r="F145" s="163" t="s">
        <v>1392</v>
      </c>
      <c r="G145" s="163" t="s">
        <v>3</v>
      </c>
      <c r="H145" s="163" t="s">
        <v>7</v>
      </c>
      <c r="I145" s="61" t="s">
        <v>3</v>
      </c>
      <c r="J145" s="157" t="s">
        <v>1355</v>
      </c>
      <c r="K145" s="157" t="s">
        <v>7</v>
      </c>
    </row>
    <row r="146" spans="1:24" s="144" customFormat="1" ht="24">
      <c r="B146" s="61">
        <v>24899700</v>
      </c>
      <c r="C146" s="165" t="s">
        <v>2</v>
      </c>
      <c r="D146" s="62" t="s">
        <v>1360</v>
      </c>
      <c r="E146" s="61" t="s">
        <v>3</v>
      </c>
      <c r="F146" s="163" t="s">
        <v>1392</v>
      </c>
      <c r="G146" s="163" t="s">
        <v>3</v>
      </c>
      <c r="H146" s="163" t="s">
        <v>7</v>
      </c>
      <c r="I146" s="61" t="s">
        <v>3</v>
      </c>
      <c r="J146" s="157" t="s">
        <v>1355</v>
      </c>
      <c r="K146" s="157" t="s">
        <v>7</v>
      </c>
    </row>
    <row r="147" spans="1:24" s="144" customFormat="1" ht="60">
      <c r="B147" s="61">
        <v>24899700</v>
      </c>
      <c r="C147" s="165" t="s">
        <v>2</v>
      </c>
      <c r="D147" s="62" t="s">
        <v>800</v>
      </c>
      <c r="E147" s="61" t="s">
        <v>3</v>
      </c>
      <c r="F147" s="163" t="s">
        <v>1392</v>
      </c>
      <c r="G147" s="163" t="s">
        <v>3</v>
      </c>
      <c r="H147" s="163" t="s">
        <v>7</v>
      </c>
      <c r="I147" s="61" t="s">
        <v>3</v>
      </c>
      <c r="J147" s="157" t="s">
        <v>1355</v>
      </c>
      <c r="K147" s="157" t="s">
        <v>7</v>
      </c>
    </row>
    <row r="148" spans="1:24" s="144" customFormat="1" ht="60">
      <c r="B148" s="61">
        <v>24899700</v>
      </c>
      <c r="C148" s="165" t="s">
        <v>2</v>
      </c>
      <c r="D148" s="62" t="s">
        <v>801</v>
      </c>
      <c r="E148" s="61" t="s">
        <v>3</v>
      </c>
      <c r="F148" s="163" t="s">
        <v>1392</v>
      </c>
      <c r="G148" s="163" t="s">
        <v>3</v>
      </c>
      <c r="H148" s="163" t="s">
        <v>7</v>
      </c>
      <c r="I148" s="61" t="s">
        <v>3</v>
      </c>
      <c r="J148" s="157" t="s">
        <v>1355</v>
      </c>
      <c r="K148" s="157" t="s">
        <v>7</v>
      </c>
    </row>
    <row r="149" spans="1:24" s="144" customFormat="1" ht="36">
      <c r="B149" s="190">
        <v>24899700</v>
      </c>
      <c r="C149" s="165" t="s">
        <v>2</v>
      </c>
      <c r="D149" s="62" t="s">
        <v>803</v>
      </c>
      <c r="E149" s="61" t="s">
        <v>3</v>
      </c>
      <c r="F149" s="163" t="s">
        <v>1392</v>
      </c>
      <c r="G149" s="163" t="s">
        <v>3</v>
      </c>
      <c r="H149" s="163" t="s">
        <v>7</v>
      </c>
      <c r="I149" s="61" t="s">
        <v>3</v>
      </c>
      <c r="J149" s="157" t="s">
        <v>1355</v>
      </c>
      <c r="K149" s="157" t="s">
        <v>7</v>
      </c>
    </row>
    <row r="150" spans="1:24" s="144" customFormat="1" ht="72">
      <c r="B150" s="190">
        <v>24899700</v>
      </c>
      <c r="C150" s="165" t="s">
        <v>2</v>
      </c>
      <c r="D150" s="62" t="s">
        <v>779</v>
      </c>
      <c r="E150" s="61" t="s">
        <v>3</v>
      </c>
      <c r="F150" s="163" t="s">
        <v>1392</v>
      </c>
      <c r="G150" s="163" t="s">
        <v>3</v>
      </c>
      <c r="H150" s="163" t="s">
        <v>7</v>
      </c>
      <c r="I150" s="61" t="s">
        <v>3</v>
      </c>
      <c r="J150" s="157" t="s">
        <v>1355</v>
      </c>
      <c r="K150" s="157" t="s">
        <v>7</v>
      </c>
    </row>
    <row r="151" spans="1:24" s="144" customFormat="1" ht="36">
      <c r="B151" s="190">
        <v>24899700</v>
      </c>
      <c r="C151" s="165" t="s">
        <v>2</v>
      </c>
      <c r="D151" s="62" t="s">
        <v>780</v>
      </c>
      <c r="E151" s="61" t="s">
        <v>3</v>
      </c>
      <c r="F151" s="163" t="s">
        <v>1392</v>
      </c>
      <c r="G151" s="163" t="s">
        <v>3</v>
      </c>
      <c r="H151" s="163" t="s">
        <v>7</v>
      </c>
      <c r="I151" s="61" t="s">
        <v>3</v>
      </c>
      <c r="J151" s="157" t="s">
        <v>1355</v>
      </c>
      <c r="K151" s="157" t="s">
        <v>7</v>
      </c>
    </row>
    <row r="152" spans="1:24" s="292" customFormat="1" ht="65">
      <c r="A152" s="144"/>
      <c r="B152" s="183">
        <v>24920616</v>
      </c>
      <c r="C152" s="165" t="s">
        <v>2</v>
      </c>
      <c r="D152" s="184" t="s">
        <v>1365</v>
      </c>
      <c r="E152" s="61" t="s">
        <v>3</v>
      </c>
      <c r="F152" s="163" t="s">
        <v>1392</v>
      </c>
      <c r="G152" s="163" t="s">
        <v>3</v>
      </c>
      <c r="H152" s="163" t="s">
        <v>7</v>
      </c>
      <c r="I152" s="61" t="s">
        <v>3</v>
      </c>
      <c r="J152" s="157" t="s">
        <v>1355</v>
      </c>
      <c r="K152" s="157" t="s">
        <v>3</v>
      </c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</row>
    <row r="153" spans="1:24" s="144" customFormat="1" ht="24">
      <c r="B153" s="61">
        <v>24920620</v>
      </c>
      <c r="C153" s="165" t="s">
        <v>2</v>
      </c>
      <c r="D153" s="62" t="s">
        <v>754</v>
      </c>
      <c r="E153" s="61" t="s">
        <v>3</v>
      </c>
      <c r="F153" s="163" t="s">
        <v>1392</v>
      </c>
      <c r="G153" s="163" t="s">
        <v>3</v>
      </c>
      <c r="H153" s="163" t="s">
        <v>7</v>
      </c>
      <c r="I153" s="61" t="s">
        <v>3</v>
      </c>
      <c r="J153" s="157" t="s">
        <v>1355</v>
      </c>
      <c r="K153" s="157" t="s">
        <v>3</v>
      </c>
    </row>
    <row r="154" spans="1:24" s="144" customFormat="1" ht="24">
      <c r="B154" s="61">
        <v>24920620</v>
      </c>
      <c r="C154" s="165" t="s">
        <v>2</v>
      </c>
      <c r="D154" s="62" t="s">
        <v>755</v>
      </c>
      <c r="E154" s="61" t="s">
        <v>3</v>
      </c>
      <c r="F154" s="163" t="s">
        <v>1392</v>
      </c>
      <c r="G154" s="163" t="s">
        <v>3</v>
      </c>
      <c r="H154" s="163" t="s">
        <v>7</v>
      </c>
      <c r="I154" s="61" t="s">
        <v>3</v>
      </c>
      <c r="J154" s="157" t="s">
        <v>1355</v>
      </c>
      <c r="K154" s="157" t="s">
        <v>3</v>
      </c>
    </row>
    <row r="155" spans="1:24" s="144" customFormat="1" ht="24">
      <c r="B155" s="61">
        <v>24920620</v>
      </c>
      <c r="C155" s="165" t="s">
        <v>2</v>
      </c>
      <c r="D155" s="62" t="s">
        <v>756</v>
      </c>
      <c r="E155" s="61" t="s">
        <v>3</v>
      </c>
      <c r="F155" s="163" t="s">
        <v>1392</v>
      </c>
      <c r="G155" s="163" t="s">
        <v>3</v>
      </c>
      <c r="H155" s="163" t="s">
        <v>7</v>
      </c>
      <c r="I155" s="61" t="s">
        <v>3</v>
      </c>
      <c r="J155" s="157" t="s">
        <v>1355</v>
      </c>
      <c r="K155" s="157" t="s">
        <v>3</v>
      </c>
    </row>
    <row r="156" spans="1:24" s="144" customFormat="1" ht="24">
      <c r="B156" s="61">
        <v>24920620</v>
      </c>
      <c r="C156" s="165" t="s">
        <v>2</v>
      </c>
      <c r="D156" s="62" t="s">
        <v>757</v>
      </c>
      <c r="E156" s="61" t="s">
        <v>3</v>
      </c>
      <c r="F156" s="163" t="s">
        <v>1392</v>
      </c>
      <c r="G156" s="163" t="s">
        <v>3</v>
      </c>
      <c r="H156" s="163" t="s">
        <v>7</v>
      </c>
      <c r="I156" s="61" t="s">
        <v>3</v>
      </c>
      <c r="J156" s="157" t="s">
        <v>1355</v>
      </c>
      <c r="K156" s="157" t="s">
        <v>3</v>
      </c>
    </row>
    <row r="157" spans="1:24" s="144" customFormat="1" ht="24">
      <c r="B157" s="61">
        <v>24920620</v>
      </c>
      <c r="C157" s="165" t="s">
        <v>2</v>
      </c>
      <c r="D157" s="62" t="s">
        <v>743</v>
      </c>
      <c r="E157" s="61" t="s">
        <v>3</v>
      </c>
      <c r="F157" s="163" t="s">
        <v>1392</v>
      </c>
      <c r="G157" s="163" t="s">
        <v>3</v>
      </c>
      <c r="H157" s="163" t="s">
        <v>7</v>
      </c>
      <c r="I157" s="61" t="s">
        <v>3</v>
      </c>
      <c r="J157" s="157" t="s">
        <v>1355</v>
      </c>
      <c r="K157" s="157" t="s">
        <v>3</v>
      </c>
    </row>
    <row r="158" spans="1:24" s="144" customFormat="1" ht="24">
      <c r="B158" s="61">
        <v>24920620</v>
      </c>
      <c r="C158" s="165" t="s">
        <v>2</v>
      </c>
      <c r="D158" s="62" t="s">
        <v>744</v>
      </c>
      <c r="E158" s="61" t="s">
        <v>3</v>
      </c>
      <c r="F158" s="163" t="s">
        <v>1392</v>
      </c>
      <c r="G158" s="163" t="s">
        <v>3</v>
      </c>
      <c r="H158" s="163" t="s">
        <v>7</v>
      </c>
      <c r="I158" s="61" t="s">
        <v>3</v>
      </c>
      <c r="J158" s="157" t="s">
        <v>1355</v>
      </c>
      <c r="K158" s="157" t="s">
        <v>3</v>
      </c>
    </row>
    <row r="159" spans="1:24" s="144" customFormat="1" ht="24">
      <c r="B159" s="61">
        <v>24920620</v>
      </c>
      <c r="C159" s="165" t="s">
        <v>2</v>
      </c>
      <c r="D159" s="108" t="s">
        <v>1368</v>
      </c>
      <c r="E159" s="61" t="s">
        <v>3</v>
      </c>
      <c r="F159" s="163" t="s">
        <v>1392</v>
      </c>
      <c r="G159" s="163" t="s">
        <v>3</v>
      </c>
      <c r="H159" s="163" t="s">
        <v>7</v>
      </c>
      <c r="I159" s="61" t="s">
        <v>3</v>
      </c>
      <c r="J159" s="157" t="s">
        <v>1355</v>
      </c>
      <c r="K159" s="157" t="s">
        <v>3</v>
      </c>
    </row>
    <row r="160" spans="1:24" s="144" customFormat="1" ht="24">
      <c r="B160" s="61">
        <v>24920620</v>
      </c>
      <c r="C160" s="165" t="s">
        <v>2</v>
      </c>
      <c r="D160" s="62" t="s">
        <v>745</v>
      </c>
      <c r="E160" s="61" t="s">
        <v>3</v>
      </c>
      <c r="F160" s="163" t="s">
        <v>1392</v>
      </c>
      <c r="G160" s="163" t="s">
        <v>3</v>
      </c>
      <c r="H160" s="163" t="s">
        <v>7</v>
      </c>
      <c r="I160" s="61" t="s">
        <v>3</v>
      </c>
      <c r="J160" s="157" t="s">
        <v>1355</v>
      </c>
      <c r="K160" s="157" t="s">
        <v>3</v>
      </c>
    </row>
    <row r="161" spans="2:11" s="144" customFormat="1" ht="36">
      <c r="B161" s="61">
        <v>24920620</v>
      </c>
      <c r="C161" s="165" t="s">
        <v>2</v>
      </c>
      <c r="D161" s="62" t="s">
        <v>746</v>
      </c>
      <c r="E161" s="61" t="s">
        <v>3</v>
      </c>
      <c r="F161" s="163" t="s">
        <v>1392</v>
      </c>
      <c r="G161" s="163" t="s">
        <v>3</v>
      </c>
      <c r="H161" s="163" t="s">
        <v>7</v>
      </c>
      <c r="I161" s="61" t="s">
        <v>3</v>
      </c>
      <c r="J161" s="157" t="s">
        <v>1355</v>
      </c>
      <c r="K161" s="157" t="s">
        <v>3</v>
      </c>
    </row>
    <row r="162" spans="2:11" s="144" customFormat="1">
      <c r="B162" s="61">
        <v>24920620</v>
      </c>
      <c r="C162" s="165" t="s">
        <v>2</v>
      </c>
      <c r="D162" s="62" t="s">
        <v>747</v>
      </c>
      <c r="E162" s="61" t="s">
        <v>3</v>
      </c>
      <c r="F162" s="163" t="s">
        <v>1392</v>
      </c>
      <c r="G162" s="163" t="s">
        <v>3</v>
      </c>
      <c r="H162" s="163" t="s">
        <v>7</v>
      </c>
      <c r="I162" s="61" t="s">
        <v>3</v>
      </c>
      <c r="J162" s="157" t="s">
        <v>1355</v>
      </c>
      <c r="K162" s="157" t="s">
        <v>3</v>
      </c>
    </row>
    <row r="163" spans="2:11" s="144" customFormat="1">
      <c r="B163" s="61">
        <v>24920620</v>
      </c>
      <c r="C163" s="165" t="s">
        <v>2</v>
      </c>
      <c r="D163" s="62" t="s">
        <v>748</v>
      </c>
      <c r="E163" s="61" t="s">
        <v>3</v>
      </c>
      <c r="F163" s="163" t="s">
        <v>1392</v>
      </c>
      <c r="G163" s="163" t="s">
        <v>3</v>
      </c>
      <c r="H163" s="163" t="s">
        <v>7</v>
      </c>
      <c r="I163" s="61" t="s">
        <v>3</v>
      </c>
      <c r="J163" s="157" t="s">
        <v>1355</v>
      </c>
      <c r="K163" s="157" t="s">
        <v>3</v>
      </c>
    </row>
    <row r="164" spans="2:11" s="144" customFormat="1">
      <c r="B164" s="61">
        <v>24920620</v>
      </c>
      <c r="C164" s="165" t="s">
        <v>2</v>
      </c>
      <c r="D164" s="62" t="s">
        <v>749</v>
      </c>
      <c r="E164" s="61" t="s">
        <v>3</v>
      </c>
      <c r="F164" s="163" t="s">
        <v>1392</v>
      </c>
      <c r="G164" s="163" t="s">
        <v>3</v>
      </c>
      <c r="H164" s="163" t="s">
        <v>7</v>
      </c>
      <c r="I164" s="61" t="s">
        <v>3</v>
      </c>
      <c r="J164" s="157" t="s">
        <v>1355</v>
      </c>
      <c r="K164" s="157" t="s">
        <v>3</v>
      </c>
    </row>
    <row r="165" spans="2:11" s="144" customFormat="1">
      <c r="B165" s="61">
        <v>24920620</v>
      </c>
      <c r="C165" s="165" t="s">
        <v>2</v>
      </c>
      <c r="D165" s="62" t="s">
        <v>750</v>
      </c>
      <c r="E165" s="61" t="s">
        <v>3</v>
      </c>
      <c r="F165" s="163" t="s">
        <v>1392</v>
      </c>
      <c r="G165" s="163" t="s">
        <v>3</v>
      </c>
      <c r="H165" s="163" t="s">
        <v>7</v>
      </c>
      <c r="I165" s="61" t="s">
        <v>3</v>
      </c>
      <c r="J165" s="157" t="s">
        <v>1355</v>
      </c>
      <c r="K165" s="157" t="s">
        <v>3</v>
      </c>
    </row>
    <row r="166" spans="2:11" s="144" customFormat="1">
      <c r="B166" s="61">
        <v>24920620</v>
      </c>
      <c r="C166" s="165" t="s">
        <v>2</v>
      </c>
      <c r="D166" s="62" t="s">
        <v>751</v>
      </c>
      <c r="E166" s="61" t="s">
        <v>3</v>
      </c>
      <c r="F166" s="163" t="s">
        <v>1392</v>
      </c>
      <c r="G166" s="163" t="s">
        <v>3</v>
      </c>
      <c r="H166" s="163" t="s">
        <v>7</v>
      </c>
      <c r="I166" s="61" t="s">
        <v>3</v>
      </c>
      <c r="J166" s="157" t="s">
        <v>1355</v>
      </c>
      <c r="K166" s="157" t="s">
        <v>3</v>
      </c>
    </row>
    <row r="167" spans="2:11" s="144" customFormat="1">
      <c r="B167" s="61">
        <v>24920620</v>
      </c>
      <c r="C167" s="165" t="s">
        <v>2</v>
      </c>
      <c r="D167" s="62" t="s">
        <v>737</v>
      </c>
      <c r="E167" s="61" t="s">
        <v>3</v>
      </c>
      <c r="F167" s="163" t="s">
        <v>1392</v>
      </c>
      <c r="G167" s="163" t="s">
        <v>3</v>
      </c>
      <c r="H167" s="163" t="s">
        <v>7</v>
      </c>
      <c r="I167" s="61" t="s">
        <v>3</v>
      </c>
      <c r="J167" s="157" t="s">
        <v>1355</v>
      </c>
      <c r="K167" s="157" t="s">
        <v>3</v>
      </c>
    </row>
    <row r="168" spans="2:11" s="144" customFormat="1">
      <c r="B168" s="183">
        <v>24920622</v>
      </c>
      <c r="C168" s="165" t="s">
        <v>2</v>
      </c>
      <c r="D168" s="62" t="s">
        <v>742</v>
      </c>
      <c r="E168" s="61" t="s">
        <v>3</v>
      </c>
      <c r="F168" s="163" t="s">
        <v>1392</v>
      </c>
      <c r="G168" s="163" t="s">
        <v>3</v>
      </c>
      <c r="H168" s="163" t="s">
        <v>7</v>
      </c>
      <c r="I168" s="61" t="s">
        <v>3</v>
      </c>
      <c r="J168" s="157" t="s">
        <v>1355</v>
      </c>
      <c r="K168" s="157" t="s">
        <v>3</v>
      </c>
    </row>
    <row r="169" spans="2:11" s="144" customFormat="1">
      <c r="B169" s="183">
        <v>24920622</v>
      </c>
      <c r="C169" s="165" t="s">
        <v>2</v>
      </c>
      <c r="D169" s="62" t="s">
        <v>730</v>
      </c>
      <c r="E169" s="61" t="s">
        <v>3</v>
      </c>
      <c r="F169" s="163" t="s">
        <v>1392</v>
      </c>
      <c r="G169" s="163" t="s">
        <v>3</v>
      </c>
      <c r="H169" s="163" t="s">
        <v>7</v>
      </c>
      <c r="I169" s="61" t="s">
        <v>3</v>
      </c>
      <c r="J169" s="157" t="s">
        <v>1355</v>
      </c>
      <c r="K169" s="157" t="s">
        <v>3</v>
      </c>
    </row>
    <row r="170" spans="2:11" s="144" customFormat="1">
      <c r="B170" s="183">
        <v>24920622</v>
      </c>
      <c r="C170" s="165" t="s">
        <v>2</v>
      </c>
      <c r="D170" s="62" t="s">
        <v>731</v>
      </c>
      <c r="E170" s="61" t="s">
        <v>3</v>
      </c>
      <c r="F170" s="163" t="s">
        <v>1392</v>
      </c>
      <c r="G170" s="163" t="s">
        <v>3</v>
      </c>
      <c r="H170" s="163" t="s">
        <v>7</v>
      </c>
      <c r="I170" s="61" t="s">
        <v>3</v>
      </c>
      <c r="J170" s="157" t="s">
        <v>1355</v>
      </c>
      <c r="K170" s="157" t="s">
        <v>3</v>
      </c>
    </row>
    <row r="171" spans="2:11" s="144" customFormat="1">
      <c r="B171" s="183">
        <v>24920622</v>
      </c>
      <c r="C171" s="165" t="s">
        <v>2</v>
      </c>
      <c r="D171" s="62" t="s">
        <v>732</v>
      </c>
      <c r="E171" s="61" t="s">
        <v>3</v>
      </c>
      <c r="F171" s="163" t="s">
        <v>1392</v>
      </c>
      <c r="G171" s="163" t="s">
        <v>3</v>
      </c>
      <c r="H171" s="163" t="s">
        <v>7</v>
      </c>
      <c r="I171" s="61" t="s">
        <v>3</v>
      </c>
      <c r="J171" s="157" t="s">
        <v>1355</v>
      </c>
      <c r="K171" s="157" t="s">
        <v>3</v>
      </c>
    </row>
    <row r="172" spans="2:11" s="144" customFormat="1">
      <c r="B172" s="183">
        <v>24920622</v>
      </c>
      <c r="C172" s="165" t="s">
        <v>2</v>
      </c>
      <c r="D172" s="62" t="s">
        <v>733</v>
      </c>
      <c r="E172" s="61" t="s">
        <v>3</v>
      </c>
      <c r="F172" s="163" t="s">
        <v>1392</v>
      </c>
      <c r="G172" s="163" t="s">
        <v>3</v>
      </c>
      <c r="H172" s="163" t="s">
        <v>7</v>
      </c>
      <c r="I172" s="61" t="s">
        <v>3</v>
      </c>
      <c r="J172" s="157" t="s">
        <v>1355</v>
      </c>
      <c r="K172" s="157" t="s">
        <v>3</v>
      </c>
    </row>
    <row r="173" spans="2:11" s="144" customFormat="1">
      <c r="B173" s="183">
        <v>24920622</v>
      </c>
      <c r="C173" s="165" t="s">
        <v>2</v>
      </c>
      <c r="D173" s="62" t="s">
        <v>734</v>
      </c>
      <c r="E173" s="61" t="s">
        <v>3</v>
      </c>
      <c r="F173" s="163" t="s">
        <v>1392</v>
      </c>
      <c r="G173" s="163" t="s">
        <v>3</v>
      </c>
      <c r="H173" s="163" t="s">
        <v>7</v>
      </c>
      <c r="I173" s="61" t="s">
        <v>3</v>
      </c>
      <c r="J173" s="157" t="s">
        <v>1355</v>
      </c>
      <c r="K173" s="157" t="s">
        <v>3</v>
      </c>
    </row>
    <row r="174" spans="2:11" s="144" customFormat="1" ht="48">
      <c r="B174" s="183">
        <v>24920622</v>
      </c>
      <c r="C174" s="165" t="s">
        <v>2</v>
      </c>
      <c r="D174" s="62" t="s">
        <v>735</v>
      </c>
      <c r="E174" s="61" t="s">
        <v>3</v>
      </c>
      <c r="F174" s="163" t="s">
        <v>1392</v>
      </c>
      <c r="G174" s="163" t="s">
        <v>3</v>
      </c>
      <c r="H174" s="163" t="s">
        <v>7</v>
      </c>
      <c r="I174" s="61" t="s">
        <v>3</v>
      </c>
      <c r="J174" s="157" t="s">
        <v>1355</v>
      </c>
      <c r="K174" s="157" t="s">
        <v>3</v>
      </c>
    </row>
    <row r="175" spans="2:11" s="144" customFormat="1">
      <c r="B175" s="183">
        <v>24920622</v>
      </c>
      <c r="C175" s="165" t="s">
        <v>2</v>
      </c>
      <c r="D175" s="327" t="s">
        <v>736</v>
      </c>
      <c r="E175" s="61" t="s">
        <v>3</v>
      </c>
      <c r="F175" s="163" t="s">
        <v>1392</v>
      </c>
      <c r="G175" s="163" t="s">
        <v>3</v>
      </c>
      <c r="H175" s="163" t="s">
        <v>7</v>
      </c>
      <c r="I175" s="61" t="s">
        <v>3</v>
      </c>
      <c r="J175" s="157" t="s">
        <v>1355</v>
      </c>
      <c r="K175" s="157"/>
    </row>
    <row r="176" spans="2:11" s="144" customFormat="1">
      <c r="B176" s="183">
        <v>24920622</v>
      </c>
      <c r="C176" s="165" t="s">
        <v>2</v>
      </c>
      <c r="D176" s="184" t="s">
        <v>1370</v>
      </c>
      <c r="E176" s="61" t="s">
        <v>3</v>
      </c>
      <c r="F176" s="163" t="s">
        <v>1392</v>
      </c>
      <c r="G176" s="163" t="s">
        <v>3</v>
      </c>
      <c r="H176" s="163" t="s">
        <v>7</v>
      </c>
      <c r="I176" s="61" t="s">
        <v>3</v>
      </c>
      <c r="J176" s="157" t="s">
        <v>1355</v>
      </c>
      <c r="K176" s="157" t="s">
        <v>3</v>
      </c>
    </row>
    <row r="177" spans="1:24" s="144" customFormat="1">
      <c r="B177" s="183">
        <v>24920622</v>
      </c>
      <c r="C177" s="165" t="s">
        <v>2</v>
      </c>
      <c r="D177" s="184" t="s">
        <v>723</v>
      </c>
      <c r="E177" s="61" t="s">
        <v>3</v>
      </c>
      <c r="F177" s="163" t="s">
        <v>1392</v>
      </c>
      <c r="G177" s="163" t="s">
        <v>3</v>
      </c>
      <c r="H177" s="163" t="s">
        <v>7</v>
      </c>
      <c r="I177" s="61" t="s">
        <v>3</v>
      </c>
      <c r="J177" s="157" t="s">
        <v>1355</v>
      </c>
      <c r="K177" s="157" t="s">
        <v>3</v>
      </c>
    </row>
    <row r="178" spans="1:24" s="144" customFormat="1" ht="36">
      <c r="B178" s="183">
        <v>24920622</v>
      </c>
      <c r="C178" s="165" t="s">
        <v>2</v>
      </c>
      <c r="D178" s="108" t="s">
        <v>725</v>
      </c>
      <c r="E178" s="61" t="s">
        <v>3</v>
      </c>
      <c r="F178" s="163" t="s">
        <v>1392</v>
      </c>
      <c r="G178" s="163" t="s">
        <v>3</v>
      </c>
      <c r="H178" s="163" t="s">
        <v>7</v>
      </c>
      <c r="I178" s="61" t="s">
        <v>3</v>
      </c>
      <c r="J178" s="157" t="s">
        <v>1355</v>
      </c>
      <c r="K178" s="157" t="s">
        <v>3</v>
      </c>
    </row>
    <row r="179" spans="1:24" s="144" customFormat="1" ht="36">
      <c r="B179" s="183">
        <v>24920622</v>
      </c>
      <c r="C179" s="165" t="s">
        <v>2</v>
      </c>
      <c r="D179" s="108" t="s">
        <v>726</v>
      </c>
      <c r="E179" s="61" t="s">
        <v>3</v>
      </c>
      <c r="F179" s="163" t="s">
        <v>1392</v>
      </c>
      <c r="G179" s="163" t="s">
        <v>3</v>
      </c>
      <c r="H179" s="163" t="s">
        <v>7</v>
      </c>
      <c r="I179" s="61" t="s">
        <v>3</v>
      </c>
      <c r="J179" s="157" t="s">
        <v>1355</v>
      </c>
      <c r="K179" s="157" t="s">
        <v>3</v>
      </c>
    </row>
    <row r="180" spans="1:24" s="144" customFormat="1" ht="24">
      <c r="B180" s="183">
        <v>24920622</v>
      </c>
      <c r="C180" s="165" t="s">
        <v>2</v>
      </c>
      <c r="D180" s="108" t="s">
        <v>727</v>
      </c>
      <c r="E180" s="61" t="s">
        <v>3</v>
      </c>
      <c r="F180" s="163" t="s">
        <v>1392</v>
      </c>
      <c r="G180" s="163" t="s">
        <v>3</v>
      </c>
      <c r="H180" s="163" t="s">
        <v>7</v>
      </c>
      <c r="I180" s="61" t="s">
        <v>3</v>
      </c>
      <c r="J180" s="157" t="s">
        <v>1355</v>
      </c>
      <c r="K180" s="157" t="s">
        <v>3</v>
      </c>
    </row>
    <row r="181" spans="1:24" s="144" customFormat="1" ht="36">
      <c r="B181" s="183">
        <v>24920622</v>
      </c>
      <c r="C181" s="165" t="s">
        <v>2</v>
      </c>
      <c r="D181" s="62" t="s">
        <v>728</v>
      </c>
      <c r="E181" s="61" t="s">
        <v>3</v>
      </c>
      <c r="F181" s="163" t="s">
        <v>1392</v>
      </c>
      <c r="G181" s="163" t="s">
        <v>3</v>
      </c>
      <c r="H181" s="163" t="s">
        <v>7</v>
      </c>
      <c r="I181" s="61" t="s">
        <v>3</v>
      </c>
      <c r="J181" s="157" t="s">
        <v>1355</v>
      </c>
      <c r="K181" s="157" t="s">
        <v>3</v>
      </c>
    </row>
    <row r="182" spans="1:24" s="144" customFormat="1" ht="36">
      <c r="B182" s="61">
        <v>24920622</v>
      </c>
      <c r="C182" s="165" t="s">
        <v>2</v>
      </c>
      <c r="D182" s="108" t="s">
        <v>729</v>
      </c>
      <c r="E182" s="61" t="s">
        <v>3</v>
      </c>
      <c r="F182" s="163" t="s">
        <v>1392</v>
      </c>
      <c r="G182" s="163" t="s">
        <v>3</v>
      </c>
      <c r="H182" s="163" t="s">
        <v>7</v>
      </c>
      <c r="I182" s="61" t="s">
        <v>3</v>
      </c>
      <c r="J182" s="157" t="s">
        <v>1355</v>
      </c>
      <c r="K182" s="157" t="s">
        <v>3</v>
      </c>
    </row>
    <row r="183" spans="1:24" s="144" customFormat="1" ht="24">
      <c r="B183" s="61">
        <v>24920622</v>
      </c>
      <c r="C183" s="165" t="s">
        <v>2</v>
      </c>
      <c r="D183" s="62" t="s">
        <v>716</v>
      </c>
      <c r="E183" s="61" t="s">
        <v>3</v>
      </c>
      <c r="F183" s="163" t="s">
        <v>1392</v>
      </c>
      <c r="G183" s="163" t="s">
        <v>3</v>
      </c>
      <c r="H183" s="163" t="s">
        <v>7</v>
      </c>
      <c r="I183" s="61" t="s">
        <v>3</v>
      </c>
      <c r="J183" s="157" t="s">
        <v>1355</v>
      </c>
      <c r="K183" s="157" t="s">
        <v>3</v>
      </c>
    </row>
    <row r="184" spans="1:24" s="144" customFormat="1" ht="24">
      <c r="B184" s="61">
        <v>24920622</v>
      </c>
      <c r="C184" s="165" t="s">
        <v>2</v>
      </c>
      <c r="D184" s="174" t="s">
        <v>717</v>
      </c>
      <c r="E184" s="61" t="s">
        <v>3</v>
      </c>
      <c r="F184" s="163" t="s">
        <v>1392</v>
      </c>
      <c r="G184" s="163" t="s">
        <v>3</v>
      </c>
      <c r="H184" s="163" t="s">
        <v>7</v>
      </c>
      <c r="I184" s="61" t="s">
        <v>3</v>
      </c>
      <c r="J184" s="157" t="s">
        <v>1355</v>
      </c>
      <c r="K184" s="157" t="s">
        <v>3</v>
      </c>
    </row>
    <row r="185" spans="1:24" s="144" customFormat="1" ht="60">
      <c r="B185" s="61">
        <v>24920622</v>
      </c>
      <c r="C185" s="165" t="s">
        <v>2</v>
      </c>
      <c r="D185" s="174" t="s">
        <v>718</v>
      </c>
      <c r="E185" s="61" t="s">
        <v>3</v>
      </c>
      <c r="F185" s="163" t="s">
        <v>1392</v>
      </c>
      <c r="G185" s="163" t="s">
        <v>3</v>
      </c>
      <c r="H185" s="163" t="s">
        <v>7</v>
      </c>
      <c r="I185" s="61" t="s">
        <v>3</v>
      </c>
      <c r="J185" s="157" t="s">
        <v>1355</v>
      </c>
      <c r="K185" s="157" t="s">
        <v>3</v>
      </c>
    </row>
    <row r="186" spans="1:24" s="144" customFormat="1" ht="36">
      <c r="B186" s="61">
        <v>24920622</v>
      </c>
      <c r="C186" s="165" t="s">
        <v>2</v>
      </c>
      <c r="D186" s="174" t="s">
        <v>719</v>
      </c>
      <c r="E186" s="61" t="s">
        <v>3</v>
      </c>
      <c r="F186" s="163" t="s">
        <v>1392</v>
      </c>
      <c r="G186" s="163" t="s">
        <v>3</v>
      </c>
      <c r="H186" s="163" t="s">
        <v>7</v>
      </c>
      <c r="I186" s="61" t="s">
        <v>3</v>
      </c>
      <c r="J186" s="157" t="s">
        <v>1355</v>
      </c>
      <c r="K186" s="157" t="s">
        <v>3</v>
      </c>
    </row>
    <row r="187" spans="1:24" s="144" customFormat="1" ht="36">
      <c r="B187" s="190">
        <v>24920622</v>
      </c>
      <c r="C187" s="165" t="s">
        <v>2</v>
      </c>
      <c r="D187" s="172" t="s">
        <v>1376</v>
      </c>
      <c r="E187" s="61" t="s">
        <v>3</v>
      </c>
      <c r="F187" s="163" t="s">
        <v>1392</v>
      </c>
      <c r="G187" s="163" t="s">
        <v>3</v>
      </c>
      <c r="H187" s="163" t="s">
        <v>7</v>
      </c>
      <c r="I187" s="61" t="s">
        <v>3</v>
      </c>
      <c r="J187" s="163" t="s">
        <v>1355</v>
      </c>
      <c r="K187" s="157" t="s">
        <v>3</v>
      </c>
    </row>
    <row r="188" spans="1:24" s="144" customFormat="1" ht="36">
      <c r="A188" s="292" t="s">
        <v>1505</v>
      </c>
      <c r="B188" s="301">
        <v>24920622</v>
      </c>
      <c r="C188" s="294" t="s">
        <v>2</v>
      </c>
      <c r="D188" s="269" t="s">
        <v>1512</v>
      </c>
      <c r="E188" s="295" t="s">
        <v>3</v>
      </c>
      <c r="F188" s="296" t="s">
        <v>1392</v>
      </c>
      <c r="G188" s="296" t="s">
        <v>3</v>
      </c>
      <c r="H188" s="296" t="s">
        <v>7</v>
      </c>
      <c r="I188" s="295" t="s">
        <v>3</v>
      </c>
      <c r="J188" s="296" t="s">
        <v>1355</v>
      </c>
      <c r="K188" s="296" t="s">
        <v>3</v>
      </c>
      <c r="L188" s="292"/>
      <c r="M188" s="292"/>
      <c r="N188" s="292"/>
      <c r="O188" s="292"/>
      <c r="P188" s="292"/>
      <c r="Q188" s="292"/>
      <c r="R188" s="292"/>
      <c r="S188" s="292"/>
      <c r="T188" s="292"/>
      <c r="U188" s="292"/>
      <c r="V188" s="292"/>
      <c r="W188" s="292"/>
      <c r="X188" s="292"/>
    </row>
    <row r="189" spans="1:24" s="144" customFormat="1" ht="36">
      <c r="B189" s="61">
        <v>24942187</v>
      </c>
      <c r="C189" s="165" t="s">
        <v>25</v>
      </c>
      <c r="D189" s="319" t="s">
        <v>720</v>
      </c>
      <c r="E189" s="61" t="s">
        <v>3</v>
      </c>
      <c r="F189" s="163" t="s">
        <v>1392</v>
      </c>
      <c r="G189" s="163" t="s">
        <v>3</v>
      </c>
      <c r="H189" s="163" t="s">
        <v>7</v>
      </c>
      <c r="I189" s="61" t="s">
        <v>3</v>
      </c>
      <c r="J189" s="157" t="s">
        <v>1355</v>
      </c>
      <c r="K189" s="157" t="s">
        <v>3</v>
      </c>
    </row>
    <row r="190" spans="1:24" s="144" customFormat="1" ht="24">
      <c r="B190" s="61">
        <v>24942187</v>
      </c>
      <c r="C190" s="165" t="s">
        <v>25</v>
      </c>
      <c r="D190" s="319" t="s">
        <v>721</v>
      </c>
      <c r="E190" s="61" t="s">
        <v>3</v>
      </c>
      <c r="F190" s="163" t="s">
        <v>1392</v>
      </c>
      <c r="G190" s="163" t="s">
        <v>3</v>
      </c>
      <c r="H190" s="163" t="s">
        <v>7</v>
      </c>
      <c r="I190" s="61" t="s">
        <v>3</v>
      </c>
      <c r="J190" s="157" t="s">
        <v>1355</v>
      </c>
      <c r="K190" s="157" t="s">
        <v>3</v>
      </c>
    </row>
    <row r="191" spans="1:24" s="144" customFormat="1" ht="24">
      <c r="B191" s="61">
        <v>24966368</v>
      </c>
      <c r="C191" s="165" t="s">
        <v>2</v>
      </c>
      <c r="D191" s="108" t="s">
        <v>708</v>
      </c>
      <c r="E191" s="61" t="s">
        <v>3</v>
      </c>
      <c r="F191" s="163" t="s">
        <v>1392</v>
      </c>
      <c r="G191" s="163" t="s">
        <v>3</v>
      </c>
      <c r="H191" s="163" t="s">
        <v>7</v>
      </c>
      <c r="I191" s="61" t="s">
        <v>3</v>
      </c>
      <c r="J191" s="157" t="s">
        <v>1355</v>
      </c>
      <c r="K191" s="157" t="s">
        <v>3</v>
      </c>
    </row>
    <row r="192" spans="1:24" s="144" customFormat="1" ht="24">
      <c r="B192" s="61">
        <v>24966368</v>
      </c>
      <c r="C192" s="165" t="s">
        <v>2</v>
      </c>
      <c r="D192" s="108" t="s">
        <v>709</v>
      </c>
      <c r="E192" s="61" t="s">
        <v>3</v>
      </c>
      <c r="F192" s="163" t="s">
        <v>1392</v>
      </c>
      <c r="G192" s="163" t="s">
        <v>3</v>
      </c>
      <c r="H192" s="163" t="s">
        <v>7</v>
      </c>
      <c r="I192" s="61" t="s">
        <v>3</v>
      </c>
      <c r="J192" s="157" t="s">
        <v>1355</v>
      </c>
      <c r="K192" s="157" t="s">
        <v>3</v>
      </c>
    </row>
    <row r="193" spans="1:24" s="144" customFormat="1" ht="24">
      <c r="B193" s="61">
        <v>24966368</v>
      </c>
      <c r="C193" s="165" t="s">
        <v>2</v>
      </c>
      <c r="D193" s="108" t="s">
        <v>710</v>
      </c>
      <c r="E193" s="61" t="s">
        <v>3</v>
      </c>
      <c r="F193" s="163" t="s">
        <v>1392</v>
      </c>
      <c r="G193" s="163" t="s">
        <v>3</v>
      </c>
      <c r="H193" s="163" t="s">
        <v>7</v>
      </c>
      <c r="I193" s="61" t="s">
        <v>3</v>
      </c>
      <c r="J193" s="157" t="s">
        <v>1355</v>
      </c>
      <c r="K193" s="157" t="s">
        <v>3</v>
      </c>
    </row>
    <row r="194" spans="1:24" s="144" customFormat="1" ht="24">
      <c r="B194" s="61">
        <v>24966368</v>
      </c>
      <c r="C194" s="165" t="s">
        <v>2</v>
      </c>
      <c r="D194" s="108" t="s">
        <v>711</v>
      </c>
      <c r="E194" s="61" t="s">
        <v>3</v>
      </c>
      <c r="F194" s="163" t="s">
        <v>1392</v>
      </c>
      <c r="G194" s="163" t="s">
        <v>3</v>
      </c>
      <c r="H194" s="163" t="s">
        <v>7</v>
      </c>
      <c r="I194" s="61" t="s">
        <v>3</v>
      </c>
      <c r="J194" s="157" t="s">
        <v>1355</v>
      </c>
      <c r="K194" s="157" t="s">
        <v>3</v>
      </c>
    </row>
    <row r="195" spans="1:24" s="144" customFormat="1" ht="24">
      <c r="B195" s="61">
        <v>24966380</v>
      </c>
      <c r="C195" s="165" t="s">
        <v>2</v>
      </c>
      <c r="D195" s="174" t="s">
        <v>707</v>
      </c>
      <c r="E195" s="61" t="s">
        <v>3</v>
      </c>
      <c r="F195" s="163" t="s">
        <v>1392</v>
      </c>
      <c r="G195" s="163" t="s">
        <v>3</v>
      </c>
      <c r="H195" s="163" t="s">
        <v>7</v>
      </c>
      <c r="I195" s="61" t="s">
        <v>3</v>
      </c>
      <c r="J195" s="157" t="s">
        <v>1355</v>
      </c>
      <c r="K195" s="157" t="s">
        <v>3</v>
      </c>
    </row>
    <row r="196" spans="1:24" s="144" customFormat="1" ht="24">
      <c r="B196" s="61">
        <v>24966384</v>
      </c>
      <c r="C196" s="165" t="s">
        <v>2</v>
      </c>
      <c r="D196" s="62" t="s">
        <v>713</v>
      </c>
      <c r="E196" s="61" t="s">
        <v>3</v>
      </c>
      <c r="F196" s="163" t="s">
        <v>1392</v>
      </c>
      <c r="G196" s="163" t="s">
        <v>3</v>
      </c>
      <c r="H196" s="163" t="s">
        <v>7</v>
      </c>
      <c r="I196" s="61" t="s">
        <v>3</v>
      </c>
      <c r="J196" s="157" t="s">
        <v>1355</v>
      </c>
      <c r="K196" s="157" t="s">
        <v>3</v>
      </c>
    </row>
    <row r="197" spans="1:24" s="144" customFormat="1" ht="24">
      <c r="B197" s="61">
        <v>24966384</v>
      </c>
      <c r="C197" s="165" t="s">
        <v>2</v>
      </c>
      <c r="D197" s="62" t="s">
        <v>715</v>
      </c>
      <c r="E197" s="61" t="s">
        <v>3</v>
      </c>
      <c r="F197" s="163" t="s">
        <v>1392</v>
      </c>
      <c r="G197" s="163" t="s">
        <v>3</v>
      </c>
      <c r="H197" s="163" t="s">
        <v>7</v>
      </c>
      <c r="I197" s="61" t="s">
        <v>3</v>
      </c>
      <c r="J197" s="157" t="s">
        <v>1355</v>
      </c>
      <c r="K197" s="157" t="s">
        <v>3</v>
      </c>
    </row>
    <row r="198" spans="1:24" s="144" customFormat="1" ht="24">
      <c r="B198" s="61">
        <v>24966384</v>
      </c>
      <c r="C198" s="165" t="s">
        <v>2</v>
      </c>
      <c r="D198" s="62" t="s">
        <v>1371</v>
      </c>
      <c r="E198" s="61" t="s">
        <v>3</v>
      </c>
      <c r="F198" s="163" t="s">
        <v>1392</v>
      </c>
      <c r="G198" s="163" t="s">
        <v>3</v>
      </c>
      <c r="H198" s="163" t="s">
        <v>7</v>
      </c>
      <c r="I198" s="61" t="s">
        <v>3</v>
      </c>
      <c r="J198" s="157" t="s">
        <v>1355</v>
      </c>
      <c r="K198" s="157" t="s">
        <v>3</v>
      </c>
    </row>
    <row r="199" spans="1:24" s="144" customFormat="1" ht="24">
      <c r="B199" s="61">
        <v>24966384</v>
      </c>
      <c r="C199" s="165" t="s">
        <v>2</v>
      </c>
      <c r="D199" s="108" t="s">
        <v>702</v>
      </c>
      <c r="E199" s="61" t="s">
        <v>3</v>
      </c>
      <c r="F199" s="163" t="s">
        <v>1392</v>
      </c>
      <c r="G199" s="163" t="s">
        <v>3</v>
      </c>
      <c r="H199" s="163" t="s">
        <v>7</v>
      </c>
      <c r="I199" s="61" t="s">
        <v>3</v>
      </c>
      <c r="J199" s="157" t="s">
        <v>1355</v>
      </c>
      <c r="K199" s="157" t="s">
        <v>3</v>
      </c>
    </row>
    <row r="200" spans="1:24" s="144" customFormat="1" ht="24">
      <c r="B200" s="61">
        <v>24966384</v>
      </c>
      <c r="C200" s="165" t="s">
        <v>2</v>
      </c>
      <c r="D200" s="62" t="s">
        <v>703</v>
      </c>
      <c r="E200" s="61" t="s">
        <v>3</v>
      </c>
      <c r="F200" s="163" t="s">
        <v>1392</v>
      </c>
      <c r="G200" s="163" t="s">
        <v>3</v>
      </c>
      <c r="H200" s="163" t="s">
        <v>7</v>
      </c>
      <c r="I200" s="61" t="s">
        <v>3</v>
      </c>
      <c r="J200" s="157" t="s">
        <v>1355</v>
      </c>
      <c r="K200" s="157" t="s">
        <v>3</v>
      </c>
    </row>
    <row r="201" spans="1:24" s="144" customFormat="1" ht="24">
      <c r="B201" s="61">
        <v>24966384</v>
      </c>
      <c r="C201" s="165" t="s">
        <v>2</v>
      </c>
      <c r="D201" s="62" t="s">
        <v>704</v>
      </c>
      <c r="E201" s="61" t="s">
        <v>3</v>
      </c>
      <c r="F201" s="163" t="s">
        <v>1392</v>
      </c>
      <c r="G201" s="163" t="s">
        <v>3</v>
      </c>
      <c r="H201" s="163" t="s">
        <v>7</v>
      </c>
      <c r="I201" s="61" t="s">
        <v>3</v>
      </c>
      <c r="J201" s="157" t="s">
        <v>1355</v>
      </c>
      <c r="K201" s="157" t="s">
        <v>3</v>
      </c>
    </row>
    <row r="202" spans="1:24" s="144" customFormat="1" ht="24">
      <c r="B202" s="61">
        <v>24966384</v>
      </c>
      <c r="C202" s="165" t="s">
        <v>2</v>
      </c>
      <c r="D202" s="62" t="s">
        <v>705</v>
      </c>
      <c r="E202" s="61" t="s">
        <v>3</v>
      </c>
      <c r="F202" s="163" t="s">
        <v>1392</v>
      </c>
      <c r="G202" s="163" t="s">
        <v>3</v>
      </c>
      <c r="H202" s="163" t="s">
        <v>7</v>
      </c>
      <c r="I202" s="61" t="s">
        <v>3</v>
      </c>
      <c r="J202" s="157" t="s">
        <v>1355</v>
      </c>
      <c r="K202" s="157" t="s">
        <v>3</v>
      </c>
    </row>
    <row r="203" spans="1:24" s="144" customFormat="1" ht="24">
      <c r="B203" s="61">
        <v>24966384</v>
      </c>
      <c r="C203" s="165" t="s">
        <v>2</v>
      </c>
      <c r="D203" s="62" t="s">
        <v>1372</v>
      </c>
      <c r="E203" s="61" t="s">
        <v>3</v>
      </c>
      <c r="F203" s="163" t="s">
        <v>1392</v>
      </c>
      <c r="G203" s="163" t="s">
        <v>3</v>
      </c>
      <c r="H203" s="163" t="s">
        <v>7</v>
      </c>
      <c r="I203" s="61" t="s">
        <v>3</v>
      </c>
      <c r="J203" s="157" t="s">
        <v>1355</v>
      </c>
      <c r="K203" s="157" t="s">
        <v>3</v>
      </c>
    </row>
    <row r="204" spans="1:24" s="144" customFormat="1" ht="24">
      <c r="B204" s="61">
        <v>24966384</v>
      </c>
      <c r="C204" s="165" t="s">
        <v>2</v>
      </c>
      <c r="D204" s="288" t="s">
        <v>706</v>
      </c>
      <c r="E204" s="61" t="s">
        <v>3</v>
      </c>
      <c r="F204" s="163" t="s">
        <v>1392</v>
      </c>
      <c r="G204" s="163" t="s">
        <v>3</v>
      </c>
      <c r="H204" s="163" t="s">
        <v>7</v>
      </c>
      <c r="I204" s="61" t="s">
        <v>3</v>
      </c>
      <c r="J204" s="157" t="s">
        <v>1355</v>
      </c>
      <c r="K204" s="157" t="s">
        <v>3</v>
      </c>
    </row>
    <row r="205" spans="1:24" s="144" customFormat="1" ht="24">
      <c r="B205" s="61">
        <v>24966384</v>
      </c>
      <c r="C205" s="165" t="s">
        <v>2</v>
      </c>
      <c r="D205" s="225" t="s">
        <v>1441</v>
      </c>
      <c r="E205" s="159" t="s">
        <v>3</v>
      </c>
      <c r="F205" s="163" t="s">
        <v>1392</v>
      </c>
      <c r="G205" s="163" t="s">
        <v>3</v>
      </c>
      <c r="H205" s="163" t="s">
        <v>7</v>
      </c>
      <c r="I205" s="159" t="s">
        <v>3</v>
      </c>
      <c r="J205" s="163" t="s">
        <v>1355</v>
      </c>
      <c r="K205" s="157"/>
    </row>
    <row r="206" spans="1:24" s="144" customFormat="1" ht="24">
      <c r="A206" s="292" t="s">
        <v>1510</v>
      </c>
      <c r="B206" s="293">
        <v>24984694</v>
      </c>
      <c r="C206" s="294" t="s">
        <v>25</v>
      </c>
      <c r="D206" s="302" t="s">
        <v>695</v>
      </c>
      <c r="E206" s="293" t="s">
        <v>3</v>
      </c>
      <c r="F206" s="296" t="s">
        <v>1392</v>
      </c>
      <c r="G206" s="296" t="s">
        <v>7</v>
      </c>
      <c r="H206" s="296" t="s">
        <v>7</v>
      </c>
      <c r="I206" s="293" t="s">
        <v>3</v>
      </c>
      <c r="J206" s="299" t="s">
        <v>1355</v>
      </c>
      <c r="K206" s="299" t="s">
        <v>3</v>
      </c>
      <c r="L206" s="292"/>
      <c r="M206" s="292"/>
      <c r="N206" s="292"/>
      <c r="O206" s="292"/>
      <c r="P206" s="292"/>
      <c r="Q206" s="292"/>
      <c r="R206" s="292"/>
      <c r="S206" s="292"/>
      <c r="T206" s="292"/>
      <c r="U206" s="292"/>
      <c r="V206" s="292"/>
      <c r="W206" s="292"/>
      <c r="X206" s="292"/>
    </row>
    <row r="207" spans="1:24" s="144" customFormat="1" ht="24">
      <c r="B207" s="61">
        <v>24984694</v>
      </c>
      <c r="C207" s="165" t="s">
        <v>25</v>
      </c>
      <c r="D207" s="62" t="s">
        <v>696</v>
      </c>
      <c r="E207" s="61" t="s">
        <v>3</v>
      </c>
      <c r="F207" s="157" t="s">
        <v>1392</v>
      </c>
      <c r="G207" s="157" t="s">
        <v>3</v>
      </c>
      <c r="H207" s="157" t="s">
        <v>7</v>
      </c>
      <c r="I207" s="61" t="s">
        <v>3</v>
      </c>
      <c r="J207" s="157" t="s">
        <v>1355</v>
      </c>
      <c r="K207" s="157" t="s">
        <v>3</v>
      </c>
    </row>
    <row r="208" spans="1:24" s="144" customFormat="1" ht="24">
      <c r="B208" s="61">
        <v>24984694</v>
      </c>
      <c r="C208" s="165" t="s">
        <v>25</v>
      </c>
      <c r="D208" s="62" t="s">
        <v>697</v>
      </c>
      <c r="E208" s="61" t="s">
        <v>3</v>
      </c>
      <c r="F208" s="163" t="s">
        <v>1392</v>
      </c>
      <c r="G208" s="163" t="s">
        <v>3</v>
      </c>
      <c r="H208" s="163" t="s">
        <v>7</v>
      </c>
      <c r="I208" s="61" t="s">
        <v>3</v>
      </c>
      <c r="J208" s="157" t="s">
        <v>1355</v>
      </c>
      <c r="K208" s="157" t="s">
        <v>3</v>
      </c>
    </row>
    <row r="209" spans="1:24" s="144" customFormat="1" ht="24">
      <c r="B209" s="61">
        <v>24984694</v>
      </c>
      <c r="C209" s="165" t="s">
        <v>25</v>
      </c>
      <c r="D209" s="121" t="s">
        <v>1442</v>
      </c>
      <c r="E209" s="159" t="s">
        <v>3</v>
      </c>
      <c r="F209" s="163" t="s">
        <v>1392</v>
      </c>
      <c r="G209" s="163" t="s">
        <v>3</v>
      </c>
      <c r="H209" s="163" t="s">
        <v>7</v>
      </c>
      <c r="I209" s="159" t="s">
        <v>3</v>
      </c>
      <c r="J209" s="163" t="s">
        <v>1355</v>
      </c>
      <c r="K209" s="163"/>
    </row>
    <row r="210" spans="1:24" s="144" customFormat="1" ht="24">
      <c r="B210" s="61">
        <v>24984694</v>
      </c>
      <c r="C210" s="165" t="s">
        <v>25</v>
      </c>
      <c r="D210" s="172" t="s">
        <v>698</v>
      </c>
      <c r="E210" s="61" t="s">
        <v>3</v>
      </c>
      <c r="F210" s="163" t="s">
        <v>1392</v>
      </c>
      <c r="G210" s="163" t="s">
        <v>7</v>
      </c>
      <c r="H210" s="163" t="s">
        <v>7</v>
      </c>
      <c r="I210" s="61" t="s">
        <v>3</v>
      </c>
      <c r="J210" s="157" t="s">
        <v>1355</v>
      </c>
      <c r="K210" s="157" t="s">
        <v>7</v>
      </c>
    </row>
    <row r="211" spans="1:24" s="144" customFormat="1" ht="24">
      <c r="A211" s="292" t="s">
        <v>1505</v>
      </c>
      <c r="B211" s="269">
        <v>24990924</v>
      </c>
      <c r="C211" s="269" t="s">
        <v>2</v>
      </c>
      <c r="D211" s="313" t="s">
        <v>1522</v>
      </c>
      <c r="E211" s="269" t="s">
        <v>3</v>
      </c>
      <c r="F211" s="305" t="s">
        <v>1392</v>
      </c>
      <c r="G211" s="305" t="s">
        <v>3</v>
      </c>
      <c r="H211" s="305" t="s">
        <v>7</v>
      </c>
      <c r="I211" s="269" t="s">
        <v>3</v>
      </c>
      <c r="J211" s="305" t="s">
        <v>1355</v>
      </c>
      <c r="K211" s="305" t="s">
        <v>7</v>
      </c>
      <c r="L211" s="292"/>
      <c r="M211" s="292"/>
      <c r="N211" s="292"/>
      <c r="O211" s="292"/>
      <c r="P211" s="292"/>
      <c r="Q211" s="292"/>
      <c r="R211" s="292"/>
      <c r="S211" s="292"/>
      <c r="T211" s="292"/>
      <c r="U211" s="292"/>
      <c r="V211" s="292"/>
      <c r="W211" s="292"/>
      <c r="X211" s="292"/>
    </row>
    <row r="212" spans="1:24" s="144" customFormat="1" ht="24">
      <c r="A212" s="292" t="s">
        <v>1505</v>
      </c>
      <c r="B212" s="269">
        <v>24990924</v>
      </c>
      <c r="C212" s="269" t="s">
        <v>2</v>
      </c>
      <c r="D212" s="313" t="s">
        <v>1523</v>
      </c>
      <c r="E212" s="269" t="s">
        <v>3</v>
      </c>
      <c r="F212" s="305" t="s">
        <v>1392</v>
      </c>
      <c r="G212" s="305" t="s">
        <v>3</v>
      </c>
      <c r="H212" s="305" t="s">
        <v>7</v>
      </c>
      <c r="I212" s="269" t="s">
        <v>3</v>
      </c>
      <c r="J212" s="305" t="s">
        <v>1355</v>
      </c>
      <c r="K212" s="305" t="s">
        <v>7</v>
      </c>
      <c r="L212" s="292"/>
      <c r="M212" s="292"/>
      <c r="N212" s="292"/>
      <c r="O212" s="292"/>
      <c r="P212" s="292"/>
      <c r="Q212" s="292"/>
      <c r="R212" s="292"/>
      <c r="S212" s="292"/>
      <c r="T212" s="292"/>
      <c r="U212" s="292"/>
      <c r="V212" s="292"/>
      <c r="W212" s="292"/>
      <c r="X212" s="292"/>
    </row>
    <row r="213" spans="1:24" s="144" customFormat="1" ht="24">
      <c r="A213" s="292" t="s">
        <v>1505</v>
      </c>
      <c r="B213" s="269">
        <v>24990924</v>
      </c>
      <c r="C213" s="269" t="s">
        <v>2</v>
      </c>
      <c r="D213" s="313" t="s">
        <v>1524</v>
      </c>
      <c r="E213" s="269" t="s">
        <v>3</v>
      </c>
      <c r="F213" s="305" t="s">
        <v>1392</v>
      </c>
      <c r="G213" s="305" t="s">
        <v>3</v>
      </c>
      <c r="H213" s="305" t="s">
        <v>7</v>
      </c>
      <c r="I213" s="269" t="s">
        <v>3</v>
      </c>
      <c r="J213" s="305" t="s">
        <v>1355</v>
      </c>
      <c r="K213" s="305" t="s">
        <v>7</v>
      </c>
      <c r="L213" s="292"/>
      <c r="M213" s="292"/>
      <c r="N213" s="292"/>
      <c r="O213" s="292"/>
      <c r="P213" s="292"/>
      <c r="Q213" s="292"/>
      <c r="R213" s="292"/>
      <c r="S213" s="292"/>
      <c r="T213" s="292"/>
      <c r="U213" s="292"/>
      <c r="V213" s="292"/>
      <c r="W213" s="292"/>
      <c r="X213" s="292"/>
    </row>
    <row r="214" spans="1:24" s="144" customFormat="1" ht="24">
      <c r="A214" s="292" t="s">
        <v>1505</v>
      </c>
      <c r="B214" s="269">
        <v>24990924</v>
      </c>
      <c r="C214" s="269" t="s">
        <v>2</v>
      </c>
      <c r="D214" s="313" t="s">
        <v>1525</v>
      </c>
      <c r="E214" s="269" t="s">
        <v>3</v>
      </c>
      <c r="F214" s="305" t="s">
        <v>1392</v>
      </c>
      <c r="G214" s="305" t="s">
        <v>3</v>
      </c>
      <c r="H214" s="305" t="s">
        <v>7</v>
      </c>
      <c r="I214" s="269" t="s">
        <v>3</v>
      </c>
      <c r="J214" s="305" t="s">
        <v>1355</v>
      </c>
      <c r="K214" s="305" t="s">
        <v>7</v>
      </c>
      <c r="L214" s="292"/>
      <c r="M214" s="292"/>
      <c r="N214" s="292"/>
      <c r="O214" s="292"/>
      <c r="P214" s="292"/>
      <c r="Q214" s="292"/>
      <c r="R214" s="292"/>
      <c r="S214" s="292"/>
      <c r="T214" s="292"/>
      <c r="U214" s="292"/>
      <c r="V214" s="292"/>
      <c r="W214" s="292"/>
      <c r="X214" s="292"/>
    </row>
    <row r="215" spans="1:24" s="144" customFormat="1" ht="24">
      <c r="A215" s="292" t="s">
        <v>1505</v>
      </c>
      <c r="B215" s="269">
        <v>24990924</v>
      </c>
      <c r="C215" s="269" t="s">
        <v>2</v>
      </c>
      <c r="D215" s="313" t="s">
        <v>1526</v>
      </c>
      <c r="E215" s="269" t="s">
        <v>3</v>
      </c>
      <c r="F215" s="305" t="s">
        <v>1392</v>
      </c>
      <c r="G215" s="305" t="s">
        <v>3</v>
      </c>
      <c r="H215" s="305" t="s">
        <v>7</v>
      </c>
      <c r="I215" s="269" t="s">
        <v>3</v>
      </c>
      <c r="J215" s="305" t="s">
        <v>1355</v>
      </c>
      <c r="K215" s="305" t="s">
        <v>7</v>
      </c>
      <c r="L215" s="292"/>
      <c r="M215" s="292"/>
      <c r="N215" s="292"/>
      <c r="O215" s="292"/>
      <c r="P215" s="292"/>
      <c r="Q215" s="292"/>
      <c r="R215" s="292"/>
      <c r="S215" s="292"/>
      <c r="T215" s="292"/>
      <c r="U215" s="292"/>
      <c r="V215" s="292"/>
      <c r="W215" s="292"/>
      <c r="X215" s="292"/>
    </row>
    <row r="216" spans="1:24" s="144" customFormat="1" ht="24">
      <c r="A216" s="292" t="s">
        <v>1505</v>
      </c>
      <c r="B216" s="313">
        <v>24990930</v>
      </c>
      <c r="C216" s="313" t="s">
        <v>2</v>
      </c>
      <c r="D216" s="313" t="s">
        <v>1527</v>
      </c>
      <c r="E216" s="269" t="s">
        <v>3</v>
      </c>
      <c r="F216" s="305" t="s">
        <v>1392</v>
      </c>
      <c r="G216" s="305" t="s">
        <v>3</v>
      </c>
      <c r="H216" s="305" t="s">
        <v>7</v>
      </c>
      <c r="I216" s="269" t="s">
        <v>3</v>
      </c>
      <c r="J216" s="305" t="s">
        <v>1355</v>
      </c>
      <c r="K216" s="305" t="s">
        <v>3</v>
      </c>
      <c r="L216" s="292"/>
      <c r="M216" s="292"/>
      <c r="N216" s="292"/>
      <c r="O216" s="292"/>
      <c r="P216" s="292"/>
      <c r="Q216" s="292"/>
      <c r="R216" s="292"/>
      <c r="S216" s="292"/>
      <c r="T216" s="292"/>
      <c r="U216" s="292"/>
      <c r="V216" s="292"/>
      <c r="W216" s="292"/>
      <c r="X216" s="292"/>
    </row>
    <row r="217" spans="1:24" s="144" customFormat="1" ht="24">
      <c r="B217" s="62">
        <v>25009260</v>
      </c>
      <c r="C217" s="178" t="s">
        <v>2</v>
      </c>
      <c r="D217" s="174" t="s">
        <v>663</v>
      </c>
      <c r="E217" s="178" t="s">
        <v>3</v>
      </c>
      <c r="F217" s="177" t="s">
        <v>1392</v>
      </c>
      <c r="G217" s="163" t="s">
        <v>3</v>
      </c>
      <c r="H217" s="163" t="s">
        <v>7</v>
      </c>
      <c r="I217" s="181" t="s">
        <v>3</v>
      </c>
      <c r="J217" s="157" t="s">
        <v>1355</v>
      </c>
      <c r="K217" s="157" t="s">
        <v>3</v>
      </c>
    </row>
    <row r="218" spans="1:24" s="144" customFormat="1" ht="24">
      <c r="B218" s="62">
        <v>25009260</v>
      </c>
      <c r="C218" s="178" t="s">
        <v>2</v>
      </c>
      <c r="D218" s="313" t="s">
        <v>1528</v>
      </c>
      <c r="E218" s="178" t="s">
        <v>3</v>
      </c>
      <c r="F218" s="177" t="s">
        <v>1392</v>
      </c>
      <c r="G218" s="163" t="s">
        <v>3</v>
      </c>
      <c r="H218" s="163" t="s">
        <v>7</v>
      </c>
      <c r="I218" s="181" t="s">
        <v>3</v>
      </c>
      <c r="J218" s="165" t="s">
        <v>1355</v>
      </c>
      <c r="K218" s="178" t="s">
        <v>7</v>
      </c>
    </row>
    <row r="219" spans="1:24" s="144" customFormat="1" ht="24">
      <c r="B219" s="62">
        <v>25009260</v>
      </c>
      <c r="C219" s="178" t="s">
        <v>2</v>
      </c>
      <c r="D219" s="174" t="s">
        <v>664</v>
      </c>
      <c r="E219" s="178" t="s">
        <v>3</v>
      </c>
      <c r="F219" s="177" t="s">
        <v>1392</v>
      </c>
      <c r="G219" s="163" t="s">
        <v>3</v>
      </c>
      <c r="H219" s="163" t="s">
        <v>7</v>
      </c>
      <c r="I219" s="181" t="s">
        <v>3</v>
      </c>
      <c r="J219" s="165" t="s">
        <v>1355</v>
      </c>
      <c r="K219" s="178" t="s">
        <v>3</v>
      </c>
    </row>
    <row r="220" spans="1:24" s="144" customFormat="1" ht="60">
      <c r="B220" s="62">
        <v>25009260</v>
      </c>
      <c r="C220" s="178" t="s">
        <v>2</v>
      </c>
      <c r="D220" s="176" t="s">
        <v>666</v>
      </c>
      <c r="E220" s="178" t="s">
        <v>3</v>
      </c>
      <c r="F220" s="177" t="s">
        <v>1392</v>
      </c>
      <c r="G220" s="163" t="s">
        <v>3</v>
      </c>
      <c r="H220" s="163" t="s">
        <v>7</v>
      </c>
      <c r="I220" s="181" t="s">
        <v>3</v>
      </c>
      <c r="J220" s="165" t="s">
        <v>1355</v>
      </c>
      <c r="K220" s="178" t="s">
        <v>3</v>
      </c>
    </row>
    <row r="221" spans="1:24" s="144" customFormat="1" ht="36">
      <c r="B221" s="62">
        <v>25009260</v>
      </c>
      <c r="C221" s="178" t="s">
        <v>2</v>
      </c>
      <c r="D221" s="176" t="s">
        <v>667</v>
      </c>
      <c r="E221" s="178" t="s">
        <v>3</v>
      </c>
      <c r="F221" s="177" t="s">
        <v>1392</v>
      </c>
      <c r="G221" s="163" t="s">
        <v>3</v>
      </c>
      <c r="H221" s="163" t="s">
        <v>7</v>
      </c>
      <c r="I221" s="181" t="s">
        <v>3</v>
      </c>
      <c r="J221" s="165" t="s">
        <v>1355</v>
      </c>
      <c r="K221" s="178" t="s">
        <v>3</v>
      </c>
    </row>
    <row r="222" spans="1:24" s="144" customFormat="1" ht="24">
      <c r="B222" s="62">
        <v>25009260</v>
      </c>
      <c r="C222" s="178" t="s">
        <v>2</v>
      </c>
      <c r="D222" s="176" t="s">
        <v>668</v>
      </c>
      <c r="E222" s="178" t="s">
        <v>3</v>
      </c>
      <c r="F222" s="177" t="s">
        <v>1392</v>
      </c>
      <c r="G222" s="163" t="s">
        <v>3</v>
      </c>
      <c r="H222" s="163" t="s">
        <v>7</v>
      </c>
      <c r="I222" s="181" t="s">
        <v>3</v>
      </c>
      <c r="J222" s="165" t="s">
        <v>1355</v>
      </c>
      <c r="K222" s="178" t="s">
        <v>3</v>
      </c>
    </row>
    <row r="223" spans="1:24" s="144" customFormat="1" ht="24">
      <c r="B223" s="62">
        <v>25009260</v>
      </c>
      <c r="C223" s="178" t="s">
        <v>2</v>
      </c>
      <c r="D223" s="176" t="s">
        <v>669</v>
      </c>
      <c r="E223" s="178" t="s">
        <v>3</v>
      </c>
      <c r="F223" s="177" t="s">
        <v>1392</v>
      </c>
      <c r="G223" s="163" t="s">
        <v>3</v>
      </c>
      <c r="H223" s="163" t="s">
        <v>7</v>
      </c>
      <c r="I223" s="181" t="s">
        <v>3</v>
      </c>
      <c r="J223" s="165" t="s">
        <v>1355</v>
      </c>
      <c r="K223" s="178" t="s">
        <v>3</v>
      </c>
    </row>
    <row r="224" spans="1:24" s="292" customFormat="1" ht="36">
      <c r="A224" s="144"/>
      <c r="B224" s="62">
        <v>25009260</v>
      </c>
      <c r="C224" s="178" t="s">
        <v>2</v>
      </c>
      <c r="D224" s="176" t="s">
        <v>670</v>
      </c>
      <c r="E224" s="178" t="s">
        <v>3</v>
      </c>
      <c r="F224" s="177" t="s">
        <v>1392</v>
      </c>
      <c r="G224" s="163" t="s">
        <v>3</v>
      </c>
      <c r="H224" s="163" t="s">
        <v>7</v>
      </c>
      <c r="I224" s="181" t="s">
        <v>3</v>
      </c>
      <c r="J224" s="165" t="s">
        <v>1355</v>
      </c>
      <c r="K224" s="178" t="s">
        <v>3</v>
      </c>
      <c r="L224" s="144"/>
      <c r="M224" s="144"/>
      <c r="N224" s="144"/>
      <c r="O224" s="144"/>
      <c r="P224" s="144"/>
      <c r="Q224" s="144"/>
      <c r="R224" s="144"/>
      <c r="S224" s="144"/>
      <c r="T224" s="144"/>
      <c r="U224" s="144"/>
      <c r="V224" s="144"/>
      <c r="W224" s="144"/>
      <c r="X224" s="144"/>
    </row>
    <row r="225" spans="1:24" s="144" customFormat="1" ht="36">
      <c r="B225" s="62">
        <v>25009260</v>
      </c>
      <c r="C225" s="178" t="s">
        <v>2</v>
      </c>
      <c r="D225" s="318" t="s">
        <v>671</v>
      </c>
      <c r="E225" s="178" t="s">
        <v>3</v>
      </c>
      <c r="F225" s="177" t="s">
        <v>1392</v>
      </c>
      <c r="G225" s="163" t="s">
        <v>3</v>
      </c>
      <c r="H225" s="163" t="s">
        <v>7</v>
      </c>
      <c r="I225" s="181" t="s">
        <v>3</v>
      </c>
      <c r="J225" s="165" t="s">
        <v>1355</v>
      </c>
      <c r="K225" s="178" t="s">
        <v>3</v>
      </c>
    </row>
    <row r="226" spans="1:24" s="144" customFormat="1" ht="24">
      <c r="B226" s="62">
        <v>25009260</v>
      </c>
      <c r="C226" s="178" t="s">
        <v>2</v>
      </c>
      <c r="D226" s="176" t="s">
        <v>672</v>
      </c>
      <c r="E226" s="178" t="s">
        <v>3</v>
      </c>
      <c r="F226" s="177" t="s">
        <v>1392</v>
      </c>
      <c r="G226" s="163" t="s">
        <v>3</v>
      </c>
      <c r="H226" s="163" t="s">
        <v>7</v>
      </c>
      <c r="I226" s="181" t="s">
        <v>3</v>
      </c>
      <c r="J226" s="165" t="s">
        <v>1355</v>
      </c>
      <c r="K226" s="178" t="s">
        <v>3</v>
      </c>
    </row>
    <row r="227" spans="1:24" s="144" customFormat="1" ht="24">
      <c r="B227" s="62">
        <v>25009260</v>
      </c>
      <c r="C227" s="178" t="s">
        <v>2</v>
      </c>
      <c r="D227" s="176" t="s">
        <v>645</v>
      </c>
      <c r="E227" s="178" t="s">
        <v>3</v>
      </c>
      <c r="F227" s="177" t="s">
        <v>1392</v>
      </c>
      <c r="G227" s="163" t="s">
        <v>3</v>
      </c>
      <c r="H227" s="163" t="s">
        <v>7</v>
      </c>
      <c r="I227" s="181" t="s">
        <v>3</v>
      </c>
      <c r="J227" s="165" t="s">
        <v>1355</v>
      </c>
      <c r="K227" s="178" t="s">
        <v>3</v>
      </c>
    </row>
    <row r="228" spans="1:24" s="144" customFormat="1" ht="13">
      <c r="B228" s="62">
        <v>25009276</v>
      </c>
      <c r="C228" s="178" t="s">
        <v>2</v>
      </c>
      <c r="D228" s="178" t="s">
        <v>673</v>
      </c>
      <c r="E228" s="178" t="s">
        <v>3</v>
      </c>
      <c r="F228" s="177" t="s">
        <v>1392</v>
      </c>
      <c r="G228" s="163" t="s">
        <v>3</v>
      </c>
      <c r="H228" s="163" t="s">
        <v>7</v>
      </c>
      <c r="I228" s="181" t="s">
        <v>3</v>
      </c>
      <c r="J228" s="157" t="s">
        <v>1355</v>
      </c>
      <c r="K228" s="157" t="s">
        <v>3</v>
      </c>
    </row>
    <row r="229" spans="1:24" s="292" customFormat="1" ht="13">
      <c r="A229" s="144"/>
      <c r="B229" s="62">
        <v>25009276</v>
      </c>
      <c r="C229" s="178" t="s">
        <v>2</v>
      </c>
      <c r="D229" s="316" t="s">
        <v>674</v>
      </c>
      <c r="E229" s="178" t="s">
        <v>3</v>
      </c>
      <c r="F229" s="177" t="s">
        <v>1392</v>
      </c>
      <c r="G229" s="163" t="s">
        <v>3</v>
      </c>
      <c r="H229" s="163" t="s">
        <v>7</v>
      </c>
      <c r="I229" s="181" t="s">
        <v>3</v>
      </c>
      <c r="J229" s="157" t="s">
        <v>1355</v>
      </c>
      <c r="K229" s="157" t="s">
        <v>3</v>
      </c>
      <c r="L229" s="144"/>
      <c r="M229" s="144"/>
      <c r="N229" s="144"/>
      <c r="O229" s="144"/>
      <c r="P229" s="144"/>
      <c r="Q229" s="144"/>
      <c r="R229" s="144"/>
      <c r="S229" s="144"/>
      <c r="T229" s="144"/>
      <c r="U229" s="144"/>
      <c r="V229" s="144"/>
      <c r="W229" s="144"/>
      <c r="X229" s="144"/>
    </row>
    <row r="230" spans="1:24" s="144" customFormat="1" ht="24">
      <c r="B230" s="62">
        <v>25009276</v>
      </c>
      <c r="C230" s="178" t="s">
        <v>2</v>
      </c>
      <c r="D230" s="178" t="s">
        <v>675</v>
      </c>
      <c r="E230" s="178" t="s">
        <v>3</v>
      </c>
      <c r="F230" s="177" t="s">
        <v>1392</v>
      </c>
      <c r="G230" s="163" t="s">
        <v>3</v>
      </c>
      <c r="H230" s="163" t="s">
        <v>7</v>
      </c>
      <c r="I230" s="181" t="s">
        <v>3</v>
      </c>
      <c r="J230" s="157" t="s">
        <v>1355</v>
      </c>
      <c r="K230" s="157" t="s">
        <v>3</v>
      </c>
    </row>
    <row r="231" spans="1:24" s="144" customFormat="1" ht="24">
      <c r="B231" s="62">
        <v>25009276</v>
      </c>
      <c r="C231" s="178" t="s">
        <v>2</v>
      </c>
      <c r="D231" s="178" t="s">
        <v>676</v>
      </c>
      <c r="E231" s="178" t="s">
        <v>3</v>
      </c>
      <c r="F231" s="177" t="s">
        <v>1392</v>
      </c>
      <c r="G231" s="163" t="s">
        <v>3</v>
      </c>
      <c r="H231" s="163" t="s">
        <v>7</v>
      </c>
      <c r="I231" s="181" t="s">
        <v>3</v>
      </c>
      <c r="J231" s="157" t="s">
        <v>1355</v>
      </c>
      <c r="K231" s="157" t="s">
        <v>3</v>
      </c>
    </row>
    <row r="232" spans="1:24" s="144" customFormat="1" ht="24">
      <c r="B232" s="62">
        <v>25009276</v>
      </c>
      <c r="C232" s="178" t="s">
        <v>2</v>
      </c>
      <c r="D232" s="178" t="s">
        <v>677</v>
      </c>
      <c r="E232" s="178" t="s">
        <v>3</v>
      </c>
      <c r="F232" s="177" t="s">
        <v>1392</v>
      </c>
      <c r="G232" s="163" t="s">
        <v>3</v>
      </c>
      <c r="H232" s="163" t="s">
        <v>7</v>
      </c>
      <c r="I232" s="181" t="s">
        <v>3</v>
      </c>
      <c r="J232" s="157" t="s">
        <v>1355</v>
      </c>
      <c r="K232" s="157" t="s">
        <v>3</v>
      </c>
    </row>
    <row r="233" spans="1:24" s="144" customFormat="1" ht="24">
      <c r="B233" s="62">
        <v>25009276</v>
      </c>
      <c r="C233" s="178" t="s">
        <v>2</v>
      </c>
      <c r="D233" s="178" t="s">
        <v>678</v>
      </c>
      <c r="E233" s="178" t="s">
        <v>3</v>
      </c>
      <c r="F233" s="177" t="s">
        <v>1392</v>
      </c>
      <c r="G233" s="163" t="s">
        <v>3</v>
      </c>
      <c r="H233" s="163" t="s">
        <v>7</v>
      </c>
      <c r="I233" s="181" t="s">
        <v>3</v>
      </c>
      <c r="J233" s="157" t="s">
        <v>1355</v>
      </c>
      <c r="K233" s="157" t="s">
        <v>3</v>
      </c>
    </row>
    <row r="234" spans="1:24" s="144" customFormat="1" ht="24">
      <c r="B234" s="62">
        <v>25009276</v>
      </c>
      <c r="C234" s="178" t="s">
        <v>2</v>
      </c>
      <c r="D234" s="178" t="s">
        <v>680</v>
      </c>
      <c r="E234" s="178" t="s">
        <v>3</v>
      </c>
      <c r="F234" s="177" t="s">
        <v>1392</v>
      </c>
      <c r="G234" s="163" t="s">
        <v>3</v>
      </c>
      <c r="H234" s="163" t="s">
        <v>7</v>
      </c>
      <c r="I234" s="181" t="s">
        <v>3</v>
      </c>
      <c r="J234" s="157" t="s">
        <v>1355</v>
      </c>
      <c r="K234" s="157" t="s">
        <v>3</v>
      </c>
    </row>
    <row r="235" spans="1:24" s="144" customFormat="1" ht="24">
      <c r="B235" s="62">
        <v>25009276</v>
      </c>
      <c r="C235" s="178" t="s">
        <v>2</v>
      </c>
      <c r="D235" s="178" t="s">
        <v>681</v>
      </c>
      <c r="E235" s="178" t="s">
        <v>3</v>
      </c>
      <c r="F235" s="177" t="s">
        <v>1392</v>
      </c>
      <c r="G235" s="163" t="s">
        <v>3</v>
      </c>
      <c r="H235" s="163" t="s">
        <v>7</v>
      </c>
      <c r="I235" s="181" t="s">
        <v>3</v>
      </c>
      <c r="J235" s="157" t="s">
        <v>1355</v>
      </c>
      <c r="K235" s="157" t="s">
        <v>3</v>
      </c>
    </row>
    <row r="236" spans="1:24" s="144" customFormat="1" ht="24">
      <c r="B236" s="62">
        <v>25009276</v>
      </c>
      <c r="C236" s="178" t="s">
        <v>2</v>
      </c>
      <c r="D236" s="178" t="s">
        <v>659</v>
      </c>
      <c r="E236" s="178" t="s">
        <v>3</v>
      </c>
      <c r="F236" s="177" t="s">
        <v>1392</v>
      </c>
      <c r="G236" s="163" t="s">
        <v>3</v>
      </c>
      <c r="H236" s="163" t="s">
        <v>7</v>
      </c>
      <c r="I236" s="181" t="s">
        <v>3</v>
      </c>
      <c r="J236" s="157" t="s">
        <v>1355</v>
      </c>
      <c r="K236" s="157" t="s">
        <v>3</v>
      </c>
    </row>
    <row r="237" spans="1:24" s="144" customFormat="1" ht="24">
      <c r="B237" s="62">
        <v>25009276</v>
      </c>
      <c r="C237" s="178" t="s">
        <v>2</v>
      </c>
      <c r="D237" s="178" t="s">
        <v>660</v>
      </c>
      <c r="E237" s="178" t="s">
        <v>3</v>
      </c>
      <c r="F237" s="177" t="s">
        <v>1392</v>
      </c>
      <c r="G237" s="163" t="s">
        <v>3</v>
      </c>
      <c r="H237" s="163" t="s">
        <v>7</v>
      </c>
      <c r="I237" s="181" t="s">
        <v>3</v>
      </c>
      <c r="J237" s="157" t="s">
        <v>1355</v>
      </c>
      <c r="K237" s="157" t="s">
        <v>3</v>
      </c>
    </row>
    <row r="238" spans="1:24" s="144" customFormat="1" ht="36">
      <c r="B238" s="62">
        <v>25009276</v>
      </c>
      <c r="C238" s="178" t="s">
        <v>2</v>
      </c>
      <c r="D238" s="178" t="s">
        <v>661</v>
      </c>
      <c r="E238" s="178" t="s">
        <v>3</v>
      </c>
      <c r="F238" s="177" t="s">
        <v>1392</v>
      </c>
      <c r="G238" s="163" t="s">
        <v>3</v>
      </c>
      <c r="H238" s="163" t="s">
        <v>7</v>
      </c>
      <c r="I238" s="181" t="s">
        <v>3</v>
      </c>
      <c r="J238" s="157" t="s">
        <v>1355</v>
      </c>
      <c r="K238" s="157" t="s">
        <v>3</v>
      </c>
    </row>
    <row r="239" spans="1:24" s="144" customFormat="1" ht="36">
      <c r="B239" s="62">
        <v>25009276</v>
      </c>
      <c r="C239" s="178" t="s">
        <v>2</v>
      </c>
      <c r="D239" s="178" t="s">
        <v>662</v>
      </c>
      <c r="E239" s="178" t="s">
        <v>3</v>
      </c>
      <c r="F239" s="177" t="s">
        <v>1392</v>
      </c>
      <c r="G239" s="163" t="s">
        <v>3</v>
      </c>
      <c r="H239" s="163" t="s">
        <v>7</v>
      </c>
      <c r="I239" s="181" t="s">
        <v>3</v>
      </c>
      <c r="J239" s="157" t="s">
        <v>1355</v>
      </c>
      <c r="K239" s="157" t="s">
        <v>3</v>
      </c>
    </row>
    <row r="240" spans="1:24" s="144" customFormat="1" ht="24">
      <c r="B240" s="61">
        <v>25031392</v>
      </c>
      <c r="C240" s="178" t="s">
        <v>2</v>
      </c>
      <c r="D240" s="157" t="s">
        <v>633</v>
      </c>
      <c r="E240" s="157" t="s">
        <v>3</v>
      </c>
      <c r="F240" s="163" t="s">
        <v>1392</v>
      </c>
      <c r="G240" s="163" t="s">
        <v>3</v>
      </c>
      <c r="H240" s="163" t="s">
        <v>7</v>
      </c>
      <c r="I240" s="61" t="s">
        <v>3</v>
      </c>
      <c r="J240" s="165" t="s">
        <v>1355</v>
      </c>
      <c r="K240" s="178" t="s">
        <v>3</v>
      </c>
    </row>
    <row r="241" spans="2:11" s="144" customFormat="1" ht="24">
      <c r="B241" s="61">
        <v>25031405</v>
      </c>
      <c r="C241" s="178" t="s">
        <v>2</v>
      </c>
      <c r="D241" s="157" t="s">
        <v>617</v>
      </c>
      <c r="E241" s="157" t="s">
        <v>3</v>
      </c>
      <c r="F241" s="163" t="s">
        <v>1392</v>
      </c>
      <c r="G241" s="163" t="s">
        <v>3</v>
      </c>
      <c r="H241" s="163" t="s">
        <v>7</v>
      </c>
      <c r="I241" s="61" t="s">
        <v>3</v>
      </c>
      <c r="J241" s="165" t="s">
        <v>1355</v>
      </c>
      <c r="K241" s="178" t="s">
        <v>3</v>
      </c>
    </row>
    <row r="242" spans="2:11" s="144" customFormat="1" ht="48">
      <c r="B242" s="61">
        <v>25031405</v>
      </c>
      <c r="C242" s="178" t="s">
        <v>2</v>
      </c>
      <c r="D242" s="157" t="s">
        <v>618</v>
      </c>
      <c r="E242" s="157" t="s">
        <v>3</v>
      </c>
      <c r="F242" s="163" t="s">
        <v>1392</v>
      </c>
      <c r="G242" s="163" t="s">
        <v>3</v>
      </c>
      <c r="H242" s="163" t="s">
        <v>7</v>
      </c>
      <c r="I242" s="61" t="s">
        <v>3</v>
      </c>
      <c r="J242" s="165" t="s">
        <v>1355</v>
      </c>
      <c r="K242" s="178" t="s">
        <v>3</v>
      </c>
    </row>
    <row r="243" spans="2:11" s="144" customFormat="1" ht="24">
      <c r="B243" s="61">
        <v>25031414</v>
      </c>
      <c r="C243" s="178" t="s">
        <v>2</v>
      </c>
      <c r="D243" s="165" t="s">
        <v>637</v>
      </c>
      <c r="E243" s="157" t="s">
        <v>3</v>
      </c>
      <c r="F243" s="163" t="s">
        <v>1392</v>
      </c>
      <c r="G243" s="163" t="s">
        <v>3</v>
      </c>
      <c r="H243" s="163" t="s">
        <v>7</v>
      </c>
      <c r="I243" s="61" t="s">
        <v>3</v>
      </c>
      <c r="J243" s="165" t="s">
        <v>1355</v>
      </c>
      <c r="K243" s="178" t="s">
        <v>3</v>
      </c>
    </row>
    <row r="244" spans="2:11" s="144" customFormat="1" ht="24">
      <c r="B244" s="61">
        <v>25031414</v>
      </c>
      <c r="C244" s="178" t="s">
        <v>2</v>
      </c>
      <c r="D244" s="165" t="s">
        <v>638</v>
      </c>
      <c r="E244" s="157" t="s">
        <v>3</v>
      </c>
      <c r="F244" s="163" t="s">
        <v>1392</v>
      </c>
      <c r="G244" s="163" t="s">
        <v>3</v>
      </c>
      <c r="H244" s="163" t="s">
        <v>7</v>
      </c>
      <c r="I244" s="61" t="s">
        <v>3</v>
      </c>
      <c r="J244" s="165" t="s">
        <v>1355</v>
      </c>
      <c r="K244" s="178" t="s">
        <v>3</v>
      </c>
    </row>
    <row r="245" spans="2:11" s="144" customFormat="1" ht="36">
      <c r="B245" s="61">
        <v>25031414</v>
      </c>
      <c r="C245" s="178" t="s">
        <v>2</v>
      </c>
      <c r="D245" s="165" t="s">
        <v>639</v>
      </c>
      <c r="E245" s="157" t="s">
        <v>3</v>
      </c>
      <c r="F245" s="163" t="s">
        <v>1392</v>
      </c>
      <c r="G245" s="163" t="s">
        <v>3</v>
      </c>
      <c r="H245" s="163" t="s">
        <v>7</v>
      </c>
      <c r="I245" s="61" t="s">
        <v>3</v>
      </c>
      <c r="J245" s="165" t="s">
        <v>1355</v>
      </c>
      <c r="K245" s="178" t="s">
        <v>3</v>
      </c>
    </row>
    <row r="246" spans="2:11" s="144" customFormat="1" ht="24">
      <c r="B246" s="61">
        <v>25031414</v>
      </c>
      <c r="C246" s="178" t="s">
        <v>2</v>
      </c>
      <c r="D246" s="165" t="s">
        <v>640</v>
      </c>
      <c r="E246" s="157" t="s">
        <v>3</v>
      </c>
      <c r="F246" s="163" t="s">
        <v>1392</v>
      </c>
      <c r="G246" s="163" t="s">
        <v>3</v>
      </c>
      <c r="H246" s="163" t="s">
        <v>7</v>
      </c>
      <c r="I246" s="61" t="s">
        <v>3</v>
      </c>
      <c r="J246" s="165" t="s">
        <v>1355</v>
      </c>
      <c r="K246" s="178" t="s">
        <v>3</v>
      </c>
    </row>
    <row r="247" spans="2:11" s="144" customFormat="1" ht="24">
      <c r="B247" s="61">
        <v>25031414</v>
      </c>
      <c r="C247" s="178" t="s">
        <v>2</v>
      </c>
      <c r="D247" s="165" t="s">
        <v>641</v>
      </c>
      <c r="E247" s="157" t="s">
        <v>3</v>
      </c>
      <c r="F247" s="163" t="s">
        <v>1392</v>
      </c>
      <c r="G247" s="163" t="s">
        <v>3</v>
      </c>
      <c r="H247" s="163" t="s">
        <v>7</v>
      </c>
      <c r="I247" s="61" t="s">
        <v>3</v>
      </c>
      <c r="J247" s="165" t="s">
        <v>1355</v>
      </c>
      <c r="K247" s="178" t="s">
        <v>3</v>
      </c>
    </row>
    <row r="248" spans="2:11" s="144" customFormat="1" ht="36">
      <c r="B248" s="61">
        <v>25031414</v>
      </c>
      <c r="C248" s="178" t="s">
        <v>2</v>
      </c>
      <c r="D248" s="165" t="s">
        <v>642</v>
      </c>
      <c r="E248" s="157" t="s">
        <v>3</v>
      </c>
      <c r="F248" s="163" t="s">
        <v>1392</v>
      </c>
      <c r="G248" s="163" t="s">
        <v>3</v>
      </c>
      <c r="H248" s="163" t="s">
        <v>7</v>
      </c>
      <c r="I248" s="61" t="s">
        <v>3</v>
      </c>
      <c r="J248" s="165" t="s">
        <v>1355</v>
      </c>
      <c r="K248" s="178" t="s">
        <v>3</v>
      </c>
    </row>
    <row r="249" spans="2:11" s="144" customFormat="1" ht="24">
      <c r="B249" s="61">
        <v>25031414</v>
      </c>
      <c r="C249" s="178" t="s">
        <v>2</v>
      </c>
      <c r="D249" s="165" t="s">
        <v>628</v>
      </c>
      <c r="E249" s="157" t="s">
        <v>3</v>
      </c>
      <c r="F249" s="163" t="s">
        <v>1392</v>
      </c>
      <c r="G249" s="163" t="s">
        <v>3</v>
      </c>
      <c r="H249" s="163" t="s">
        <v>7</v>
      </c>
      <c r="I249" s="61" t="s">
        <v>3</v>
      </c>
      <c r="J249" s="165" t="s">
        <v>1355</v>
      </c>
      <c r="K249" s="178" t="s">
        <v>3</v>
      </c>
    </row>
    <row r="250" spans="2:11" s="144" customFormat="1" ht="36">
      <c r="B250" s="61">
        <v>25031414</v>
      </c>
      <c r="C250" s="178" t="s">
        <v>2</v>
      </c>
      <c r="D250" s="165" t="s">
        <v>629</v>
      </c>
      <c r="E250" s="157" t="s">
        <v>3</v>
      </c>
      <c r="F250" s="163" t="s">
        <v>1392</v>
      </c>
      <c r="G250" s="163" t="s">
        <v>3</v>
      </c>
      <c r="H250" s="163" t="s">
        <v>7</v>
      </c>
      <c r="I250" s="61" t="s">
        <v>3</v>
      </c>
      <c r="J250" s="165" t="s">
        <v>1355</v>
      </c>
      <c r="K250" s="178" t="s">
        <v>3</v>
      </c>
    </row>
    <row r="251" spans="2:11" s="144" customFormat="1" ht="24">
      <c r="B251" s="61">
        <v>25031414</v>
      </c>
      <c r="C251" s="178" t="s">
        <v>2</v>
      </c>
      <c r="D251" s="109" t="s">
        <v>630</v>
      </c>
      <c r="E251" s="157" t="s">
        <v>3</v>
      </c>
      <c r="F251" s="163" t="s">
        <v>1392</v>
      </c>
      <c r="G251" s="163" t="s">
        <v>3</v>
      </c>
      <c r="H251" s="163" t="s">
        <v>7</v>
      </c>
      <c r="I251" s="61" t="s">
        <v>3</v>
      </c>
      <c r="J251" s="165" t="s">
        <v>1355</v>
      </c>
      <c r="K251" s="178" t="s">
        <v>3</v>
      </c>
    </row>
    <row r="252" spans="2:11" s="144" customFormat="1" ht="24">
      <c r="B252" s="61">
        <v>25031414</v>
      </c>
      <c r="C252" s="178" t="s">
        <v>2</v>
      </c>
      <c r="D252" s="165" t="s">
        <v>631</v>
      </c>
      <c r="E252" s="157" t="s">
        <v>3</v>
      </c>
      <c r="F252" s="163" t="s">
        <v>1392</v>
      </c>
      <c r="G252" s="163" t="s">
        <v>3</v>
      </c>
      <c r="H252" s="163" t="s">
        <v>7</v>
      </c>
      <c r="I252" s="61" t="s">
        <v>3</v>
      </c>
      <c r="J252" s="165" t="s">
        <v>1355</v>
      </c>
      <c r="K252" s="178" t="s">
        <v>3</v>
      </c>
    </row>
    <row r="253" spans="2:11" s="144" customFormat="1" ht="24">
      <c r="B253" s="61">
        <v>25031414</v>
      </c>
      <c r="C253" s="178" t="s">
        <v>2</v>
      </c>
      <c r="D253" s="109" t="s">
        <v>632</v>
      </c>
      <c r="E253" s="157" t="s">
        <v>3</v>
      </c>
      <c r="F253" s="163" t="s">
        <v>1392</v>
      </c>
      <c r="G253" s="163" t="s">
        <v>3</v>
      </c>
      <c r="H253" s="163" t="s">
        <v>7</v>
      </c>
      <c r="I253" s="61" t="s">
        <v>3</v>
      </c>
      <c r="J253" s="165" t="s">
        <v>1355</v>
      </c>
      <c r="K253" s="178" t="s">
        <v>3</v>
      </c>
    </row>
    <row r="254" spans="2:11" s="144" customFormat="1" ht="24">
      <c r="B254" s="62">
        <v>25043553</v>
      </c>
      <c r="C254" s="178" t="s">
        <v>25</v>
      </c>
      <c r="D254" s="158" t="s">
        <v>636</v>
      </c>
      <c r="E254" s="304" t="s">
        <v>3</v>
      </c>
      <c r="F254" s="175" t="s">
        <v>1392</v>
      </c>
      <c r="G254" s="163" t="s">
        <v>3</v>
      </c>
      <c r="H254" s="163" t="s">
        <v>7</v>
      </c>
      <c r="I254" s="182" t="s">
        <v>3</v>
      </c>
      <c r="J254" s="165" t="s">
        <v>1355</v>
      </c>
      <c r="K254" s="178" t="s">
        <v>3</v>
      </c>
    </row>
    <row r="255" spans="2:11" s="144" customFormat="1" ht="24">
      <c r="B255" s="62">
        <v>25043933</v>
      </c>
      <c r="C255" s="178" t="s">
        <v>25</v>
      </c>
      <c r="D255" s="307" t="s">
        <v>648</v>
      </c>
      <c r="E255" s="178" t="s">
        <v>3</v>
      </c>
      <c r="F255" s="177" t="s">
        <v>1392</v>
      </c>
      <c r="G255" s="163" t="s">
        <v>3</v>
      </c>
      <c r="H255" s="163" t="s">
        <v>7</v>
      </c>
      <c r="I255" s="181" t="s">
        <v>3</v>
      </c>
      <c r="J255" s="165" t="s">
        <v>1355</v>
      </c>
      <c r="K255" s="178" t="s">
        <v>3</v>
      </c>
    </row>
    <row r="256" spans="2:11" s="144" customFormat="1" ht="24">
      <c r="B256" s="62">
        <v>25043933</v>
      </c>
      <c r="C256" s="178" t="s">
        <v>25</v>
      </c>
      <c r="D256" s="307" t="s">
        <v>649</v>
      </c>
      <c r="E256" s="178" t="s">
        <v>3</v>
      </c>
      <c r="F256" s="177" t="s">
        <v>1392</v>
      </c>
      <c r="G256" s="163" t="s">
        <v>3</v>
      </c>
      <c r="H256" s="163" t="s">
        <v>7</v>
      </c>
      <c r="I256" s="181" t="s">
        <v>3</v>
      </c>
      <c r="J256" s="165" t="s">
        <v>1355</v>
      </c>
      <c r="K256" s="178" t="s">
        <v>3</v>
      </c>
    </row>
    <row r="257" spans="2:11" s="144" customFormat="1" ht="36">
      <c r="B257" s="62">
        <v>25043933</v>
      </c>
      <c r="C257" s="178" t="s">
        <v>25</v>
      </c>
      <c r="D257" s="307" t="s">
        <v>650</v>
      </c>
      <c r="E257" s="178" t="s">
        <v>3</v>
      </c>
      <c r="F257" s="177" t="s">
        <v>1392</v>
      </c>
      <c r="G257" s="163" t="s">
        <v>3</v>
      </c>
      <c r="H257" s="163" t="s">
        <v>7</v>
      </c>
      <c r="I257" s="181" t="s">
        <v>3</v>
      </c>
      <c r="J257" s="165" t="s">
        <v>1355</v>
      </c>
      <c r="K257" s="178" t="s">
        <v>3</v>
      </c>
    </row>
    <row r="258" spans="2:11" s="144" customFormat="1" ht="36">
      <c r="B258" s="62">
        <v>25043933</v>
      </c>
      <c r="C258" s="178" t="s">
        <v>25</v>
      </c>
      <c r="D258" s="307" t="s">
        <v>651</v>
      </c>
      <c r="E258" s="178" t="s">
        <v>3</v>
      </c>
      <c r="F258" s="177" t="s">
        <v>1392</v>
      </c>
      <c r="G258" s="163" t="s">
        <v>3</v>
      </c>
      <c r="H258" s="163" t="s">
        <v>7</v>
      </c>
      <c r="I258" s="181" t="s">
        <v>3</v>
      </c>
      <c r="J258" s="165" t="s">
        <v>1355</v>
      </c>
      <c r="K258" s="178" t="s">
        <v>3</v>
      </c>
    </row>
    <row r="259" spans="2:11" s="144" customFormat="1" ht="24">
      <c r="B259" s="62">
        <v>25043933</v>
      </c>
      <c r="C259" s="178" t="s">
        <v>25</v>
      </c>
      <c r="D259" s="307" t="s">
        <v>652</v>
      </c>
      <c r="E259" s="178" t="s">
        <v>3</v>
      </c>
      <c r="F259" s="177" t="s">
        <v>1392</v>
      </c>
      <c r="G259" s="163" t="s">
        <v>3</v>
      </c>
      <c r="H259" s="163" t="s">
        <v>7</v>
      </c>
      <c r="I259" s="181" t="s">
        <v>3</v>
      </c>
      <c r="J259" s="165" t="s">
        <v>1355</v>
      </c>
      <c r="K259" s="178" t="s">
        <v>3</v>
      </c>
    </row>
    <row r="260" spans="2:11" s="144" customFormat="1" ht="24">
      <c r="B260" s="62">
        <v>25043933</v>
      </c>
      <c r="C260" s="178" t="s">
        <v>25</v>
      </c>
      <c r="D260" s="307" t="s">
        <v>653</v>
      </c>
      <c r="E260" s="178" t="s">
        <v>3</v>
      </c>
      <c r="F260" s="177" t="s">
        <v>1392</v>
      </c>
      <c r="G260" s="163" t="s">
        <v>3</v>
      </c>
      <c r="H260" s="163" t="s">
        <v>7</v>
      </c>
      <c r="I260" s="181" t="s">
        <v>3</v>
      </c>
      <c r="J260" s="165" t="s">
        <v>1355</v>
      </c>
      <c r="K260" s="178" t="s">
        <v>3</v>
      </c>
    </row>
    <row r="261" spans="2:11" s="144" customFormat="1" ht="24">
      <c r="B261" s="62">
        <v>25043933</v>
      </c>
      <c r="C261" s="178" t="s">
        <v>25</v>
      </c>
      <c r="D261" s="307" t="s">
        <v>654</v>
      </c>
      <c r="E261" s="178" t="s">
        <v>3</v>
      </c>
      <c r="F261" s="177" t="s">
        <v>1392</v>
      </c>
      <c r="G261" s="163" t="s">
        <v>3</v>
      </c>
      <c r="H261" s="163" t="s">
        <v>7</v>
      </c>
      <c r="I261" s="181" t="s">
        <v>3</v>
      </c>
      <c r="J261" s="165" t="s">
        <v>1355</v>
      </c>
      <c r="K261" s="178" t="s">
        <v>3</v>
      </c>
    </row>
    <row r="262" spans="2:11" s="144" customFormat="1" ht="24">
      <c r="B262" s="62">
        <v>25043933</v>
      </c>
      <c r="C262" s="178" t="s">
        <v>25</v>
      </c>
      <c r="D262" s="307" t="s">
        <v>655</v>
      </c>
      <c r="E262" s="178" t="s">
        <v>3</v>
      </c>
      <c r="F262" s="177" t="s">
        <v>1392</v>
      </c>
      <c r="G262" s="163" t="s">
        <v>3</v>
      </c>
      <c r="H262" s="163" t="s">
        <v>7</v>
      </c>
      <c r="I262" s="181" t="s">
        <v>3</v>
      </c>
      <c r="J262" s="165" t="s">
        <v>1355</v>
      </c>
      <c r="K262" s="178" t="s">
        <v>3</v>
      </c>
    </row>
    <row r="263" spans="2:11" s="144" customFormat="1" ht="24">
      <c r="B263" s="62">
        <v>25043933</v>
      </c>
      <c r="C263" s="178" t="s">
        <v>25</v>
      </c>
      <c r="D263" s="307" t="s">
        <v>656</v>
      </c>
      <c r="E263" s="178" t="s">
        <v>3</v>
      </c>
      <c r="F263" s="177" t="s">
        <v>1392</v>
      </c>
      <c r="G263" s="163" t="s">
        <v>3</v>
      </c>
      <c r="H263" s="163" t="s">
        <v>7</v>
      </c>
      <c r="I263" s="181" t="s">
        <v>3</v>
      </c>
      <c r="J263" s="165" t="s">
        <v>1355</v>
      </c>
      <c r="K263" s="178" t="s">
        <v>3</v>
      </c>
    </row>
    <row r="264" spans="2:11" s="144" customFormat="1" ht="24">
      <c r="B264" s="62">
        <v>25043933</v>
      </c>
      <c r="C264" s="178" t="s">
        <v>25</v>
      </c>
      <c r="D264" s="307" t="s">
        <v>657</v>
      </c>
      <c r="E264" s="178" t="s">
        <v>3</v>
      </c>
      <c r="F264" s="177" t="s">
        <v>1392</v>
      </c>
      <c r="G264" s="177" t="s">
        <v>7</v>
      </c>
      <c r="H264" s="177" t="s">
        <v>7</v>
      </c>
      <c r="I264" s="181" t="s">
        <v>7</v>
      </c>
      <c r="J264" s="165" t="s">
        <v>1355</v>
      </c>
      <c r="K264" s="178" t="s">
        <v>7</v>
      </c>
    </row>
    <row r="265" spans="2:11" s="144" customFormat="1" ht="48">
      <c r="B265" s="62">
        <v>25043933</v>
      </c>
      <c r="C265" s="178" t="s">
        <v>25</v>
      </c>
      <c r="D265" s="307" t="s">
        <v>658</v>
      </c>
      <c r="E265" s="178" t="s">
        <v>3</v>
      </c>
      <c r="F265" s="177" t="s">
        <v>1392</v>
      </c>
      <c r="G265" s="163" t="s">
        <v>3</v>
      </c>
      <c r="H265" s="163" t="s">
        <v>7</v>
      </c>
      <c r="I265" s="181" t="s">
        <v>3</v>
      </c>
      <c r="J265" s="165" t="s">
        <v>1355</v>
      </c>
      <c r="K265" s="178" t="s">
        <v>3</v>
      </c>
    </row>
    <row r="266" spans="2:11" s="144" customFormat="1" ht="33">
      <c r="B266" s="61">
        <v>25044160</v>
      </c>
      <c r="C266" s="178" t="s">
        <v>25</v>
      </c>
      <c r="D266" s="109" t="s">
        <v>619</v>
      </c>
      <c r="E266" s="157" t="s">
        <v>3</v>
      </c>
      <c r="F266" s="163" t="s">
        <v>1392</v>
      </c>
      <c r="G266" s="163" t="s">
        <v>3</v>
      </c>
      <c r="H266" s="163" t="s">
        <v>7</v>
      </c>
      <c r="I266" s="61" t="s">
        <v>3</v>
      </c>
      <c r="J266" s="165" t="s">
        <v>1355</v>
      </c>
      <c r="K266" s="178" t="s">
        <v>3</v>
      </c>
    </row>
    <row r="267" spans="2:11" s="144" customFormat="1" ht="36">
      <c r="B267" s="61">
        <v>25044160</v>
      </c>
      <c r="C267" s="178" t="s">
        <v>25</v>
      </c>
      <c r="D267" s="165" t="s">
        <v>620</v>
      </c>
      <c r="E267" s="157" t="s">
        <v>3</v>
      </c>
      <c r="F267" s="163" t="s">
        <v>1392</v>
      </c>
      <c r="G267" s="163" t="s">
        <v>3</v>
      </c>
      <c r="H267" s="163" t="s">
        <v>7</v>
      </c>
      <c r="I267" s="61" t="s">
        <v>3</v>
      </c>
      <c r="J267" s="165" t="s">
        <v>1355</v>
      </c>
      <c r="K267" s="178" t="s">
        <v>3</v>
      </c>
    </row>
    <row r="268" spans="2:11" s="144" customFormat="1" ht="36">
      <c r="B268" s="61">
        <v>25044160</v>
      </c>
      <c r="C268" s="178" t="s">
        <v>25</v>
      </c>
      <c r="D268" s="222" t="s">
        <v>621</v>
      </c>
      <c r="E268" s="157" t="s">
        <v>3</v>
      </c>
      <c r="F268" s="163" t="s">
        <v>1392</v>
      </c>
      <c r="G268" s="163" t="s">
        <v>3</v>
      </c>
      <c r="H268" s="163" t="s">
        <v>7</v>
      </c>
      <c r="I268" s="61" t="s">
        <v>3</v>
      </c>
      <c r="J268" s="165" t="s">
        <v>1355</v>
      </c>
      <c r="K268" s="178" t="s">
        <v>3</v>
      </c>
    </row>
    <row r="269" spans="2:11" s="144" customFormat="1" ht="24">
      <c r="B269" s="61">
        <v>25044160</v>
      </c>
      <c r="C269" s="178" t="s">
        <v>25</v>
      </c>
      <c r="D269" s="177" t="s">
        <v>622</v>
      </c>
      <c r="E269" s="157" t="s">
        <v>3</v>
      </c>
      <c r="F269" s="163" t="s">
        <v>1392</v>
      </c>
      <c r="G269" s="163" t="s">
        <v>3</v>
      </c>
      <c r="H269" s="163" t="s">
        <v>7</v>
      </c>
      <c r="I269" s="61" t="s">
        <v>3</v>
      </c>
      <c r="J269" s="165" t="s">
        <v>1355</v>
      </c>
      <c r="K269" s="178" t="s">
        <v>3</v>
      </c>
    </row>
    <row r="270" spans="2:11" s="144" customFormat="1" ht="36">
      <c r="B270" s="61">
        <v>25080583</v>
      </c>
      <c r="C270" s="178" t="s">
        <v>2</v>
      </c>
      <c r="D270" s="165" t="s">
        <v>590</v>
      </c>
      <c r="E270" s="157" t="s">
        <v>3</v>
      </c>
      <c r="F270" s="163" t="s">
        <v>1392</v>
      </c>
      <c r="G270" s="163" t="s">
        <v>3</v>
      </c>
      <c r="H270" s="163" t="s">
        <v>7</v>
      </c>
      <c r="I270" s="61" t="s">
        <v>3</v>
      </c>
      <c r="J270" s="165" t="s">
        <v>1355</v>
      </c>
      <c r="K270" s="178" t="s">
        <v>3</v>
      </c>
    </row>
    <row r="271" spans="2:11" s="144" customFormat="1" ht="36">
      <c r="B271" s="61">
        <v>25080583</v>
      </c>
      <c r="C271" s="178" t="s">
        <v>2</v>
      </c>
      <c r="D271" s="165" t="s">
        <v>591</v>
      </c>
      <c r="E271" s="157" t="s">
        <v>3</v>
      </c>
      <c r="F271" s="163" t="s">
        <v>1392</v>
      </c>
      <c r="G271" s="163" t="s">
        <v>3</v>
      </c>
      <c r="H271" s="163" t="s">
        <v>7</v>
      </c>
      <c r="I271" s="61" t="s">
        <v>3</v>
      </c>
      <c r="J271" s="165" t="s">
        <v>1355</v>
      </c>
      <c r="K271" s="178" t="s">
        <v>3</v>
      </c>
    </row>
    <row r="272" spans="2:11" s="144" customFormat="1" ht="36">
      <c r="B272" s="61">
        <v>25080583</v>
      </c>
      <c r="C272" s="178" t="s">
        <v>2</v>
      </c>
      <c r="D272" s="165" t="s">
        <v>592</v>
      </c>
      <c r="E272" s="157" t="s">
        <v>3</v>
      </c>
      <c r="F272" s="163" t="s">
        <v>1392</v>
      </c>
      <c r="G272" s="163" t="s">
        <v>3</v>
      </c>
      <c r="H272" s="163" t="s">
        <v>7</v>
      </c>
      <c r="I272" s="61" t="s">
        <v>3</v>
      </c>
      <c r="J272" s="165" t="s">
        <v>1355</v>
      </c>
      <c r="K272" s="178" t="s">
        <v>3</v>
      </c>
    </row>
    <row r="273" spans="1:24" s="144" customFormat="1" ht="36">
      <c r="B273" s="61">
        <v>25100594</v>
      </c>
      <c r="C273" s="178" t="s">
        <v>2</v>
      </c>
      <c r="D273" s="165" t="s">
        <v>596</v>
      </c>
      <c r="E273" s="157" t="s">
        <v>3</v>
      </c>
      <c r="F273" s="163" t="s">
        <v>1392</v>
      </c>
      <c r="G273" s="163" t="s">
        <v>3</v>
      </c>
      <c r="H273" s="163" t="s">
        <v>7</v>
      </c>
      <c r="I273" s="61" t="s">
        <v>3</v>
      </c>
      <c r="J273" s="165" t="s">
        <v>1355</v>
      </c>
      <c r="K273" s="178" t="s">
        <v>3</v>
      </c>
    </row>
    <row r="274" spans="1:24" s="144" customFormat="1" ht="36">
      <c r="B274" s="61">
        <v>25100594</v>
      </c>
      <c r="C274" s="178" t="s">
        <v>2</v>
      </c>
      <c r="D274" s="165" t="s">
        <v>567</v>
      </c>
      <c r="E274" s="157" t="s">
        <v>3</v>
      </c>
      <c r="F274" s="163" t="s">
        <v>1392</v>
      </c>
      <c r="G274" s="163" t="s">
        <v>3</v>
      </c>
      <c r="H274" s="163" t="s">
        <v>7</v>
      </c>
      <c r="I274" s="61" t="s">
        <v>3</v>
      </c>
      <c r="J274" s="165" t="s">
        <v>1355</v>
      </c>
      <c r="K274" s="178" t="s">
        <v>3</v>
      </c>
    </row>
    <row r="275" spans="1:24" s="144" customFormat="1" ht="33">
      <c r="B275" s="61">
        <v>25100594</v>
      </c>
      <c r="C275" s="178" t="s">
        <v>2</v>
      </c>
      <c r="D275" s="165" t="s">
        <v>568</v>
      </c>
      <c r="E275" s="157" t="s">
        <v>3</v>
      </c>
      <c r="F275" s="163" t="s">
        <v>1392</v>
      </c>
      <c r="G275" s="163" t="s">
        <v>3</v>
      </c>
      <c r="H275" s="163" t="s">
        <v>7</v>
      </c>
      <c r="I275" s="61" t="s">
        <v>3</v>
      </c>
      <c r="J275" s="165" t="s">
        <v>1355</v>
      </c>
      <c r="K275" s="178" t="s">
        <v>3</v>
      </c>
    </row>
    <row r="276" spans="1:24" s="144" customFormat="1" ht="33">
      <c r="B276" s="61">
        <v>25100594</v>
      </c>
      <c r="C276" s="178" t="s">
        <v>2</v>
      </c>
      <c r="D276" s="165" t="s">
        <v>569</v>
      </c>
      <c r="E276" s="157" t="s">
        <v>3</v>
      </c>
      <c r="F276" s="163" t="s">
        <v>1392</v>
      </c>
      <c r="G276" s="163" t="s">
        <v>3</v>
      </c>
      <c r="H276" s="163" t="s">
        <v>7</v>
      </c>
      <c r="I276" s="61" t="s">
        <v>3</v>
      </c>
      <c r="J276" s="165" t="s">
        <v>1355</v>
      </c>
      <c r="K276" s="178" t="s">
        <v>3</v>
      </c>
    </row>
    <row r="277" spans="1:24" s="144" customFormat="1" ht="24">
      <c r="B277" s="61">
        <v>25100594</v>
      </c>
      <c r="C277" s="178" t="s">
        <v>2</v>
      </c>
      <c r="D277" s="165" t="s">
        <v>570</v>
      </c>
      <c r="E277" s="157" t="s">
        <v>3</v>
      </c>
      <c r="F277" s="163" t="s">
        <v>1392</v>
      </c>
      <c r="G277" s="163" t="s">
        <v>3</v>
      </c>
      <c r="H277" s="163" t="s">
        <v>7</v>
      </c>
      <c r="I277" s="61" t="s">
        <v>3</v>
      </c>
      <c r="J277" s="165" t="s">
        <v>1355</v>
      </c>
      <c r="K277" s="178" t="s">
        <v>3</v>
      </c>
    </row>
    <row r="278" spans="1:24" s="144" customFormat="1" ht="36">
      <c r="B278" s="61">
        <v>25100594</v>
      </c>
      <c r="C278" s="178" t="s">
        <v>2</v>
      </c>
      <c r="D278" s="165" t="s">
        <v>571</v>
      </c>
      <c r="E278" s="157" t="s">
        <v>3</v>
      </c>
      <c r="F278" s="163" t="s">
        <v>1392</v>
      </c>
      <c r="G278" s="163" t="s">
        <v>3</v>
      </c>
      <c r="H278" s="163" t="s">
        <v>7</v>
      </c>
      <c r="I278" s="61" t="s">
        <v>3</v>
      </c>
      <c r="J278" s="165" t="s">
        <v>1355</v>
      </c>
      <c r="K278" s="178" t="s">
        <v>3</v>
      </c>
    </row>
    <row r="279" spans="1:24" s="292" customFormat="1" ht="24">
      <c r="A279" s="144"/>
      <c r="B279" s="61">
        <v>25100594</v>
      </c>
      <c r="C279" s="178" t="s">
        <v>2</v>
      </c>
      <c r="D279" s="290" t="s">
        <v>572</v>
      </c>
      <c r="E279" s="157" t="s">
        <v>3</v>
      </c>
      <c r="F279" s="163" t="s">
        <v>1392</v>
      </c>
      <c r="G279" s="163" t="s">
        <v>3</v>
      </c>
      <c r="H279" s="163" t="s">
        <v>7</v>
      </c>
      <c r="I279" s="61" t="s">
        <v>3</v>
      </c>
      <c r="J279" s="165" t="s">
        <v>1355</v>
      </c>
      <c r="K279" s="178" t="s">
        <v>3</v>
      </c>
      <c r="L279" s="144"/>
      <c r="M279" s="144"/>
      <c r="N279" s="144"/>
      <c r="O279" s="144"/>
      <c r="P279" s="144"/>
      <c r="Q279" s="144"/>
      <c r="R279" s="144"/>
      <c r="S279" s="144"/>
      <c r="T279" s="144"/>
      <c r="U279" s="144"/>
      <c r="V279" s="144"/>
      <c r="W279" s="144"/>
      <c r="X279" s="144"/>
    </row>
    <row r="280" spans="1:24" s="144" customFormat="1" ht="36">
      <c r="B280" s="61">
        <v>25100594</v>
      </c>
      <c r="C280" s="178" t="s">
        <v>2</v>
      </c>
      <c r="D280" s="290" t="s">
        <v>573</v>
      </c>
      <c r="E280" s="157" t="s">
        <v>3</v>
      </c>
      <c r="F280" s="163" t="s">
        <v>1392</v>
      </c>
      <c r="G280" s="163" t="s">
        <v>3</v>
      </c>
      <c r="H280" s="163" t="s">
        <v>7</v>
      </c>
      <c r="I280" s="61" t="s">
        <v>3</v>
      </c>
      <c r="J280" s="165" t="s">
        <v>1355</v>
      </c>
      <c r="K280" s="178" t="s">
        <v>3</v>
      </c>
    </row>
    <row r="281" spans="1:24" s="144" customFormat="1" ht="36">
      <c r="B281" s="61">
        <v>25100594</v>
      </c>
      <c r="C281" s="178" t="s">
        <v>2</v>
      </c>
      <c r="D281" s="290" t="s">
        <v>574</v>
      </c>
      <c r="E281" s="157" t="s">
        <v>3</v>
      </c>
      <c r="F281" s="163" t="s">
        <v>1392</v>
      </c>
      <c r="G281" s="163" t="s">
        <v>3</v>
      </c>
      <c r="H281" s="163" t="s">
        <v>7</v>
      </c>
      <c r="I281" s="61" t="s">
        <v>3</v>
      </c>
      <c r="J281" s="165" t="s">
        <v>1355</v>
      </c>
      <c r="K281" s="178" t="s">
        <v>3</v>
      </c>
    </row>
    <row r="282" spans="1:24" s="144" customFormat="1" ht="36">
      <c r="B282" s="61">
        <v>25100594</v>
      </c>
      <c r="C282" s="178" t="s">
        <v>2</v>
      </c>
      <c r="D282" s="290" t="s">
        <v>575</v>
      </c>
      <c r="E282" s="157" t="s">
        <v>3</v>
      </c>
      <c r="F282" s="163" t="s">
        <v>1392</v>
      </c>
      <c r="G282" s="163" t="s">
        <v>3</v>
      </c>
      <c r="H282" s="163" t="s">
        <v>7</v>
      </c>
      <c r="I282" s="61" t="s">
        <v>3</v>
      </c>
      <c r="J282" s="165" t="s">
        <v>1355</v>
      </c>
      <c r="K282" s="178" t="s">
        <v>3</v>
      </c>
    </row>
    <row r="283" spans="1:24" s="144" customFormat="1">
      <c r="B283" s="61">
        <v>25100594</v>
      </c>
      <c r="C283" s="178" t="s">
        <v>2</v>
      </c>
      <c r="D283" s="290" t="s">
        <v>576</v>
      </c>
      <c r="E283" s="157" t="s">
        <v>3</v>
      </c>
      <c r="F283" s="163" t="s">
        <v>1392</v>
      </c>
      <c r="G283" s="163" t="s">
        <v>3</v>
      </c>
      <c r="H283" s="163" t="s">
        <v>7</v>
      </c>
      <c r="I283" s="61" t="s">
        <v>3</v>
      </c>
      <c r="J283" s="165" t="s">
        <v>1355</v>
      </c>
      <c r="K283" s="178" t="s">
        <v>3</v>
      </c>
    </row>
    <row r="284" spans="1:24" s="144" customFormat="1" ht="26">
      <c r="B284" s="61">
        <v>25100594</v>
      </c>
      <c r="C284" s="178" t="s">
        <v>2</v>
      </c>
      <c r="D284" s="290" t="s">
        <v>577</v>
      </c>
      <c r="E284" s="157" t="s">
        <v>3</v>
      </c>
      <c r="F284" s="163" t="s">
        <v>1392</v>
      </c>
      <c r="G284" s="163" t="s">
        <v>3</v>
      </c>
      <c r="H284" s="163" t="s">
        <v>7</v>
      </c>
      <c r="I284" s="61" t="s">
        <v>3</v>
      </c>
      <c r="J284" s="165" t="s">
        <v>1355</v>
      </c>
      <c r="K284" s="178" t="s">
        <v>3</v>
      </c>
    </row>
    <row r="285" spans="1:24" s="144" customFormat="1" ht="26">
      <c r="B285" s="61">
        <v>25100604</v>
      </c>
      <c r="C285" s="178" t="s">
        <v>2</v>
      </c>
      <c r="D285" s="62" t="s">
        <v>579</v>
      </c>
      <c r="E285" s="157" t="s">
        <v>3</v>
      </c>
      <c r="F285" s="163" t="s">
        <v>1392</v>
      </c>
      <c r="G285" s="163" t="s">
        <v>3</v>
      </c>
      <c r="H285" s="163" t="s">
        <v>7</v>
      </c>
      <c r="I285" s="61" t="s">
        <v>3</v>
      </c>
      <c r="J285" s="165" t="s">
        <v>1355</v>
      </c>
      <c r="K285" s="178" t="s">
        <v>3</v>
      </c>
    </row>
    <row r="286" spans="1:24" s="144" customFormat="1" ht="26">
      <c r="B286" s="61">
        <v>25100604</v>
      </c>
      <c r="C286" s="178" t="s">
        <v>2</v>
      </c>
      <c r="D286" s="62" t="s">
        <v>580</v>
      </c>
      <c r="E286" s="157" t="s">
        <v>3</v>
      </c>
      <c r="F286" s="163" t="s">
        <v>1392</v>
      </c>
      <c r="G286" s="163" t="s">
        <v>3</v>
      </c>
      <c r="H286" s="163" t="s">
        <v>7</v>
      </c>
      <c r="I286" s="61" t="s">
        <v>3</v>
      </c>
      <c r="J286" s="165" t="s">
        <v>1355</v>
      </c>
      <c r="K286" s="178" t="s">
        <v>3</v>
      </c>
    </row>
    <row r="287" spans="1:24" s="144" customFormat="1" ht="39">
      <c r="B287" s="61">
        <v>25100604</v>
      </c>
      <c r="C287" s="178" t="s">
        <v>2</v>
      </c>
      <c r="D287" s="62" t="s">
        <v>581</v>
      </c>
      <c r="E287" s="157" t="s">
        <v>3</v>
      </c>
      <c r="F287" s="163" t="s">
        <v>1392</v>
      </c>
      <c r="G287" s="163" t="s">
        <v>3</v>
      </c>
      <c r="H287" s="163" t="s">
        <v>7</v>
      </c>
      <c r="I287" s="61" t="s">
        <v>3</v>
      </c>
      <c r="J287" s="165" t="s">
        <v>1355</v>
      </c>
      <c r="K287" s="178" t="s">
        <v>3</v>
      </c>
    </row>
    <row r="288" spans="1:24" s="144" customFormat="1">
      <c r="B288" s="61">
        <v>25100604</v>
      </c>
      <c r="C288" s="178" t="s">
        <v>2</v>
      </c>
      <c r="D288" s="184" t="s">
        <v>582</v>
      </c>
      <c r="E288" s="157" t="s">
        <v>3</v>
      </c>
      <c r="F288" s="163" t="s">
        <v>1392</v>
      </c>
      <c r="G288" s="163" t="s">
        <v>3</v>
      </c>
      <c r="H288" s="163" t="s">
        <v>7</v>
      </c>
      <c r="I288" s="61" t="s">
        <v>3</v>
      </c>
      <c r="J288" s="165" t="s">
        <v>1355</v>
      </c>
      <c r="K288" s="178" t="s">
        <v>3</v>
      </c>
    </row>
    <row r="289" spans="2:11" s="144" customFormat="1" ht="48">
      <c r="B289" s="61">
        <v>25100604</v>
      </c>
      <c r="C289" s="178" t="s">
        <v>2</v>
      </c>
      <c r="D289" s="62" t="s">
        <v>583</v>
      </c>
      <c r="E289" s="157" t="s">
        <v>3</v>
      </c>
      <c r="F289" s="163" t="s">
        <v>1392</v>
      </c>
      <c r="G289" s="163" t="s">
        <v>3</v>
      </c>
      <c r="H289" s="163" t="s">
        <v>7</v>
      </c>
      <c r="I289" s="61" t="s">
        <v>3</v>
      </c>
      <c r="J289" s="165" t="s">
        <v>1355</v>
      </c>
      <c r="K289" s="178" t="s">
        <v>3</v>
      </c>
    </row>
    <row r="290" spans="2:11" s="144" customFormat="1" ht="36">
      <c r="B290" s="190">
        <v>25100604</v>
      </c>
      <c r="C290" s="178" t="s">
        <v>2</v>
      </c>
      <c r="D290" s="62" t="s">
        <v>584</v>
      </c>
      <c r="E290" s="157" t="s">
        <v>3</v>
      </c>
      <c r="F290" s="163" t="s">
        <v>1392</v>
      </c>
      <c r="G290" s="163" t="s">
        <v>3</v>
      </c>
      <c r="H290" s="163" t="s">
        <v>7</v>
      </c>
      <c r="I290" s="61" t="s">
        <v>3</v>
      </c>
      <c r="J290" s="165" t="s">
        <v>1355</v>
      </c>
      <c r="K290" s="178" t="s">
        <v>3</v>
      </c>
    </row>
    <row r="291" spans="2:11" s="144" customFormat="1" ht="24">
      <c r="B291" s="190">
        <v>25100604</v>
      </c>
      <c r="C291" s="178" t="s">
        <v>2</v>
      </c>
      <c r="D291" s="62" t="s">
        <v>560</v>
      </c>
      <c r="E291" s="157" t="s">
        <v>3</v>
      </c>
      <c r="F291" s="163" t="s">
        <v>1392</v>
      </c>
      <c r="G291" s="163" t="s">
        <v>3</v>
      </c>
      <c r="H291" s="163" t="s">
        <v>7</v>
      </c>
      <c r="I291" s="61" t="s">
        <v>3</v>
      </c>
      <c r="J291" s="165" t="s">
        <v>1355</v>
      </c>
      <c r="K291" s="178" t="s">
        <v>3</v>
      </c>
    </row>
    <row r="292" spans="2:11" s="144" customFormat="1" ht="24">
      <c r="B292" s="190">
        <v>25100604</v>
      </c>
      <c r="C292" s="178" t="s">
        <v>2</v>
      </c>
      <c r="D292" s="62" t="s">
        <v>1373</v>
      </c>
      <c r="E292" s="157" t="s">
        <v>3</v>
      </c>
      <c r="F292" s="163" t="s">
        <v>1392</v>
      </c>
      <c r="G292" s="163" t="s">
        <v>3</v>
      </c>
      <c r="H292" s="163" t="s">
        <v>7</v>
      </c>
      <c r="I292" s="61" t="s">
        <v>3</v>
      </c>
      <c r="J292" s="165" t="s">
        <v>1355</v>
      </c>
      <c r="K292" s="178" t="s">
        <v>3</v>
      </c>
    </row>
    <row r="293" spans="2:11" s="144" customFormat="1" ht="36">
      <c r="B293" s="190">
        <v>25100604</v>
      </c>
      <c r="C293" s="178" t="s">
        <v>2</v>
      </c>
      <c r="D293" s="62" t="s">
        <v>561</v>
      </c>
      <c r="E293" s="157" t="s">
        <v>3</v>
      </c>
      <c r="F293" s="163" t="s">
        <v>1392</v>
      </c>
      <c r="G293" s="163" t="s">
        <v>3</v>
      </c>
      <c r="H293" s="163" t="s">
        <v>7</v>
      </c>
      <c r="I293" s="61" t="s">
        <v>3</v>
      </c>
      <c r="J293" s="165" t="s">
        <v>1355</v>
      </c>
      <c r="K293" s="178" t="s">
        <v>3</v>
      </c>
    </row>
    <row r="294" spans="2:11" s="144" customFormat="1" ht="36">
      <c r="B294" s="190">
        <v>25100604</v>
      </c>
      <c r="C294" s="178" t="s">
        <v>2</v>
      </c>
      <c r="D294" s="62" t="s">
        <v>1374</v>
      </c>
      <c r="E294" s="157" t="s">
        <v>3</v>
      </c>
      <c r="F294" s="163" t="s">
        <v>1392</v>
      </c>
      <c r="G294" s="163" t="s">
        <v>3</v>
      </c>
      <c r="H294" s="163" t="s">
        <v>7</v>
      </c>
      <c r="I294" s="61" t="s">
        <v>3</v>
      </c>
      <c r="J294" s="165" t="s">
        <v>1355</v>
      </c>
      <c r="K294" s="178" t="s">
        <v>3</v>
      </c>
    </row>
    <row r="295" spans="2:11" s="144" customFormat="1" ht="36">
      <c r="B295" s="190">
        <v>25100604</v>
      </c>
      <c r="C295" s="178" t="s">
        <v>2</v>
      </c>
      <c r="D295" s="62" t="s">
        <v>1375</v>
      </c>
      <c r="E295" s="157" t="s">
        <v>3</v>
      </c>
      <c r="F295" s="163" t="s">
        <v>1392</v>
      </c>
      <c r="G295" s="163" t="s">
        <v>3</v>
      </c>
      <c r="H295" s="163" t="s">
        <v>7</v>
      </c>
      <c r="I295" s="61" t="s">
        <v>3</v>
      </c>
      <c r="J295" s="165" t="s">
        <v>1355</v>
      </c>
      <c r="K295" s="178" t="s">
        <v>3</v>
      </c>
    </row>
    <row r="296" spans="2:11" s="144" customFormat="1" ht="36">
      <c r="B296" s="190">
        <v>25100604</v>
      </c>
      <c r="C296" s="178" t="s">
        <v>2</v>
      </c>
      <c r="D296" s="62" t="s">
        <v>562</v>
      </c>
      <c r="E296" s="157" t="s">
        <v>3</v>
      </c>
      <c r="F296" s="163" t="s">
        <v>1392</v>
      </c>
      <c r="G296" s="163" t="s">
        <v>3</v>
      </c>
      <c r="H296" s="163" t="s">
        <v>7</v>
      </c>
      <c r="I296" s="61" t="s">
        <v>3</v>
      </c>
      <c r="J296" s="165" t="s">
        <v>1355</v>
      </c>
      <c r="K296" s="178" t="s">
        <v>3</v>
      </c>
    </row>
    <row r="297" spans="2:11" s="144" customFormat="1" ht="36">
      <c r="B297" s="190">
        <v>25100604</v>
      </c>
      <c r="C297" s="178" t="s">
        <v>2</v>
      </c>
      <c r="D297" s="62" t="s">
        <v>563</v>
      </c>
      <c r="E297" s="157" t="s">
        <v>3</v>
      </c>
      <c r="F297" s="163" t="s">
        <v>1392</v>
      </c>
      <c r="G297" s="163" t="s">
        <v>3</v>
      </c>
      <c r="H297" s="163" t="s">
        <v>7</v>
      </c>
      <c r="I297" s="61" t="s">
        <v>3</v>
      </c>
      <c r="J297" s="165" t="s">
        <v>1355</v>
      </c>
      <c r="K297" s="178" t="s">
        <v>3</v>
      </c>
    </row>
    <row r="298" spans="2:11" s="144" customFormat="1" ht="24">
      <c r="B298" s="221">
        <v>25177484</v>
      </c>
      <c r="C298" s="165" t="s">
        <v>74</v>
      </c>
      <c r="D298" s="62" t="s">
        <v>821</v>
      </c>
      <c r="E298" s="157" t="s">
        <v>3</v>
      </c>
      <c r="F298" s="163" t="s">
        <v>1392</v>
      </c>
      <c r="G298" s="163" t="s">
        <v>3</v>
      </c>
      <c r="H298" s="163" t="s">
        <v>7</v>
      </c>
      <c r="I298" s="61" t="s">
        <v>3</v>
      </c>
      <c r="J298" s="157" t="s">
        <v>1355</v>
      </c>
      <c r="K298" s="157" t="s">
        <v>3</v>
      </c>
    </row>
    <row r="299" spans="2:11" s="144" customFormat="1" ht="36">
      <c r="B299" s="221">
        <v>25177484</v>
      </c>
      <c r="C299" s="165" t="s">
        <v>74</v>
      </c>
      <c r="D299" s="62" t="s">
        <v>822</v>
      </c>
      <c r="E299" s="157" t="s">
        <v>3</v>
      </c>
      <c r="F299" s="163" t="s">
        <v>1392</v>
      </c>
      <c r="G299" s="163" t="s">
        <v>3</v>
      </c>
      <c r="H299" s="163" t="s">
        <v>7</v>
      </c>
      <c r="I299" s="61" t="s">
        <v>3</v>
      </c>
      <c r="J299" s="157" t="s">
        <v>1355</v>
      </c>
      <c r="K299" s="157" t="s">
        <v>3</v>
      </c>
    </row>
    <row r="300" spans="2:11" s="144" customFormat="1" ht="36">
      <c r="B300" s="221">
        <v>25177484</v>
      </c>
      <c r="C300" s="165" t="s">
        <v>74</v>
      </c>
      <c r="D300" s="62" t="s">
        <v>809</v>
      </c>
      <c r="E300" s="157" t="s">
        <v>3</v>
      </c>
      <c r="F300" s="163" t="s">
        <v>1392</v>
      </c>
      <c r="G300" s="163" t="s">
        <v>3</v>
      </c>
      <c r="H300" s="163" t="s">
        <v>7</v>
      </c>
      <c r="I300" s="61" t="s">
        <v>3</v>
      </c>
      <c r="J300" s="157" t="s">
        <v>1355</v>
      </c>
      <c r="K300" s="157" t="s">
        <v>3</v>
      </c>
    </row>
    <row r="301" spans="2:11" s="144" customFormat="1" ht="36">
      <c r="B301" s="221">
        <v>25177484</v>
      </c>
      <c r="C301" s="165" t="s">
        <v>74</v>
      </c>
      <c r="D301" s="321" t="s">
        <v>810</v>
      </c>
      <c r="E301" s="157" t="s">
        <v>3</v>
      </c>
      <c r="F301" s="163" t="s">
        <v>1392</v>
      </c>
      <c r="G301" s="163" t="s">
        <v>3</v>
      </c>
      <c r="H301" s="163" t="s">
        <v>7</v>
      </c>
      <c r="I301" s="61" t="s">
        <v>3</v>
      </c>
      <c r="J301" s="157" t="s">
        <v>1355</v>
      </c>
      <c r="K301" s="157" t="s">
        <v>3</v>
      </c>
    </row>
    <row r="302" spans="2:11" s="144" customFormat="1" ht="24">
      <c r="B302" s="221">
        <v>25177484</v>
      </c>
      <c r="C302" s="165" t="s">
        <v>74</v>
      </c>
      <c r="D302" s="62" t="s">
        <v>812</v>
      </c>
      <c r="E302" s="157" t="s">
        <v>3</v>
      </c>
      <c r="F302" s="163" t="s">
        <v>1392</v>
      </c>
      <c r="G302" s="163" t="s">
        <v>3</v>
      </c>
      <c r="H302" s="163" t="s">
        <v>7</v>
      </c>
      <c r="I302" s="61" t="s">
        <v>3</v>
      </c>
      <c r="J302" s="157" t="s">
        <v>1355</v>
      </c>
      <c r="K302" s="157" t="s">
        <v>3</v>
      </c>
    </row>
    <row r="303" spans="2:11" s="144" customFormat="1" ht="24">
      <c r="B303" s="221">
        <v>25177484</v>
      </c>
      <c r="C303" s="165" t="s">
        <v>74</v>
      </c>
      <c r="D303" s="62" t="s">
        <v>813</v>
      </c>
      <c r="E303" s="157" t="s">
        <v>3</v>
      </c>
      <c r="F303" s="163" t="s">
        <v>1392</v>
      </c>
      <c r="G303" s="163" t="s">
        <v>3</v>
      </c>
      <c r="H303" s="163" t="s">
        <v>7</v>
      </c>
      <c r="I303" s="61" t="s">
        <v>3</v>
      </c>
      <c r="J303" s="157" t="s">
        <v>1355</v>
      </c>
      <c r="K303" s="157" t="s">
        <v>3</v>
      </c>
    </row>
    <row r="304" spans="2:11" s="144" customFormat="1" ht="48">
      <c r="B304" s="221">
        <v>25177484</v>
      </c>
      <c r="C304" s="165" t="s">
        <v>74</v>
      </c>
      <c r="D304" s="62" t="s">
        <v>814</v>
      </c>
      <c r="E304" s="157" t="s">
        <v>3</v>
      </c>
      <c r="F304" s="163" t="s">
        <v>1392</v>
      </c>
      <c r="G304" s="163" t="s">
        <v>3</v>
      </c>
      <c r="H304" s="163" t="s">
        <v>7</v>
      </c>
      <c r="I304" s="61" t="s">
        <v>3</v>
      </c>
      <c r="J304" s="157" t="s">
        <v>1355</v>
      </c>
      <c r="K304" s="157" t="s">
        <v>3</v>
      </c>
    </row>
    <row r="305" spans="2:11" s="144" customFormat="1" ht="24">
      <c r="B305" s="221">
        <v>25177484</v>
      </c>
      <c r="C305" s="165" t="s">
        <v>74</v>
      </c>
      <c r="D305" s="62" t="s">
        <v>815</v>
      </c>
      <c r="E305" s="157" t="s">
        <v>3</v>
      </c>
      <c r="F305" s="163" t="s">
        <v>1392</v>
      </c>
      <c r="G305" s="163" t="s">
        <v>3</v>
      </c>
      <c r="H305" s="163" t="s">
        <v>7</v>
      </c>
      <c r="I305" s="61" t="s">
        <v>3</v>
      </c>
      <c r="J305" s="157" t="s">
        <v>1355</v>
      </c>
      <c r="K305" s="157" t="s">
        <v>3</v>
      </c>
    </row>
    <row r="306" spans="2:11" s="144" customFormat="1" ht="24">
      <c r="B306" s="221">
        <v>25177484</v>
      </c>
      <c r="C306" s="165" t="s">
        <v>74</v>
      </c>
      <c r="D306" s="184" t="s">
        <v>805</v>
      </c>
      <c r="E306" s="157" t="s">
        <v>3</v>
      </c>
      <c r="F306" s="163" t="s">
        <v>1392</v>
      </c>
      <c r="G306" s="163" t="s">
        <v>3</v>
      </c>
      <c r="H306" s="163" t="s">
        <v>7</v>
      </c>
      <c r="I306" s="61" t="s">
        <v>3</v>
      </c>
      <c r="J306" s="157" t="s">
        <v>1355</v>
      </c>
      <c r="K306" s="157" t="s">
        <v>3</v>
      </c>
    </row>
    <row r="307" spans="2:11" s="144" customFormat="1" ht="24">
      <c r="B307" s="221">
        <v>25177484</v>
      </c>
      <c r="C307" s="165" t="s">
        <v>74</v>
      </c>
      <c r="D307" s="62" t="s">
        <v>806</v>
      </c>
      <c r="E307" s="157" t="s">
        <v>3</v>
      </c>
      <c r="F307" s="163" t="s">
        <v>1392</v>
      </c>
      <c r="G307" s="163" t="s">
        <v>3</v>
      </c>
      <c r="H307" s="163" t="s">
        <v>7</v>
      </c>
      <c r="I307" s="61" t="s">
        <v>3</v>
      </c>
      <c r="J307" s="157" t="s">
        <v>1355</v>
      </c>
      <c r="K307" s="157" t="s">
        <v>3</v>
      </c>
    </row>
    <row r="308" spans="2:11" s="144" customFormat="1" ht="24">
      <c r="B308" s="221">
        <v>25177484</v>
      </c>
      <c r="C308" s="165" t="s">
        <v>74</v>
      </c>
      <c r="D308" s="62" t="s">
        <v>807</v>
      </c>
      <c r="E308" s="157" t="s">
        <v>3</v>
      </c>
      <c r="F308" s="163" t="s">
        <v>1392</v>
      </c>
      <c r="G308" s="163" t="s">
        <v>3</v>
      </c>
      <c r="H308" s="163" t="s">
        <v>7</v>
      </c>
      <c r="I308" s="61" t="s">
        <v>3</v>
      </c>
      <c r="J308" s="157" t="s">
        <v>1355</v>
      </c>
      <c r="K308" s="157" t="s">
        <v>3</v>
      </c>
    </row>
    <row r="309" spans="2:11" s="144" customFormat="1" ht="24">
      <c r="B309" s="221">
        <v>25177484</v>
      </c>
      <c r="C309" s="165" t="s">
        <v>74</v>
      </c>
      <c r="D309" s="62" t="s">
        <v>808</v>
      </c>
      <c r="E309" s="157" t="s">
        <v>3</v>
      </c>
      <c r="F309" s="163" t="s">
        <v>1392</v>
      </c>
      <c r="G309" s="163" t="s">
        <v>3</v>
      </c>
      <c r="H309" s="163" t="s">
        <v>7</v>
      </c>
      <c r="I309" s="61" t="s">
        <v>3</v>
      </c>
      <c r="J309" s="157" t="s">
        <v>1355</v>
      </c>
      <c r="K309" s="157" t="s">
        <v>3</v>
      </c>
    </row>
    <row r="310" spans="2:11" s="144" customFormat="1" ht="33">
      <c r="B310" s="221">
        <v>25202271</v>
      </c>
      <c r="C310" s="178" t="s">
        <v>27</v>
      </c>
      <c r="D310" s="165" t="s">
        <v>564</v>
      </c>
      <c r="E310" s="157" t="s">
        <v>3</v>
      </c>
      <c r="F310" s="163" t="s">
        <v>1392</v>
      </c>
      <c r="G310" s="163" t="s">
        <v>3</v>
      </c>
      <c r="H310" s="163" t="s">
        <v>7</v>
      </c>
      <c r="I310" s="61" t="s">
        <v>3</v>
      </c>
      <c r="J310" s="165" t="s">
        <v>1355</v>
      </c>
      <c r="K310" s="178" t="s">
        <v>3</v>
      </c>
    </row>
    <row r="311" spans="2:11" s="144" customFormat="1" ht="24">
      <c r="B311" s="221">
        <v>25202271</v>
      </c>
      <c r="C311" s="178" t="s">
        <v>27</v>
      </c>
      <c r="D311" s="165" t="s">
        <v>565</v>
      </c>
      <c r="E311" s="157" t="s">
        <v>3</v>
      </c>
      <c r="F311" s="163" t="s">
        <v>1392</v>
      </c>
      <c r="G311" s="163" t="s">
        <v>3</v>
      </c>
      <c r="H311" s="163" t="s">
        <v>7</v>
      </c>
      <c r="I311" s="61" t="s">
        <v>3</v>
      </c>
      <c r="J311" s="165" t="s">
        <v>1355</v>
      </c>
      <c r="K311" s="178" t="s">
        <v>3</v>
      </c>
    </row>
    <row r="312" spans="2:11" s="144" customFormat="1" ht="36">
      <c r="B312" s="221">
        <v>25202271</v>
      </c>
      <c r="C312" s="178" t="s">
        <v>27</v>
      </c>
      <c r="D312" s="165" t="s">
        <v>566</v>
      </c>
      <c r="E312" s="157" t="s">
        <v>3</v>
      </c>
      <c r="F312" s="163" t="s">
        <v>1392</v>
      </c>
      <c r="G312" s="163" t="s">
        <v>3</v>
      </c>
      <c r="H312" s="163" t="s">
        <v>7</v>
      </c>
      <c r="I312" s="61" t="s">
        <v>3</v>
      </c>
      <c r="J312" s="165" t="s">
        <v>1355</v>
      </c>
      <c r="K312" s="178" t="s">
        <v>3</v>
      </c>
    </row>
    <row r="313" spans="2:11" s="144" customFormat="1" ht="36">
      <c r="B313" s="221">
        <v>25202271</v>
      </c>
      <c r="C313" s="178" t="s">
        <v>27</v>
      </c>
      <c r="D313" s="165" t="s">
        <v>554</v>
      </c>
      <c r="E313" s="157" t="s">
        <v>3</v>
      </c>
      <c r="F313" s="163" t="s">
        <v>1392</v>
      </c>
      <c r="G313" s="163" t="s">
        <v>3</v>
      </c>
      <c r="H313" s="163" t="s">
        <v>7</v>
      </c>
      <c r="I313" s="61" t="s">
        <v>3</v>
      </c>
      <c r="J313" s="165" t="s">
        <v>1355</v>
      </c>
      <c r="K313" s="178" t="s">
        <v>3</v>
      </c>
    </row>
    <row r="314" spans="2:11" s="144" customFormat="1" ht="36">
      <c r="B314" s="221">
        <v>25202271</v>
      </c>
      <c r="C314" s="178" t="s">
        <v>27</v>
      </c>
      <c r="D314" s="165" t="s">
        <v>555</v>
      </c>
      <c r="E314" s="157" t="s">
        <v>3</v>
      </c>
      <c r="F314" s="163" t="s">
        <v>1392</v>
      </c>
      <c r="G314" s="163" t="s">
        <v>3</v>
      </c>
      <c r="H314" s="163" t="s">
        <v>7</v>
      </c>
      <c r="I314" s="61" t="s">
        <v>3</v>
      </c>
      <c r="J314" s="165" t="s">
        <v>1355</v>
      </c>
      <c r="K314" s="178" t="s">
        <v>3</v>
      </c>
    </row>
    <row r="315" spans="2:11" s="144" customFormat="1" ht="24">
      <c r="B315" s="221">
        <v>25202271</v>
      </c>
      <c r="C315" s="178" t="s">
        <v>27</v>
      </c>
      <c r="D315" s="165" t="s">
        <v>556</v>
      </c>
      <c r="E315" s="157" t="s">
        <v>3</v>
      </c>
      <c r="F315" s="163" t="s">
        <v>1392</v>
      </c>
      <c r="G315" s="163" t="s">
        <v>3</v>
      </c>
      <c r="H315" s="163" t="s">
        <v>7</v>
      </c>
      <c r="I315" s="61" t="s">
        <v>3</v>
      </c>
      <c r="J315" s="165" t="s">
        <v>1355</v>
      </c>
      <c r="K315" s="178" t="s">
        <v>3</v>
      </c>
    </row>
    <row r="316" spans="2:11" s="144" customFormat="1" ht="36">
      <c r="B316" s="221">
        <v>25202271</v>
      </c>
      <c r="C316" s="178" t="s">
        <v>27</v>
      </c>
      <c r="D316" s="165" t="s">
        <v>557</v>
      </c>
      <c r="E316" s="157" t="s">
        <v>3</v>
      </c>
      <c r="F316" s="163" t="s">
        <v>1392</v>
      </c>
      <c r="G316" s="163" t="s">
        <v>3</v>
      </c>
      <c r="H316" s="163" t="s">
        <v>7</v>
      </c>
      <c r="I316" s="61" t="s">
        <v>3</v>
      </c>
      <c r="J316" s="165" t="s">
        <v>1355</v>
      </c>
      <c r="K316" s="178" t="s">
        <v>3</v>
      </c>
    </row>
    <row r="317" spans="2:11" s="144" customFormat="1" ht="24">
      <c r="B317" s="61">
        <v>24659141</v>
      </c>
      <c r="C317" s="165" t="s">
        <v>25</v>
      </c>
      <c r="D317" s="222" t="s">
        <v>935</v>
      </c>
      <c r="E317" s="61" t="s">
        <v>3</v>
      </c>
      <c r="F317" s="163" t="s">
        <v>1392</v>
      </c>
      <c r="G317" s="163" t="s">
        <v>3</v>
      </c>
      <c r="H317" s="163" t="s">
        <v>3</v>
      </c>
      <c r="I317" s="61" t="s">
        <v>3</v>
      </c>
      <c r="J317" s="157" t="s">
        <v>1355</v>
      </c>
      <c r="K317" s="157" t="s">
        <v>3</v>
      </c>
    </row>
    <row r="318" spans="2:11" s="144" customFormat="1" ht="24">
      <c r="B318" s="61">
        <v>24659141</v>
      </c>
      <c r="C318" s="165" t="s">
        <v>25</v>
      </c>
      <c r="D318" s="177" t="s">
        <v>936</v>
      </c>
      <c r="E318" s="61" t="s">
        <v>3</v>
      </c>
      <c r="F318" s="163" t="s">
        <v>1392</v>
      </c>
      <c r="G318" s="163" t="s">
        <v>3</v>
      </c>
      <c r="H318" s="163" t="s">
        <v>3</v>
      </c>
      <c r="I318" s="61" t="s">
        <v>3</v>
      </c>
      <c r="J318" s="157" t="s">
        <v>1355</v>
      </c>
      <c r="K318" s="157" t="s">
        <v>3</v>
      </c>
    </row>
    <row r="319" spans="2:11" s="144" customFormat="1" ht="24">
      <c r="B319" s="61">
        <v>24659141</v>
      </c>
      <c r="C319" s="165" t="s">
        <v>25</v>
      </c>
      <c r="D319" s="222" t="s">
        <v>937</v>
      </c>
      <c r="E319" s="61" t="s">
        <v>3</v>
      </c>
      <c r="F319" s="163" t="s">
        <v>1392</v>
      </c>
      <c r="G319" s="163" t="s">
        <v>3</v>
      </c>
      <c r="H319" s="163" t="s">
        <v>3</v>
      </c>
      <c r="I319" s="61" t="s">
        <v>3</v>
      </c>
      <c r="J319" s="157" t="s">
        <v>1355</v>
      </c>
      <c r="K319" s="157" t="s">
        <v>3</v>
      </c>
    </row>
    <row r="320" spans="2:11" s="144" customFormat="1" ht="39">
      <c r="B320" s="61">
        <v>24659141</v>
      </c>
      <c r="C320" s="165" t="s">
        <v>25</v>
      </c>
      <c r="D320" s="177" t="s">
        <v>938</v>
      </c>
      <c r="E320" s="61" t="s">
        <v>3</v>
      </c>
      <c r="F320" s="163" t="s">
        <v>1392</v>
      </c>
      <c r="G320" s="163" t="s">
        <v>3</v>
      </c>
      <c r="H320" s="163" t="s">
        <v>3</v>
      </c>
      <c r="I320" s="61" t="s">
        <v>3</v>
      </c>
      <c r="J320" s="157" t="s">
        <v>1355</v>
      </c>
      <c r="K320" s="157" t="s">
        <v>3</v>
      </c>
    </row>
    <row r="321" spans="1:24" s="292" customFormat="1" ht="48">
      <c r="A321" s="144"/>
      <c r="B321" s="61">
        <v>24659141</v>
      </c>
      <c r="C321" s="165" t="s">
        <v>25</v>
      </c>
      <c r="D321" s="177" t="s">
        <v>939</v>
      </c>
      <c r="E321" s="61" t="s">
        <v>3</v>
      </c>
      <c r="F321" s="163" t="s">
        <v>1392</v>
      </c>
      <c r="G321" s="163" t="s">
        <v>3</v>
      </c>
      <c r="H321" s="163" t="s">
        <v>3</v>
      </c>
      <c r="I321" s="61" t="s">
        <v>3</v>
      </c>
      <c r="J321" s="157" t="s">
        <v>1355</v>
      </c>
      <c r="K321" s="157" t="s">
        <v>3</v>
      </c>
      <c r="L321" s="144"/>
      <c r="M321" s="144"/>
      <c r="N321" s="144"/>
      <c r="O321" s="144"/>
      <c r="P321" s="144"/>
      <c r="Q321" s="144"/>
      <c r="R321" s="144"/>
      <c r="S321" s="144"/>
      <c r="T321" s="144"/>
      <c r="U321" s="144"/>
      <c r="V321" s="144"/>
      <c r="W321" s="144"/>
      <c r="X321" s="144"/>
    </row>
    <row r="322" spans="1:24" s="144" customFormat="1" ht="48">
      <c r="B322" s="61">
        <v>24659141</v>
      </c>
      <c r="C322" s="165" t="s">
        <v>25</v>
      </c>
      <c r="D322" s="177" t="s">
        <v>940</v>
      </c>
      <c r="E322" s="61" t="s">
        <v>3</v>
      </c>
      <c r="F322" s="163" t="s">
        <v>1392</v>
      </c>
      <c r="G322" s="163" t="s">
        <v>3</v>
      </c>
      <c r="H322" s="163" t="s">
        <v>3</v>
      </c>
      <c r="I322" s="61" t="s">
        <v>3</v>
      </c>
      <c r="J322" s="157" t="s">
        <v>1355</v>
      </c>
      <c r="K322" s="157" t="s">
        <v>3</v>
      </c>
    </row>
    <row r="323" spans="1:24" s="144" customFormat="1" ht="24">
      <c r="B323" s="61">
        <v>24659141</v>
      </c>
      <c r="C323" s="165" t="s">
        <v>25</v>
      </c>
      <c r="D323" s="177" t="s">
        <v>941</v>
      </c>
      <c r="E323" s="61" t="s">
        <v>3</v>
      </c>
      <c r="F323" s="163" t="s">
        <v>1392</v>
      </c>
      <c r="G323" s="163" t="s">
        <v>3</v>
      </c>
      <c r="H323" s="163" t="s">
        <v>3</v>
      </c>
      <c r="I323" s="61" t="s">
        <v>3</v>
      </c>
      <c r="J323" s="157" t="s">
        <v>1355</v>
      </c>
      <c r="K323" s="157" t="s">
        <v>3</v>
      </c>
    </row>
    <row r="324" spans="1:24" s="144" customFormat="1" ht="60">
      <c r="B324" s="61">
        <v>24659141</v>
      </c>
      <c r="C324" s="165" t="s">
        <v>25</v>
      </c>
      <c r="D324" s="177" t="s">
        <v>942</v>
      </c>
      <c r="E324" s="61" t="s">
        <v>3</v>
      </c>
      <c r="F324" s="163" t="s">
        <v>1392</v>
      </c>
      <c r="G324" s="163" t="s">
        <v>3</v>
      </c>
      <c r="H324" s="163" t="s">
        <v>3</v>
      </c>
      <c r="I324" s="61" t="s">
        <v>3</v>
      </c>
      <c r="J324" s="157" t="s">
        <v>1355</v>
      </c>
      <c r="K324" s="157" t="s">
        <v>3</v>
      </c>
    </row>
    <row r="325" spans="1:24" s="144" customFormat="1" ht="48">
      <c r="B325" s="61">
        <v>24659141</v>
      </c>
      <c r="C325" s="165" t="s">
        <v>25</v>
      </c>
      <c r="D325" s="177" t="s">
        <v>943</v>
      </c>
      <c r="E325" s="61" t="s">
        <v>3</v>
      </c>
      <c r="F325" s="163" t="s">
        <v>1392</v>
      </c>
      <c r="G325" s="163" t="s">
        <v>3</v>
      </c>
      <c r="H325" s="163" t="s">
        <v>3</v>
      </c>
      <c r="I325" s="61" t="s">
        <v>3</v>
      </c>
      <c r="J325" s="157" t="s">
        <v>1355</v>
      </c>
      <c r="K325" s="157" t="s">
        <v>3</v>
      </c>
    </row>
    <row r="326" spans="1:24" s="144" customFormat="1" ht="13">
      <c r="B326" s="183">
        <v>24659141</v>
      </c>
      <c r="C326" s="290" t="s">
        <v>25</v>
      </c>
      <c r="D326" s="291" t="s">
        <v>944</v>
      </c>
      <c r="E326" s="61" t="s">
        <v>3</v>
      </c>
      <c r="F326" s="163" t="s">
        <v>1392</v>
      </c>
      <c r="G326" s="163" t="s">
        <v>3</v>
      </c>
      <c r="H326" s="163" t="s">
        <v>3</v>
      </c>
      <c r="I326" s="61" t="s">
        <v>3</v>
      </c>
      <c r="J326" s="157" t="s">
        <v>1355</v>
      </c>
      <c r="K326" s="157" t="s">
        <v>3</v>
      </c>
    </row>
    <row r="327" spans="1:24" s="144" customFormat="1" ht="13">
      <c r="B327" s="183">
        <v>24659141</v>
      </c>
      <c r="C327" s="290" t="s">
        <v>25</v>
      </c>
      <c r="D327" s="291" t="s">
        <v>945</v>
      </c>
      <c r="E327" s="61" t="s">
        <v>3</v>
      </c>
      <c r="F327" s="163" t="s">
        <v>1392</v>
      </c>
      <c r="G327" s="163" t="s">
        <v>3</v>
      </c>
      <c r="H327" s="163" t="s">
        <v>3</v>
      </c>
      <c r="I327" s="61" t="s">
        <v>3</v>
      </c>
      <c r="J327" s="157" t="s">
        <v>1355</v>
      </c>
      <c r="K327" s="157" t="s">
        <v>3</v>
      </c>
    </row>
    <row r="328" spans="1:24" s="144" customFormat="1" ht="13">
      <c r="B328" s="183">
        <v>24659141</v>
      </c>
      <c r="C328" s="290" t="s">
        <v>25</v>
      </c>
      <c r="D328" s="291" t="s">
        <v>946</v>
      </c>
      <c r="E328" s="61" t="s">
        <v>3</v>
      </c>
      <c r="F328" s="163" t="s">
        <v>1392</v>
      </c>
      <c r="G328" s="163" t="s">
        <v>3</v>
      </c>
      <c r="H328" s="163" t="s">
        <v>3</v>
      </c>
      <c r="I328" s="61" t="s">
        <v>3</v>
      </c>
      <c r="J328" s="157" t="s">
        <v>1355</v>
      </c>
      <c r="K328" s="157" t="s">
        <v>3</v>
      </c>
    </row>
    <row r="329" spans="1:24" s="144" customFormat="1" ht="52">
      <c r="B329" s="183">
        <v>24659141</v>
      </c>
      <c r="C329" s="290" t="s">
        <v>25</v>
      </c>
      <c r="D329" s="291" t="s">
        <v>947</v>
      </c>
      <c r="E329" s="61" t="s">
        <v>3</v>
      </c>
      <c r="F329" s="163" t="s">
        <v>1392</v>
      </c>
      <c r="G329" s="163" t="s">
        <v>3</v>
      </c>
      <c r="H329" s="163" t="s">
        <v>3</v>
      </c>
      <c r="I329" s="61" t="s">
        <v>3</v>
      </c>
      <c r="J329" s="157" t="s">
        <v>1355</v>
      </c>
      <c r="K329" s="157" t="s">
        <v>3</v>
      </c>
    </row>
    <row r="330" spans="1:24" s="144" customFormat="1" ht="36">
      <c r="B330" s="183">
        <v>24659141</v>
      </c>
      <c r="C330" s="290" t="s">
        <v>25</v>
      </c>
      <c r="D330" s="177" t="s">
        <v>948</v>
      </c>
      <c r="E330" s="61" t="s">
        <v>3</v>
      </c>
      <c r="F330" s="163" t="s">
        <v>1392</v>
      </c>
      <c r="G330" s="163" t="s">
        <v>3</v>
      </c>
      <c r="H330" s="163" t="s">
        <v>3</v>
      </c>
      <c r="I330" s="61" t="s">
        <v>3</v>
      </c>
      <c r="J330" s="157" t="s">
        <v>1355</v>
      </c>
      <c r="K330" s="157" t="s">
        <v>3</v>
      </c>
    </row>
    <row r="331" spans="1:24" s="144" customFormat="1" ht="24">
      <c r="B331" s="183">
        <v>24659141</v>
      </c>
      <c r="C331" s="290" t="s">
        <v>25</v>
      </c>
      <c r="D331" s="177" t="s">
        <v>949</v>
      </c>
      <c r="E331" s="61" t="s">
        <v>3</v>
      </c>
      <c r="F331" s="163" t="s">
        <v>1392</v>
      </c>
      <c r="G331" s="163" t="s">
        <v>3</v>
      </c>
      <c r="H331" s="163" t="s">
        <v>3</v>
      </c>
      <c r="I331" s="61" t="s">
        <v>3</v>
      </c>
      <c r="J331" s="157" t="s">
        <v>1355</v>
      </c>
      <c r="K331" s="157" t="s">
        <v>3</v>
      </c>
    </row>
    <row r="332" spans="1:24" s="292" customFormat="1">
      <c r="A332" s="144"/>
      <c r="B332" s="183">
        <v>24659141</v>
      </c>
      <c r="C332" s="290" t="s">
        <v>25</v>
      </c>
      <c r="D332" s="291" t="s">
        <v>950</v>
      </c>
      <c r="E332" s="61" t="s">
        <v>3</v>
      </c>
      <c r="F332" s="163" t="s">
        <v>1392</v>
      </c>
      <c r="G332" s="163" t="s">
        <v>3</v>
      </c>
      <c r="H332" s="163" t="s">
        <v>3</v>
      </c>
      <c r="I332" s="61" t="s">
        <v>3</v>
      </c>
      <c r="J332" s="157" t="s">
        <v>1355</v>
      </c>
      <c r="K332" s="157" t="s">
        <v>3</v>
      </c>
      <c r="L332" s="144"/>
      <c r="M332" s="144"/>
      <c r="N332" s="144"/>
      <c r="O332" s="144"/>
      <c r="P332" s="144"/>
      <c r="Q332" s="144"/>
      <c r="R332" s="144"/>
      <c r="S332" s="144"/>
      <c r="T332" s="144"/>
      <c r="U332" s="144"/>
      <c r="V332" s="144"/>
      <c r="W332" s="144"/>
      <c r="X332" s="144"/>
    </row>
    <row r="333" spans="1:24" s="292" customFormat="1">
      <c r="A333" s="144"/>
      <c r="B333" s="183">
        <v>24659141</v>
      </c>
      <c r="C333" s="290" t="s">
        <v>25</v>
      </c>
      <c r="D333" s="323" t="s">
        <v>1407</v>
      </c>
      <c r="E333" s="159" t="s">
        <v>3</v>
      </c>
      <c r="F333" s="163" t="s">
        <v>1392</v>
      </c>
      <c r="G333" s="163" t="s">
        <v>3</v>
      </c>
      <c r="H333" s="163" t="s">
        <v>3</v>
      </c>
      <c r="I333" s="159" t="s">
        <v>3</v>
      </c>
      <c r="J333" s="163" t="s">
        <v>1355</v>
      </c>
      <c r="K333" s="163" t="s">
        <v>3</v>
      </c>
      <c r="L333" s="144"/>
      <c r="M333" s="144"/>
      <c r="N333" s="144"/>
      <c r="O333" s="144"/>
      <c r="P333" s="144"/>
      <c r="Q333" s="144"/>
      <c r="R333" s="144"/>
      <c r="S333" s="144"/>
      <c r="T333" s="144"/>
      <c r="U333" s="144"/>
      <c r="V333" s="144"/>
      <c r="W333" s="144"/>
      <c r="X333" s="144"/>
    </row>
    <row r="334" spans="1:24" s="292" customFormat="1">
      <c r="A334" s="144"/>
      <c r="B334" s="183">
        <v>24659141</v>
      </c>
      <c r="C334" s="290" t="s">
        <v>25</v>
      </c>
      <c r="D334" s="291" t="s">
        <v>934</v>
      </c>
      <c r="E334" s="61" t="s">
        <v>3</v>
      </c>
      <c r="F334" s="163" t="s">
        <v>1392</v>
      </c>
      <c r="G334" s="163" t="s">
        <v>3</v>
      </c>
      <c r="H334" s="163" t="s">
        <v>3</v>
      </c>
      <c r="I334" s="61" t="s">
        <v>3</v>
      </c>
      <c r="J334" s="163" t="s">
        <v>1355</v>
      </c>
      <c r="K334" s="157" t="s">
        <v>3</v>
      </c>
      <c r="L334" s="144"/>
      <c r="M334" s="144"/>
      <c r="N334" s="144"/>
      <c r="O334" s="144"/>
      <c r="P334" s="144"/>
      <c r="Q334" s="144"/>
      <c r="R334" s="144"/>
      <c r="S334" s="144"/>
      <c r="T334" s="144"/>
      <c r="U334" s="144"/>
      <c r="V334" s="144"/>
      <c r="W334" s="144"/>
      <c r="X334" s="144"/>
    </row>
    <row r="335" spans="1:24" s="292" customFormat="1">
      <c r="A335" s="144"/>
      <c r="B335" s="183">
        <v>24668417</v>
      </c>
      <c r="C335" s="290" t="s">
        <v>25</v>
      </c>
      <c r="D335" s="314" t="s">
        <v>928</v>
      </c>
      <c r="E335" s="61" t="s">
        <v>3</v>
      </c>
      <c r="F335" s="163" t="s">
        <v>1392</v>
      </c>
      <c r="G335" s="163" t="s">
        <v>3</v>
      </c>
      <c r="H335" s="61" t="s">
        <v>3</v>
      </c>
      <c r="I335" s="61" t="s">
        <v>3</v>
      </c>
      <c r="J335" s="157" t="s">
        <v>1355</v>
      </c>
      <c r="K335" s="157" t="s">
        <v>3</v>
      </c>
      <c r="L335" s="144"/>
      <c r="M335" s="144"/>
      <c r="N335" s="144"/>
      <c r="O335" s="144"/>
      <c r="P335" s="144"/>
      <c r="Q335" s="144"/>
      <c r="R335" s="144"/>
      <c r="S335" s="144"/>
      <c r="T335" s="144"/>
      <c r="U335" s="144"/>
      <c r="V335" s="144"/>
      <c r="W335" s="144"/>
      <c r="X335" s="144"/>
    </row>
    <row r="336" spans="1:24" s="292" customFormat="1">
      <c r="A336" s="144"/>
      <c r="B336" s="183">
        <v>24668417</v>
      </c>
      <c r="C336" s="290" t="s">
        <v>25</v>
      </c>
      <c r="D336" s="314" t="s">
        <v>929</v>
      </c>
      <c r="E336" s="61" t="s">
        <v>3</v>
      </c>
      <c r="F336" s="163" t="s">
        <v>1392</v>
      </c>
      <c r="G336" s="163" t="s">
        <v>3</v>
      </c>
      <c r="H336" s="61" t="s">
        <v>3</v>
      </c>
      <c r="I336" s="61" t="s">
        <v>3</v>
      </c>
      <c r="J336" s="157" t="s">
        <v>1355</v>
      </c>
      <c r="K336" s="157" t="s">
        <v>3</v>
      </c>
      <c r="L336" s="144"/>
      <c r="M336" s="144"/>
      <c r="N336" s="144"/>
      <c r="O336" s="144"/>
      <c r="P336" s="144"/>
      <c r="Q336" s="144"/>
      <c r="R336" s="144"/>
      <c r="S336" s="144"/>
      <c r="T336" s="144"/>
      <c r="U336" s="144"/>
      <c r="V336" s="144"/>
      <c r="W336" s="144"/>
      <c r="X336" s="144"/>
    </row>
    <row r="337" spans="1:24" s="292" customFormat="1">
      <c r="A337" s="144"/>
      <c r="B337" s="183">
        <v>24668417</v>
      </c>
      <c r="C337" s="290" t="s">
        <v>25</v>
      </c>
      <c r="D337" s="314" t="s">
        <v>915</v>
      </c>
      <c r="E337" s="61" t="s">
        <v>3</v>
      </c>
      <c r="F337" s="163" t="s">
        <v>1392</v>
      </c>
      <c r="G337" s="163" t="s">
        <v>3</v>
      </c>
      <c r="H337" s="61" t="s">
        <v>3</v>
      </c>
      <c r="I337" s="61" t="s">
        <v>3</v>
      </c>
      <c r="J337" s="157" t="s">
        <v>1355</v>
      </c>
      <c r="K337" s="157" t="s">
        <v>3</v>
      </c>
      <c r="L337" s="144"/>
      <c r="M337" s="144"/>
      <c r="N337" s="144"/>
      <c r="O337" s="144"/>
      <c r="P337" s="144"/>
      <c r="Q337" s="144"/>
      <c r="R337" s="144"/>
      <c r="S337" s="144"/>
      <c r="T337" s="144"/>
      <c r="U337" s="144"/>
      <c r="V337" s="144"/>
      <c r="W337" s="144"/>
      <c r="X337" s="144"/>
    </row>
    <row r="338" spans="1:24" s="144" customFormat="1" ht="24">
      <c r="B338" s="61">
        <v>24668417</v>
      </c>
      <c r="C338" s="165" t="s">
        <v>25</v>
      </c>
      <c r="D338" s="173" t="s">
        <v>916</v>
      </c>
      <c r="E338" s="61" t="s">
        <v>3</v>
      </c>
      <c r="F338" s="163" t="s">
        <v>1392</v>
      </c>
      <c r="G338" s="163" t="s">
        <v>3</v>
      </c>
      <c r="H338" s="61" t="s">
        <v>3</v>
      </c>
      <c r="I338" s="61" t="s">
        <v>3</v>
      </c>
      <c r="J338" s="157" t="s">
        <v>1355</v>
      </c>
      <c r="K338" s="157" t="s">
        <v>3</v>
      </c>
    </row>
    <row r="339" spans="1:24" s="144" customFormat="1" ht="24">
      <c r="B339" s="61">
        <v>24668417</v>
      </c>
      <c r="C339" s="165" t="s">
        <v>25</v>
      </c>
      <c r="D339" s="314" t="s">
        <v>917</v>
      </c>
      <c r="E339" s="61" t="s">
        <v>3</v>
      </c>
      <c r="F339" s="163" t="s">
        <v>1392</v>
      </c>
      <c r="G339" s="163" t="s">
        <v>3</v>
      </c>
      <c r="H339" s="61" t="s">
        <v>3</v>
      </c>
      <c r="I339" s="61" t="s">
        <v>3</v>
      </c>
      <c r="J339" s="157" t="s">
        <v>1355</v>
      </c>
      <c r="K339" s="157" t="s">
        <v>3</v>
      </c>
    </row>
    <row r="340" spans="1:24" s="144" customFormat="1" ht="24">
      <c r="B340" s="61">
        <v>24668417</v>
      </c>
      <c r="C340" s="165" t="s">
        <v>25</v>
      </c>
      <c r="D340" s="173" t="s">
        <v>918</v>
      </c>
      <c r="E340" s="61" t="s">
        <v>3</v>
      </c>
      <c r="F340" s="163" t="s">
        <v>1392</v>
      </c>
      <c r="G340" s="163" t="s">
        <v>3</v>
      </c>
      <c r="H340" s="61" t="s">
        <v>3</v>
      </c>
      <c r="I340" s="61" t="s">
        <v>3</v>
      </c>
      <c r="J340" s="157" t="s">
        <v>1355</v>
      </c>
      <c r="K340" s="157" t="s">
        <v>3</v>
      </c>
    </row>
    <row r="341" spans="1:24" s="144" customFormat="1" ht="24">
      <c r="B341" s="61">
        <v>24668417</v>
      </c>
      <c r="C341" s="165" t="s">
        <v>25</v>
      </c>
      <c r="D341" s="173" t="s">
        <v>919</v>
      </c>
      <c r="E341" s="61" t="s">
        <v>3</v>
      </c>
      <c r="F341" s="163" t="s">
        <v>1392</v>
      </c>
      <c r="G341" s="163" t="s">
        <v>3</v>
      </c>
      <c r="H341" s="61" t="s">
        <v>3</v>
      </c>
      <c r="I341" s="61" t="s">
        <v>3</v>
      </c>
      <c r="J341" s="157" t="s">
        <v>1355</v>
      </c>
      <c r="K341" s="157" t="s">
        <v>3</v>
      </c>
    </row>
    <row r="342" spans="1:24" s="144" customFormat="1" ht="24">
      <c r="B342" s="61">
        <v>24668417</v>
      </c>
      <c r="C342" s="165" t="s">
        <v>25</v>
      </c>
      <c r="D342" s="173" t="s">
        <v>921</v>
      </c>
      <c r="E342" s="61" t="s">
        <v>3</v>
      </c>
      <c r="F342" s="163" t="s">
        <v>1392</v>
      </c>
      <c r="G342" s="163" t="s">
        <v>3</v>
      </c>
      <c r="H342" s="61" t="s">
        <v>3</v>
      </c>
      <c r="I342" s="61" t="s">
        <v>3</v>
      </c>
      <c r="J342" s="157" t="s">
        <v>1355</v>
      </c>
      <c r="K342" s="157" t="s">
        <v>3</v>
      </c>
    </row>
    <row r="343" spans="1:24" s="144" customFormat="1" ht="24">
      <c r="B343" s="61">
        <v>24668417</v>
      </c>
      <c r="C343" s="165" t="s">
        <v>25</v>
      </c>
      <c r="D343" s="173" t="s">
        <v>922</v>
      </c>
      <c r="E343" s="61" t="s">
        <v>3</v>
      </c>
      <c r="F343" s="163" t="s">
        <v>1392</v>
      </c>
      <c r="G343" s="163" t="s">
        <v>3</v>
      </c>
      <c r="H343" s="61" t="s">
        <v>3</v>
      </c>
      <c r="I343" s="61" t="s">
        <v>3</v>
      </c>
      <c r="J343" s="157" t="s">
        <v>1355</v>
      </c>
      <c r="K343" s="157" t="s">
        <v>3</v>
      </c>
    </row>
    <row r="344" spans="1:24" s="144" customFormat="1" ht="24">
      <c r="B344" s="61">
        <v>24668417</v>
      </c>
      <c r="C344" s="165" t="s">
        <v>25</v>
      </c>
      <c r="D344" s="173" t="s">
        <v>922</v>
      </c>
      <c r="E344" s="61" t="s">
        <v>3</v>
      </c>
      <c r="F344" s="163" t="s">
        <v>1392</v>
      </c>
      <c r="G344" s="163" t="s">
        <v>3</v>
      </c>
      <c r="H344" s="61" t="s">
        <v>3</v>
      </c>
      <c r="I344" s="61" t="s">
        <v>3</v>
      </c>
      <c r="J344" s="157" t="s">
        <v>1355</v>
      </c>
      <c r="K344" s="157" t="s">
        <v>3</v>
      </c>
    </row>
    <row r="345" spans="1:24" s="144" customFormat="1" ht="24">
      <c r="B345" s="61">
        <v>24668417</v>
      </c>
      <c r="C345" s="165" t="s">
        <v>25</v>
      </c>
      <c r="D345" s="173" t="s">
        <v>923</v>
      </c>
      <c r="E345" s="61" t="s">
        <v>3</v>
      </c>
      <c r="F345" s="163" t="s">
        <v>1392</v>
      </c>
      <c r="G345" s="163" t="s">
        <v>3</v>
      </c>
      <c r="H345" s="61" t="s">
        <v>3</v>
      </c>
      <c r="I345" s="61" t="s">
        <v>3</v>
      </c>
      <c r="J345" s="157" t="s">
        <v>1355</v>
      </c>
      <c r="K345" s="157" t="s">
        <v>3</v>
      </c>
    </row>
    <row r="346" spans="1:24" s="144" customFormat="1" ht="24">
      <c r="B346" s="61">
        <v>24668417</v>
      </c>
      <c r="C346" s="165" t="s">
        <v>25</v>
      </c>
      <c r="D346" s="173" t="s">
        <v>924</v>
      </c>
      <c r="E346" s="61" t="s">
        <v>3</v>
      </c>
      <c r="F346" s="163" t="s">
        <v>1392</v>
      </c>
      <c r="G346" s="163" t="s">
        <v>3</v>
      </c>
      <c r="H346" s="61" t="s">
        <v>3</v>
      </c>
      <c r="I346" s="61" t="s">
        <v>3</v>
      </c>
      <c r="J346" s="157" t="s">
        <v>1355</v>
      </c>
      <c r="K346" s="157" t="s">
        <v>3</v>
      </c>
    </row>
    <row r="347" spans="1:24" s="144" customFormat="1" ht="24">
      <c r="B347" s="61">
        <v>24687876</v>
      </c>
      <c r="C347" s="165" t="s">
        <v>25</v>
      </c>
      <c r="D347" s="158" t="s">
        <v>908</v>
      </c>
      <c r="E347" s="61" t="s">
        <v>3</v>
      </c>
      <c r="F347" s="163" t="s">
        <v>1392</v>
      </c>
      <c r="G347" s="163" t="s">
        <v>7</v>
      </c>
      <c r="H347" s="163" t="s">
        <v>3</v>
      </c>
      <c r="I347" s="61" t="s">
        <v>3</v>
      </c>
      <c r="J347" s="157" t="s">
        <v>1355</v>
      </c>
      <c r="K347" s="157" t="s">
        <v>3</v>
      </c>
    </row>
    <row r="348" spans="1:24" s="144" customFormat="1" ht="24">
      <c r="B348" s="61">
        <v>24687876</v>
      </c>
      <c r="C348" s="165" t="s">
        <v>25</v>
      </c>
      <c r="D348" s="158" t="s">
        <v>909</v>
      </c>
      <c r="E348" s="61" t="s">
        <v>3</v>
      </c>
      <c r="F348" s="163" t="s">
        <v>1392</v>
      </c>
      <c r="G348" s="163" t="s">
        <v>7</v>
      </c>
      <c r="H348" s="163" t="s">
        <v>3</v>
      </c>
      <c r="I348" s="61" t="s">
        <v>3</v>
      </c>
      <c r="J348" s="157" t="s">
        <v>1355</v>
      </c>
      <c r="K348" s="157" t="s">
        <v>3</v>
      </c>
    </row>
    <row r="349" spans="1:24" s="144" customFormat="1" ht="24">
      <c r="B349" s="61">
        <v>24687876</v>
      </c>
      <c r="C349" s="165" t="s">
        <v>25</v>
      </c>
      <c r="D349" s="158" t="s">
        <v>910</v>
      </c>
      <c r="E349" s="61" t="s">
        <v>3</v>
      </c>
      <c r="F349" s="163" t="s">
        <v>1392</v>
      </c>
      <c r="G349" s="163" t="s">
        <v>7</v>
      </c>
      <c r="H349" s="163" t="s">
        <v>3</v>
      </c>
      <c r="I349" s="61" t="s">
        <v>3</v>
      </c>
      <c r="J349" s="157" t="s">
        <v>1355</v>
      </c>
      <c r="K349" s="157" t="s">
        <v>3</v>
      </c>
    </row>
    <row r="350" spans="1:24" s="144" customFormat="1" ht="24">
      <c r="B350" s="61">
        <v>24687876</v>
      </c>
      <c r="C350" s="165" t="s">
        <v>25</v>
      </c>
      <c r="D350" s="158" t="s">
        <v>911</v>
      </c>
      <c r="E350" s="61" t="s">
        <v>3</v>
      </c>
      <c r="F350" s="163" t="s">
        <v>1392</v>
      </c>
      <c r="G350" s="163" t="s">
        <v>7</v>
      </c>
      <c r="H350" s="163" t="s">
        <v>3</v>
      </c>
      <c r="I350" s="61" t="s">
        <v>3</v>
      </c>
      <c r="J350" s="157" t="s">
        <v>1355</v>
      </c>
      <c r="K350" s="157" t="s">
        <v>3</v>
      </c>
    </row>
    <row r="351" spans="1:24" s="144" customFormat="1" ht="36">
      <c r="B351" s="61">
        <v>24752570</v>
      </c>
      <c r="C351" s="165" t="s">
        <v>25</v>
      </c>
      <c r="D351" s="172" t="s">
        <v>1435</v>
      </c>
      <c r="E351" s="61" t="s">
        <v>3</v>
      </c>
      <c r="F351" s="163" t="s">
        <v>1392</v>
      </c>
      <c r="G351" s="163" t="s">
        <v>3</v>
      </c>
      <c r="H351" s="163" t="s">
        <v>3</v>
      </c>
      <c r="I351" s="61" t="s">
        <v>3</v>
      </c>
      <c r="J351" s="157" t="s">
        <v>1355</v>
      </c>
      <c r="K351" s="157" t="s">
        <v>3</v>
      </c>
    </row>
    <row r="352" spans="1:24" s="144" customFormat="1" ht="24">
      <c r="B352" s="61">
        <v>24825607</v>
      </c>
      <c r="C352" s="165" t="s">
        <v>25</v>
      </c>
      <c r="D352" s="158" t="s">
        <v>830</v>
      </c>
      <c r="E352" s="61" t="s">
        <v>3</v>
      </c>
      <c r="F352" s="163" t="s">
        <v>1392</v>
      </c>
      <c r="G352" s="163" t="s">
        <v>3</v>
      </c>
      <c r="H352" s="163" t="s">
        <v>3</v>
      </c>
      <c r="I352" s="61" t="s">
        <v>3</v>
      </c>
      <c r="J352" s="157" t="s">
        <v>1355</v>
      </c>
      <c r="K352" s="157" t="s">
        <v>3</v>
      </c>
    </row>
    <row r="353" spans="1:11" s="144" customFormat="1" ht="24">
      <c r="B353" s="190">
        <v>24825838</v>
      </c>
      <c r="C353" s="165" t="s">
        <v>25</v>
      </c>
      <c r="D353" s="326" t="s">
        <v>1508</v>
      </c>
      <c r="E353" s="61" t="s">
        <v>3</v>
      </c>
      <c r="F353" s="163" t="s">
        <v>1392</v>
      </c>
      <c r="G353" s="163" t="s">
        <v>3</v>
      </c>
      <c r="H353" s="163" t="s">
        <v>3</v>
      </c>
      <c r="I353" s="61" t="s">
        <v>3</v>
      </c>
      <c r="J353" s="157" t="s">
        <v>1355</v>
      </c>
      <c r="K353" s="157" t="s">
        <v>3</v>
      </c>
    </row>
    <row r="354" spans="1:11" s="144" customFormat="1" ht="36">
      <c r="B354" s="190">
        <v>24845615</v>
      </c>
      <c r="C354" s="165" t="s">
        <v>25</v>
      </c>
      <c r="D354" s="315" t="s">
        <v>1506</v>
      </c>
      <c r="E354" s="61" t="s">
        <v>3</v>
      </c>
      <c r="F354" s="163" t="s">
        <v>1392</v>
      </c>
      <c r="G354" s="163" t="s">
        <v>3</v>
      </c>
      <c r="H354" s="163" t="s">
        <v>3</v>
      </c>
      <c r="I354" s="61" t="s">
        <v>3</v>
      </c>
      <c r="J354" s="157" t="s">
        <v>1355</v>
      </c>
      <c r="K354" s="157" t="s">
        <v>3</v>
      </c>
    </row>
    <row r="355" spans="1:11" s="144" customFormat="1" ht="24">
      <c r="B355" s="190">
        <v>24845615</v>
      </c>
      <c r="C355" s="165" t="s">
        <v>25</v>
      </c>
      <c r="D355" s="315" t="s">
        <v>1507</v>
      </c>
      <c r="E355" s="61" t="s">
        <v>3</v>
      </c>
      <c r="F355" s="163" t="s">
        <v>1392</v>
      </c>
      <c r="G355" s="163" t="s">
        <v>3</v>
      </c>
      <c r="H355" s="163" t="s">
        <v>3</v>
      </c>
      <c r="I355" s="61" t="s">
        <v>3</v>
      </c>
      <c r="J355" s="157" t="s">
        <v>1355</v>
      </c>
      <c r="K355" s="157" t="s">
        <v>3</v>
      </c>
    </row>
    <row r="356" spans="1:11" s="144" customFormat="1" ht="24">
      <c r="B356" s="190">
        <v>24849359</v>
      </c>
      <c r="C356" s="165" t="s">
        <v>2</v>
      </c>
      <c r="D356" s="62" t="s">
        <v>816</v>
      </c>
      <c r="E356" s="61" t="s">
        <v>3</v>
      </c>
      <c r="F356" s="163" t="s">
        <v>1392</v>
      </c>
      <c r="G356" s="163" t="s">
        <v>3</v>
      </c>
      <c r="H356" s="163" t="s">
        <v>3</v>
      </c>
      <c r="I356" s="61" t="s">
        <v>3</v>
      </c>
      <c r="J356" s="157" t="s">
        <v>1355</v>
      </c>
      <c r="K356" s="157" t="s">
        <v>3</v>
      </c>
    </row>
    <row r="357" spans="1:11" s="144" customFormat="1" ht="24">
      <c r="B357" s="61">
        <v>24855015</v>
      </c>
      <c r="C357" s="165" t="s">
        <v>25</v>
      </c>
      <c r="D357" s="158" t="s">
        <v>819</v>
      </c>
      <c r="E357" s="61" t="s">
        <v>3</v>
      </c>
      <c r="F357" s="163" t="s">
        <v>1392</v>
      </c>
      <c r="G357" s="163" t="s">
        <v>3</v>
      </c>
      <c r="H357" s="163" t="s">
        <v>3</v>
      </c>
      <c r="I357" s="61" t="s">
        <v>3</v>
      </c>
      <c r="J357" s="157" t="s">
        <v>1355</v>
      </c>
      <c r="K357" s="157"/>
    </row>
    <row r="358" spans="1:11" s="144" customFormat="1" ht="36">
      <c r="B358" s="61">
        <v>24855015</v>
      </c>
      <c r="C358" s="165" t="s">
        <v>25</v>
      </c>
      <c r="D358" s="158" t="s">
        <v>820</v>
      </c>
      <c r="E358" s="61" t="s">
        <v>3</v>
      </c>
      <c r="F358" s="163" t="s">
        <v>1392</v>
      </c>
      <c r="G358" s="163" t="s">
        <v>3</v>
      </c>
      <c r="H358" s="163" t="s">
        <v>3</v>
      </c>
      <c r="I358" s="61" t="s">
        <v>3</v>
      </c>
      <c r="J358" s="157" t="s">
        <v>1355</v>
      </c>
      <c r="K358" s="157" t="s">
        <v>3</v>
      </c>
    </row>
    <row r="359" spans="1:11" s="144" customFormat="1" ht="24">
      <c r="B359" s="190">
        <v>24899700</v>
      </c>
      <c r="C359" s="165" t="s">
        <v>2</v>
      </c>
      <c r="D359" s="172" t="s">
        <v>799</v>
      </c>
      <c r="E359" s="61" t="s">
        <v>3</v>
      </c>
      <c r="F359" s="163" t="s">
        <v>1392</v>
      </c>
      <c r="G359" s="163" t="s">
        <v>3</v>
      </c>
      <c r="H359" s="163" t="s">
        <v>3</v>
      </c>
      <c r="I359" s="61" t="s">
        <v>3</v>
      </c>
      <c r="J359" s="157" t="s">
        <v>1355</v>
      </c>
      <c r="K359" s="157" t="s">
        <v>7</v>
      </c>
    </row>
    <row r="360" spans="1:11" s="144" customFormat="1" ht="24">
      <c r="B360" s="190">
        <v>24899700</v>
      </c>
      <c r="C360" s="165" t="s">
        <v>2</v>
      </c>
      <c r="D360" s="62" t="s">
        <v>804</v>
      </c>
      <c r="E360" s="61" t="s">
        <v>3</v>
      </c>
      <c r="F360" s="163" t="s">
        <v>1392</v>
      </c>
      <c r="G360" s="163" t="s">
        <v>3</v>
      </c>
      <c r="H360" s="163" t="s">
        <v>3</v>
      </c>
      <c r="I360" s="61" t="s">
        <v>3</v>
      </c>
      <c r="J360" s="157" t="s">
        <v>1355</v>
      </c>
      <c r="K360" s="157" t="s">
        <v>7</v>
      </c>
    </row>
    <row r="361" spans="1:11" s="144" customFormat="1" ht="24">
      <c r="A361" s="144" t="s">
        <v>1509</v>
      </c>
      <c r="B361" s="190">
        <v>24899714</v>
      </c>
      <c r="C361" s="165" t="s">
        <v>2</v>
      </c>
      <c r="D361" s="172" t="s">
        <v>1361</v>
      </c>
      <c r="E361" s="61" t="s">
        <v>3</v>
      </c>
      <c r="F361" s="163" t="s">
        <v>1392</v>
      </c>
      <c r="G361" s="163" t="s">
        <v>3</v>
      </c>
      <c r="H361" s="163" t="s">
        <v>3</v>
      </c>
      <c r="I361" s="61" t="s">
        <v>3</v>
      </c>
      <c r="J361" s="157" t="s">
        <v>1355</v>
      </c>
      <c r="K361" s="157" t="s">
        <v>7</v>
      </c>
    </row>
    <row r="362" spans="1:11" s="144" customFormat="1" ht="24">
      <c r="A362" s="144" t="s">
        <v>1509</v>
      </c>
      <c r="B362" s="190">
        <v>24899714</v>
      </c>
      <c r="C362" s="165" t="s">
        <v>2</v>
      </c>
      <c r="D362" s="172" t="s">
        <v>781</v>
      </c>
      <c r="E362" s="61" t="s">
        <v>3</v>
      </c>
      <c r="F362" s="163" t="s">
        <v>1392</v>
      </c>
      <c r="G362" s="163" t="s">
        <v>3</v>
      </c>
      <c r="H362" s="163" t="s">
        <v>3</v>
      </c>
      <c r="I362" s="61" t="s">
        <v>3</v>
      </c>
      <c r="J362" s="157" t="s">
        <v>1355</v>
      </c>
      <c r="K362" s="157" t="s">
        <v>7</v>
      </c>
    </row>
    <row r="363" spans="1:11" s="144" customFormat="1" ht="24">
      <c r="A363" s="144" t="s">
        <v>1509</v>
      </c>
      <c r="B363" s="190">
        <v>24899714</v>
      </c>
      <c r="C363" s="165" t="s">
        <v>2</v>
      </c>
      <c r="D363" s="172" t="s">
        <v>782</v>
      </c>
      <c r="E363" s="61" t="s">
        <v>3</v>
      </c>
      <c r="F363" s="163" t="s">
        <v>1392</v>
      </c>
      <c r="G363" s="163" t="s">
        <v>3</v>
      </c>
      <c r="H363" s="163" t="s">
        <v>3</v>
      </c>
      <c r="I363" s="61" t="s">
        <v>3</v>
      </c>
      <c r="J363" s="157" t="s">
        <v>1355</v>
      </c>
      <c r="K363" s="157" t="s">
        <v>7</v>
      </c>
    </row>
    <row r="364" spans="1:11" s="144" customFormat="1" ht="24">
      <c r="A364" s="144" t="s">
        <v>1509</v>
      </c>
      <c r="B364" s="190">
        <v>24899714</v>
      </c>
      <c r="C364" s="165" t="s">
        <v>2</v>
      </c>
      <c r="D364" s="172" t="s">
        <v>783</v>
      </c>
      <c r="E364" s="61" t="s">
        <v>3</v>
      </c>
      <c r="F364" s="163" t="s">
        <v>1392</v>
      </c>
      <c r="G364" s="163" t="s">
        <v>3</v>
      </c>
      <c r="H364" s="163" t="s">
        <v>3</v>
      </c>
      <c r="I364" s="61" t="s">
        <v>3</v>
      </c>
      <c r="J364" s="157" t="s">
        <v>1355</v>
      </c>
      <c r="K364" s="157" t="s">
        <v>7</v>
      </c>
    </row>
    <row r="365" spans="1:11" s="144" customFormat="1" ht="24">
      <c r="A365" s="144" t="s">
        <v>1509</v>
      </c>
      <c r="B365" s="190">
        <v>24899714</v>
      </c>
      <c r="C365" s="165" t="s">
        <v>2</v>
      </c>
      <c r="D365" s="172" t="s">
        <v>784</v>
      </c>
      <c r="E365" s="61" t="s">
        <v>3</v>
      </c>
      <c r="F365" s="163" t="s">
        <v>1392</v>
      </c>
      <c r="G365" s="163" t="s">
        <v>3</v>
      </c>
      <c r="H365" s="163" t="s">
        <v>3</v>
      </c>
      <c r="I365" s="61" t="s">
        <v>3</v>
      </c>
      <c r="J365" s="157" t="s">
        <v>1355</v>
      </c>
      <c r="K365" s="157" t="s">
        <v>7</v>
      </c>
    </row>
    <row r="366" spans="1:11" s="144" customFormat="1" ht="36">
      <c r="A366" s="144" t="s">
        <v>1509</v>
      </c>
      <c r="B366" s="190">
        <v>24899714</v>
      </c>
      <c r="C366" s="165" t="s">
        <v>2</v>
      </c>
      <c r="D366" s="172" t="s">
        <v>785</v>
      </c>
      <c r="E366" s="61" t="s">
        <v>3</v>
      </c>
      <c r="F366" s="163" t="s">
        <v>1392</v>
      </c>
      <c r="G366" s="163" t="s">
        <v>3</v>
      </c>
      <c r="H366" s="163" t="s">
        <v>3</v>
      </c>
      <c r="I366" s="61" t="s">
        <v>3</v>
      </c>
      <c r="J366" s="157" t="s">
        <v>1355</v>
      </c>
      <c r="K366" s="157" t="s">
        <v>7</v>
      </c>
    </row>
    <row r="367" spans="1:11" s="144" customFormat="1" ht="36">
      <c r="A367" s="144" t="s">
        <v>1509</v>
      </c>
      <c r="B367" s="190">
        <v>24899714</v>
      </c>
      <c r="C367" s="165" t="s">
        <v>2</v>
      </c>
      <c r="D367" s="172" t="s">
        <v>786</v>
      </c>
      <c r="E367" s="61" t="s">
        <v>3</v>
      </c>
      <c r="F367" s="163" t="s">
        <v>1392</v>
      </c>
      <c r="G367" s="163" t="s">
        <v>3</v>
      </c>
      <c r="H367" s="163" t="s">
        <v>3</v>
      </c>
      <c r="I367" s="61" t="s">
        <v>3</v>
      </c>
      <c r="J367" s="157" t="s">
        <v>1355</v>
      </c>
      <c r="K367" s="157" t="s">
        <v>7</v>
      </c>
    </row>
    <row r="368" spans="1:11" s="144" customFormat="1" ht="24">
      <c r="A368" s="144" t="s">
        <v>1509</v>
      </c>
      <c r="B368" s="190">
        <v>24899714</v>
      </c>
      <c r="C368" s="165" t="s">
        <v>2</v>
      </c>
      <c r="D368" s="172" t="s">
        <v>787</v>
      </c>
      <c r="E368" s="61" t="s">
        <v>3</v>
      </c>
      <c r="F368" s="163" t="s">
        <v>1392</v>
      </c>
      <c r="G368" s="163" t="s">
        <v>3</v>
      </c>
      <c r="H368" s="163" t="s">
        <v>3</v>
      </c>
      <c r="I368" s="61" t="s">
        <v>3</v>
      </c>
      <c r="J368" s="157" t="s">
        <v>1355</v>
      </c>
      <c r="K368" s="157" t="s">
        <v>7</v>
      </c>
    </row>
    <row r="369" spans="1:11" s="144" customFormat="1" ht="36">
      <c r="A369" s="144" t="s">
        <v>1541</v>
      </c>
      <c r="B369" s="190">
        <v>24899714</v>
      </c>
      <c r="C369" s="165" t="s">
        <v>2</v>
      </c>
      <c r="D369" s="172" t="s">
        <v>788</v>
      </c>
      <c r="E369" s="61" t="s">
        <v>3</v>
      </c>
      <c r="F369" s="163" t="s">
        <v>1392</v>
      </c>
      <c r="G369" s="163" t="s">
        <v>3</v>
      </c>
      <c r="H369" s="163" t="s">
        <v>3</v>
      </c>
      <c r="I369" s="61" t="s">
        <v>3</v>
      </c>
      <c r="J369" s="157" t="s">
        <v>1355</v>
      </c>
      <c r="K369" s="157" t="s">
        <v>7</v>
      </c>
    </row>
    <row r="370" spans="1:11" s="144" customFormat="1" ht="36">
      <c r="A370" s="144" t="s">
        <v>1541</v>
      </c>
      <c r="B370" s="61">
        <v>24899714</v>
      </c>
      <c r="C370" s="165" t="s">
        <v>2</v>
      </c>
      <c r="D370" s="172" t="s">
        <v>789</v>
      </c>
      <c r="E370" s="61" t="s">
        <v>3</v>
      </c>
      <c r="F370" s="163" t="s">
        <v>1392</v>
      </c>
      <c r="G370" s="163" t="s">
        <v>3</v>
      </c>
      <c r="H370" s="163" t="s">
        <v>3</v>
      </c>
      <c r="I370" s="61" t="s">
        <v>3</v>
      </c>
      <c r="J370" s="157" t="s">
        <v>1355</v>
      </c>
      <c r="K370" s="157" t="s">
        <v>7</v>
      </c>
    </row>
    <row r="371" spans="1:11" s="144" customFormat="1" ht="24">
      <c r="A371" s="144" t="s">
        <v>1541</v>
      </c>
      <c r="B371" s="61">
        <v>24899714</v>
      </c>
      <c r="C371" s="165" t="s">
        <v>2</v>
      </c>
      <c r="D371" s="172" t="s">
        <v>790</v>
      </c>
      <c r="E371" s="61" t="s">
        <v>3</v>
      </c>
      <c r="F371" s="163" t="s">
        <v>1392</v>
      </c>
      <c r="G371" s="163" t="s">
        <v>3</v>
      </c>
      <c r="H371" s="163" t="s">
        <v>3</v>
      </c>
      <c r="I371" s="61" t="s">
        <v>3</v>
      </c>
      <c r="J371" s="157" t="s">
        <v>1355</v>
      </c>
      <c r="K371" s="157" t="s">
        <v>7</v>
      </c>
    </row>
    <row r="372" spans="1:11" s="144" customFormat="1" ht="24">
      <c r="A372" s="144" t="s">
        <v>1541</v>
      </c>
      <c r="B372" s="61">
        <v>24899714</v>
      </c>
      <c r="C372" s="165" t="s">
        <v>2</v>
      </c>
      <c r="D372" s="172" t="s">
        <v>791</v>
      </c>
      <c r="E372" s="61" t="s">
        <v>3</v>
      </c>
      <c r="F372" s="163" t="s">
        <v>1392</v>
      </c>
      <c r="G372" s="163" t="s">
        <v>3</v>
      </c>
      <c r="H372" s="163" t="s">
        <v>3</v>
      </c>
      <c r="I372" s="61" t="s">
        <v>3</v>
      </c>
      <c r="J372" s="157" t="s">
        <v>1355</v>
      </c>
      <c r="K372" s="157" t="s">
        <v>7</v>
      </c>
    </row>
    <row r="373" spans="1:11" s="144" customFormat="1" ht="36">
      <c r="A373" s="144" t="s">
        <v>1541</v>
      </c>
      <c r="B373" s="61">
        <v>24899714</v>
      </c>
      <c r="C373" s="165" t="s">
        <v>2</v>
      </c>
      <c r="D373" s="172" t="s">
        <v>792</v>
      </c>
      <c r="E373" s="61" t="s">
        <v>3</v>
      </c>
      <c r="F373" s="163" t="s">
        <v>1392</v>
      </c>
      <c r="G373" s="163" t="s">
        <v>3</v>
      </c>
      <c r="H373" s="163" t="s">
        <v>3</v>
      </c>
      <c r="I373" s="61" t="s">
        <v>3</v>
      </c>
      <c r="J373" s="157" t="s">
        <v>1355</v>
      </c>
      <c r="K373" s="157" t="s">
        <v>7</v>
      </c>
    </row>
    <row r="374" spans="1:11" s="144" customFormat="1" ht="24">
      <c r="A374" s="144" t="s">
        <v>1541</v>
      </c>
      <c r="B374" s="61">
        <v>24899714</v>
      </c>
      <c r="C374" s="165" t="s">
        <v>2</v>
      </c>
      <c r="D374" s="172" t="s">
        <v>793</v>
      </c>
      <c r="E374" s="61" t="s">
        <v>3</v>
      </c>
      <c r="F374" s="163" t="s">
        <v>1392</v>
      </c>
      <c r="G374" s="163" t="s">
        <v>3</v>
      </c>
      <c r="H374" s="163" t="s">
        <v>3</v>
      </c>
      <c r="I374" s="61" t="s">
        <v>3</v>
      </c>
      <c r="J374" s="157" t="s">
        <v>1355</v>
      </c>
      <c r="K374" s="157" t="s">
        <v>7</v>
      </c>
    </row>
    <row r="375" spans="1:11" s="144" customFormat="1" ht="24">
      <c r="A375" s="144" t="s">
        <v>1541</v>
      </c>
      <c r="B375" s="61">
        <v>24899714</v>
      </c>
      <c r="C375" s="165" t="s">
        <v>2</v>
      </c>
      <c r="D375" s="172" t="s">
        <v>794</v>
      </c>
      <c r="E375" s="61" t="s">
        <v>3</v>
      </c>
      <c r="F375" s="163" t="s">
        <v>1392</v>
      </c>
      <c r="G375" s="163" t="s">
        <v>3</v>
      </c>
      <c r="H375" s="163" t="s">
        <v>3</v>
      </c>
      <c r="I375" s="61" t="s">
        <v>3</v>
      </c>
      <c r="J375" s="157" t="s">
        <v>1355</v>
      </c>
      <c r="K375" s="157" t="s">
        <v>7</v>
      </c>
    </row>
    <row r="376" spans="1:11" s="144" customFormat="1" ht="36">
      <c r="A376" s="144" t="s">
        <v>1541</v>
      </c>
      <c r="B376" s="61">
        <v>24899714</v>
      </c>
      <c r="C376" s="165" t="s">
        <v>2</v>
      </c>
      <c r="D376" s="172" t="s">
        <v>795</v>
      </c>
      <c r="E376" s="61" t="s">
        <v>3</v>
      </c>
      <c r="F376" s="163" t="s">
        <v>1392</v>
      </c>
      <c r="G376" s="163" t="s">
        <v>3</v>
      </c>
      <c r="H376" s="163" t="s">
        <v>3</v>
      </c>
      <c r="I376" s="61" t="s">
        <v>3</v>
      </c>
      <c r="J376" s="157" t="s">
        <v>1355</v>
      </c>
      <c r="K376" s="157" t="s">
        <v>7</v>
      </c>
    </row>
    <row r="377" spans="1:11" s="144" customFormat="1" ht="24">
      <c r="A377" s="144" t="s">
        <v>1541</v>
      </c>
      <c r="B377" s="61">
        <v>24899714</v>
      </c>
      <c r="C377" s="165" t="s">
        <v>2</v>
      </c>
      <c r="D377" s="172" t="s">
        <v>796</v>
      </c>
      <c r="E377" s="61" t="s">
        <v>3</v>
      </c>
      <c r="F377" s="163" t="s">
        <v>1392</v>
      </c>
      <c r="G377" s="163" t="s">
        <v>3</v>
      </c>
      <c r="H377" s="163" t="s">
        <v>3</v>
      </c>
      <c r="I377" s="61" t="s">
        <v>3</v>
      </c>
      <c r="J377" s="157" t="s">
        <v>1355</v>
      </c>
      <c r="K377" s="157" t="s">
        <v>7</v>
      </c>
    </row>
    <row r="378" spans="1:11" s="144" customFormat="1" ht="24">
      <c r="A378" s="144" t="s">
        <v>1541</v>
      </c>
      <c r="B378" s="61">
        <v>24899714</v>
      </c>
      <c r="C378" s="165" t="s">
        <v>2</v>
      </c>
      <c r="D378" s="172" t="s">
        <v>768</v>
      </c>
      <c r="E378" s="61" t="s">
        <v>3</v>
      </c>
      <c r="F378" s="163" t="s">
        <v>1392</v>
      </c>
      <c r="G378" s="163" t="s">
        <v>3</v>
      </c>
      <c r="H378" s="163" t="s">
        <v>3</v>
      </c>
      <c r="I378" s="61" t="s">
        <v>3</v>
      </c>
      <c r="J378" s="157" t="s">
        <v>1355</v>
      </c>
      <c r="K378" s="157" t="s">
        <v>7</v>
      </c>
    </row>
    <row r="379" spans="1:11" s="144" customFormat="1" ht="24">
      <c r="A379" s="144" t="s">
        <v>1541</v>
      </c>
      <c r="B379" s="61">
        <v>24899714</v>
      </c>
      <c r="C379" s="165" t="s">
        <v>2</v>
      </c>
      <c r="D379" s="287" t="s">
        <v>769</v>
      </c>
      <c r="E379" s="61" t="s">
        <v>3</v>
      </c>
      <c r="F379" s="163" t="s">
        <v>1392</v>
      </c>
      <c r="G379" s="163" t="s">
        <v>3</v>
      </c>
      <c r="H379" s="163" t="s">
        <v>3</v>
      </c>
      <c r="I379" s="61" t="s">
        <v>3</v>
      </c>
      <c r="J379" s="157" t="s">
        <v>1355</v>
      </c>
      <c r="K379" s="157" t="s">
        <v>7</v>
      </c>
    </row>
    <row r="380" spans="1:11" s="144" customFormat="1" ht="26">
      <c r="A380" s="144" t="s">
        <v>1541</v>
      </c>
      <c r="B380" s="61">
        <v>24899714</v>
      </c>
      <c r="C380" s="165" t="s">
        <v>2</v>
      </c>
      <c r="D380" s="172" t="s">
        <v>770</v>
      </c>
      <c r="E380" s="61" t="s">
        <v>3</v>
      </c>
      <c r="F380" s="163" t="s">
        <v>1392</v>
      </c>
      <c r="G380" s="163" t="s">
        <v>3</v>
      </c>
      <c r="H380" s="163" t="s">
        <v>3</v>
      </c>
      <c r="I380" s="61" t="s">
        <v>3</v>
      </c>
      <c r="J380" s="157" t="s">
        <v>1355</v>
      </c>
      <c r="K380" s="157" t="s">
        <v>7</v>
      </c>
    </row>
    <row r="381" spans="1:11" s="144" customFormat="1" ht="26">
      <c r="A381" s="144" t="s">
        <v>1541</v>
      </c>
      <c r="B381" s="61">
        <v>24899714</v>
      </c>
      <c r="C381" s="165" t="s">
        <v>2</v>
      </c>
      <c r="D381" s="172" t="s">
        <v>771</v>
      </c>
      <c r="E381" s="61" t="s">
        <v>3</v>
      </c>
      <c r="F381" s="163" t="s">
        <v>1392</v>
      </c>
      <c r="G381" s="163" t="s">
        <v>3</v>
      </c>
      <c r="H381" s="163" t="s">
        <v>3</v>
      </c>
      <c r="I381" s="61" t="s">
        <v>3</v>
      </c>
      <c r="J381" s="157" t="s">
        <v>1355</v>
      </c>
      <c r="K381" s="157" t="s">
        <v>7</v>
      </c>
    </row>
    <row r="382" spans="1:11" s="144" customFormat="1" ht="26">
      <c r="A382" s="144" t="s">
        <v>1541</v>
      </c>
      <c r="B382" s="61">
        <v>24899714</v>
      </c>
      <c r="C382" s="165" t="s">
        <v>2</v>
      </c>
      <c r="D382" s="172" t="s">
        <v>772</v>
      </c>
      <c r="E382" s="61" t="s">
        <v>3</v>
      </c>
      <c r="F382" s="163" t="s">
        <v>1392</v>
      </c>
      <c r="G382" s="163" t="s">
        <v>3</v>
      </c>
      <c r="H382" s="163" t="s">
        <v>3</v>
      </c>
      <c r="I382" s="61" t="s">
        <v>3</v>
      </c>
      <c r="J382" s="157" t="s">
        <v>1355</v>
      </c>
      <c r="K382" s="157" t="s">
        <v>7</v>
      </c>
    </row>
    <row r="383" spans="1:11" s="144" customFormat="1" ht="26">
      <c r="A383" s="144" t="s">
        <v>1541</v>
      </c>
      <c r="B383" s="61">
        <v>24899714</v>
      </c>
      <c r="C383" s="165" t="s">
        <v>2</v>
      </c>
      <c r="D383" s="172" t="s">
        <v>773</v>
      </c>
      <c r="E383" s="61" t="s">
        <v>3</v>
      </c>
      <c r="F383" s="163" t="s">
        <v>1392</v>
      </c>
      <c r="G383" s="163" t="s">
        <v>3</v>
      </c>
      <c r="H383" s="163" t="s">
        <v>3</v>
      </c>
      <c r="I383" s="61" t="s">
        <v>3</v>
      </c>
      <c r="J383" s="157" t="s">
        <v>1355</v>
      </c>
      <c r="K383" s="157" t="s">
        <v>7</v>
      </c>
    </row>
    <row r="384" spans="1:11" s="144" customFormat="1" ht="39">
      <c r="B384" s="61">
        <v>24899721</v>
      </c>
      <c r="C384" s="165" t="s">
        <v>2</v>
      </c>
      <c r="D384" s="172" t="s">
        <v>774</v>
      </c>
      <c r="E384" s="61" t="s">
        <v>3</v>
      </c>
      <c r="F384" s="163" t="s">
        <v>1392</v>
      </c>
      <c r="G384" s="163" t="s">
        <v>7</v>
      </c>
      <c r="H384" s="163" t="s">
        <v>3</v>
      </c>
      <c r="I384" s="61" t="s">
        <v>3</v>
      </c>
      <c r="J384" s="157" t="s">
        <v>1355</v>
      </c>
      <c r="K384" s="157" t="s">
        <v>3</v>
      </c>
    </row>
    <row r="385" spans="1:24" s="144" customFormat="1" ht="26">
      <c r="B385" s="61">
        <v>24899721</v>
      </c>
      <c r="C385" s="165" t="s">
        <v>2</v>
      </c>
      <c r="D385" s="62" t="s">
        <v>775</v>
      </c>
      <c r="E385" s="61" t="s">
        <v>3</v>
      </c>
      <c r="F385" s="163" t="s">
        <v>1392</v>
      </c>
      <c r="G385" s="163" t="s">
        <v>3</v>
      </c>
      <c r="H385" s="163" t="s">
        <v>3</v>
      </c>
      <c r="I385" s="61" t="s">
        <v>3</v>
      </c>
      <c r="J385" s="157" t="s">
        <v>1355</v>
      </c>
      <c r="K385" s="157" t="s">
        <v>3</v>
      </c>
    </row>
    <row r="386" spans="1:24" s="144" customFormat="1" ht="26">
      <c r="B386" s="61">
        <v>24899721</v>
      </c>
      <c r="C386" s="165" t="s">
        <v>2</v>
      </c>
      <c r="D386" s="172" t="s">
        <v>776</v>
      </c>
      <c r="E386" s="61" t="s">
        <v>3</v>
      </c>
      <c r="F386" s="163" t="s">
        <v>1392</v>
      </c>
      <c r="G386" s="163" t="s">
        <v>3</v>
      </c>
      <c r="H386" s="163" t="s">
        <v>3</v>
      </c>
      <c r="I386" s="61" t="s">
        <v>3</v>
      </c>
      <c r="J386" s="157" t="s">
        <v>1355</v>
      </c>
      <c r="K386" s="157" t="s">
        <v>3</v>
      </c>
    </row>
    <row r="387" spans="1:24" s="144" customFormat="1" ht="26">
      <c r="B387" s="61">
        <v>24899721</v>
      </c>
      <c r="C387" s="165" t="s">
        <v>2</v>
      </c>
      <c r="D387" s="62" t="s">
        <v>777</v>
      </c>
      <c r="E387" s="61" t="s">
        <v>3</v>
      </c>
      <c r="F387" s="163" t="s">
        <v>1392</v>
      </c>
      <c r="G387" s="163" t="s">
        <v>3</v>
      </c>
      <c r="H387" s="163" t="s">
        <v>3</v>
      </c>
      <c r="I387" s="61" t="s">
        <v>3</v>
      </c>
      <c r="J387" s="157" t="s">
        <v>1355</v>
      </c>
      <c r="K387" s="157" t="s">
        <v>3</v>
      </c>
    </row>
    <row r="388" spans="1:24" s="144" customFormat="1" ht="26">
      <c r="A388" s="292" t="s">
        <v>1510</v>
      </c>
      <c r="B388" s="293">
        <v>24899721</v>
      </c>
      <c r="C388" s="294" t="s">
        <v>2</v>
      </c>
      <c r="D388" s="298" t="s">
        <v>763</v>
      </c>
      <c r="E388" s="293" t="s">
        <v>3</v>
      </c>
      <c r="F388" s="296" t="s">
        <v>1392</v>
      </c>
      <c r="G388" s="296" t="s">
        <v>7</v>
      </c>
      <c r="H388" s="296" t="s">
        <v>3</v>
      </c>
      <c r="I388" s="293" t="s">
        <v>3</v>
      </c>
      <c r="J388" s="299" t="s">
        <v>1355</v>
      </c>
      <c r="K388" s="299" t="s">
        <v>3</v>
      </c>
      <c r="L388" s="292"/>
      <c r="M388" s="292"/>
      <c r="N388" s="292"/>
      <c r="O388" s="292"/>
      <c r="P388" s="292"/>
      <c r="Q388" s="292"/>
      <c r="R388" s="292"/>
      <c r="S388" s="292"/>
      <c r="T388" s="292"/>
      <c r="U388" s="292"/>
      <c r="V388" s="292"/>
      <c r="W388" s="292"/>
      <c r="X388" s="292"/>
    </row>
    <row r="389" spans="1:24" s="144" customFormat="1" ht="26">
      <c r="B389" s="61">
        <v>24899721</v>
      </c>
      <c r="C389" s="165" t="s">
        <v>2</v>
      </c>
      <c r="D389" s="108" t="s">
        <v>764</v>
      </c>
      <c r="E389" s="61" t="s">
        <v>3</v>
      </c>
      <c r="F389" s="163" t="s">
        <v>1392</v>
      </c>
      <c r="G389" s="163" t="s">
        <v>3</v>
      </c>
      <c r="H389" s="163" t="s">
        <v>3</v>
      </c>
      <c r="I389" s="61" t="s">
        <v>3</v>
      </c>
      <c r="J389" s="157" t="s">
        <v>1355</v>
      </c>
      <c r="K389" s="157" t="s">
        <v>3</v>
      </c>
    </row>
    <row r="390" spans="1:24" s="144" customFormat="1" ht="26">
      <c r="B390" s="61">
        <v>24906209</v>
      </c>
      <c r="C390" s="165" t="s">
        <v>61</v>
      </c>
      <c r="D390" s="62" t="s">
        <v>1363</v>
      </c>
      <c r="E390" s="61" t="s">
        <v>3</v>
      </c>
      <c r="F390" s="163" t="s">
        <v>1392</v>
      </c>
      <c r="G390" s="163" t="s">
        <v>3</v>
      </c>
      <c r="H390" s="163" t="s">
        <v>3</v>
      </c>
      <c r="I390" s="61" t="s">
        <v>3</v>
      </c>
      <c r="J390" s="157" t="s">
        <v>1355</v>
      </c>
      <c r="K390" s="157" t="s">
        <v>3</v>
      </c>
    </row>
    <row r="391" spans="1:24" s="144" customFormat="1" ht="48">
      <c r="B391" s="61">
        <v>24906209</v>
      </c>
      <c r="C391" s="165" t="s">
        <v>61</v>
      </c>
      <c r="D391" s="184" t="s">
        <v>1364</v>
      </c>
      <c r="E391" s="61" t="s">
        <v>3</v>
      </c>
      <c r="F391" s="163" t="s">
        <v>1392</v>
      </c>
      <c r="G391" s="163" t="s">
        <v>3</v>
      </c>
      <c r="H391" s="163" t="s">
        <v>3</v>
      </c>
      <c r="I391" s="61" t="s">
        <v>3</v>
      </c>
      <c r="J391" s="157" t="s">
        <v>1355</v>
      </c>
      <c r="K391" s="157" t="s">
        <v>3</v>
      </c>
    </row>
    <row r="392" spans="1:24" s="144" customFormat="1" ht="36">
      <c r="B392" s="61">
        <v>24906209</v>
      </c>
      <c r="C392" s="165" t="s">
        <v>61</v>
      </c>
      <c r="D392" s="223" t="s">
        <v>1432</v>
      </c>
      <c r="E392" s="159" t="s">
        <v>3</v>
      </c>
      <c r="F392" s="163" t="s">
        <v>1392</v>
      </c>
      <c r="G392" s="163" t="s">
        <v>3</v>
      </c>
      <c r="H392" s="163" t="s">
        <v>3</v>
      </c>
      <c r="I392" s="159" t="s">
        <v>3</v>
      </c>
      <c r="J392" s="163" t="s">
        <v>1355</v>
      </c>
      <c r="K392" s="163" t="s">
        <v>3</v>
      </c>
    </row>
    <row r="393" spans="1:24" s="144" customFormat="1" ht="36">
      <c r="A393" s="292" t="s">
        <v>1505</v>
      </c>
      <c r="B393" s="293">
        <v>24906209</v>
      </c>
      <c r="C393" s="294" t="s">
        <v>61</v>
      </c>
      <c r="D393" s="300" t="s">
        <v>1511</v>
      </c>
      <c r="E393" s="295" t="s">
        <v>3</v>
      </c>
      <c r="F393" s="296" t="s">
        <v>1392</v>
      </c>
      <c r="G393" s="296" t="s">
        <v>3</v>
      </c>
      <c r="H393" s="296" t="s">
        <v>3</v>
      </c>
      <c r="I393" s="295" t="s">
        <v>3</v>
      </c>
      <c r="J393" s="296" t="s">
        <v>1355</v>
      </c>
      <c r="K393" s="296" t="s">
        <v>3</v>
      </c>
      <c r="L393" s="292"/>
      <c r="M393" s="292"/>
      <c r="N393" s="292"/>
      <c r="O393" s="292"/>
      <c r="P393" s="292"/>
      <c r="Q393" s="292"/>
      <c r="R393" s="292"/>
      <c r="S393" s="292"/>
      <c r="T393" s="292"/>
      <c r="U393" s="292"/>
      <c r="V393" s="292"/>
      <c r="W393" s="292"/>
      <c r="X393" s="292"/>
    </row>
    <row r="394" spans="1:24" s="144" customFormat="1" ht="48">
      <c r="B394" s="61">
        <v>24920616</v>
      </c>
      <c r="C394" s="165" t="s">
        <v>2</v>
      </c>
      <c r="D394" s="62" t="s">
        <v>766</v>
      </c>
      <c r="E394" s="61" t="s">
        <v>3</v>
      </c>
      <c r="F394" s="163" t="s">
        <v>1392</v>
      </c>
      <c r="G394" s="163" t="s">
        <v>3</v>
      </c>
      <c r="H394" s="163" t="s">
        <v>3</v>
      </c>
      <c r="I394" s="61" t="s">
        <v>3</v>
      </c>
      <c r="J394" s="157" t="s">
        <v>1355</v>
      </c>
      <c r="K394" s="157" t="s">
        <v>3</v>
      </c>
    </row>
    <row r="395" spans="1:24" s="144" customFormat="1" ht="36">
      <c r="B395" s="61">
        <v>24920616</v>
      </c>
      <c r="C395" s="165" t="s">
        <v>2</v>
      </c>
      <c r="D395" s="62" t="s">
        <v>767</v>
      </c>
      <c r="E395" s="61" t="s">
        <v>3</v>
      </c>
      <c r="F395" s="163" t="s">
        <v>1392</v>
      </c>
      <c r="G395" s="163" t="s">
        <v>3</v>
      </c>
      <c r="H395" s="163" t="s">
        <v>3</v>
      </c>
      <c r="I395" s="61" t="s">
        <v>3</v>
      </c>
      <c r="J395" s="157" t="s">
        <v>1355</v>
      </c>
      <c r="K395" s="157" t="s">
        <v>3</v>
      </c>
    </row>
    <row r="396" spans="1:24" s="144" customFormat="1" ht="36">
      <c r="B396" s="61">
        <v>24920616</v>
      </c>
      <c r="C396" s="165" t="s">
        <v>2</v>
      </c>
      <c r="D396" s="108" t="s">
        <v>758</v>
      </c>
      <c r="E396" s="61" t="s">
        <v>3</v>
      </c>
      <c r="F396" s="163" t="s">
        <v>1392</v>
      </c>
      <c r="G396" s="163" t="s">
        <v>3</v>
      </c>
      <c r="H396" s="163" t="s">
        <v>3</v>
      </c>
      <c r="I396" s="61" t="s">
        <v>3</v>
      </c>
      <c r="J396" s="157" t="s">
        <v>1355</v>
      </c>
      <c r="K396" s="157" t="s">
        <v>3</v>
      </c>
    </row>
    <row r="397" spans="1:24" s="144" customFormat="1" ht="36">
      <c r="B397" s="61">
        <v>24920616</v>
      </c>
      <c r="C397" s="165" t="s">
        <v>2</v>
      </c>
      <c r="D397" s="62" t="s">
        <v>759</v>
      </c>
      <c r="E397" s="61" t="s">
        <v>3</v>
      </c>
      <c r="F397" s="163" t="s">
        <v>1392</v>
      </c>
      <c r="G397" s="163" t="s">
        <v>3</v>
      </c>
      <c r="H397" s="163" t="s">
        <v>3</v>
      </c>
      <c r="I397" s="61" t="s">
        <v>3</v>
      </c>
      <c r="J397" s="157" t="s">
        <v>1355</v>
      </c>
      <c r="K397" s="157" t="s">
        <v>3</v>
      </c>
    </row>
    <row r="398" spans="1:24" s="144" customFormat="1" ht="36">
      <c r="B398" s="61">
        <v>24920616</v>
      </c>
      <c r="C398" s="165" t="s">
        <v>2</v>
      </c>
      <c r="D398" s="62" t="s">
        <v>760</v>
      </c>
      <c r="E398" s="61" t="s">
        <v>3</v>
      </c>
      <c r="F398" s="163" t="s">
        <v>1392</v>
      </c>
      <c r="G398" s="163" t="s">
        <v>7</v>
      </c>
      <c r="H398" s="163" t="s">
        <v>3</v>
      </c>
      <c r="I398" s="61" t="s">
        <v>3</v>
      </c>
      <c r="J398" s="157" t="s">
        <v>1355</v>
      </c>
      <c r="K398" s="157" t="s">
        <v>3</v>
      </c>
    </row>
    <row r="399" spans="1:24" s="144" customFormat="1" ht="36">
      <c r="B399" s="61">
        <v>24920616</v>
      </c>
      <c r="C399" s="165" t="s">
        <v>2</v>
      </c>
      <c r="D399" s="62" t="s">
        <v>1366</v>
      </c>
      <c r="E399" s="61" t="s">
        <v>3</v>
      </c>
      <c r="F399" s="163" t="s">
        <v>1392</v>
      </c>
      <c r="G399" s="163" t="s">
        <v>3</v>
      </c>
      <c r="H399" s="163" t="s">
        <v>3</v>
      </c>
      <c r="I399" s="61" t="s">
        <v>3</v>
      </c>
      <c r="J399" s="157" t="s">
        <v>1355</v>
      </c>
      <c r="K399" s="157" t="s">
        <v>3</v>
      </c>
    </row>
    <row r="400" spans="1:24" s="144" customFormat="1" ht="24">
      <c r="B400" s="61">
        <v>24920619</v>
      </c>
      <c r="C400" s="165" t="s">
        <v>2</v>
      </c>
      <c r="D400" s="62" t="s">
        <v>738</v>
      </c>
      <c r="E400" s="61" t="s">
        <v>3</v>
      </c>
      <c r="F400" s="163" t="s">
        <v>1392</v>
      </c>
      <c r="G400" s="163" t="s">
        <v>3</v>
      </c>
      <c r="H400" s="163" t="s">
        <v>3</v>
      </c>
      <c r="I400" s="61" t="s">
        <v>3</v>
      </c>
      <c r="J400" s="157" t="s">
        <v>1355</v>
      </c>
      <c r="K400" s="157" t="s">
        <v>3</v>
      </c>
    </row>
    <row r="401" spans="2:11" s="144" customFormat="1" ht="24">
      <c r="B401" s="61">
        <v>24920619</v>
      </c>
      <c r="C401" s="165" t="s">
        <v>2</v>
      </c>
      <c r="D401" s="62" t="s">
        <v>739</v>
      </c>
      <c r="E401" s="61" t="s">
        <v>3</v>
      </c>
      <c r="F401" s="163" t="s">
        <v>1392</v>
      </c>
      <c r="G401" s="163" t="s">
        <v>3</v>
      </c>
      <c r="H401" s="163" t="s">
        <v>3</v>
      </c>
      <c r="I401" s="61" t="s">
        <v>3</v>
      </c>
      <c r="J401" s="157" t="s">
        <v>1355</v>
      </c>
      <c r="K401" s="157" t="s">
        <v>3</v>
      </c>
    </row>
    <row r="402" spans="2:11" s="144" customFormat="1" ht="24">
      <c r="B402" s="61">
        <v>24920619</v>
      </c>
      <c r="C402" s="165" t="s">
        <v>2</v>
      </c>
      <c r="D402" s="62" t="s">
        <v>740</v>
      </c>
      <c r="E402" s="61" t="s">
        <v>3</v>
      </c>
      <c r="F402" s="163" t="s">
        <v>1392</v>
      </c>
      <c r="G402" s="163" t="s">
        <v>3</v>
      </c>
      <c r="H402" s="163" t="s">
        <v>3</v>
      </c>
      <c r="I402" s="61" t="s">
        <v>3</v>
      </c>
      <c r="J402" s="157" t="s">
        <v>1355</v>
      </c>
      <c r="K402" s="157" t="s">
        <v>3</v>
      </c>
    </row>
    <row r="403" spans="2:11" s="144" customFormat="1" ht="24">
      <c r="B403" s="61">
        <v>24920619</v>
      </c>
      <c r="C403" s="165" t="s">
        <v>2</v>
      </c>
      <c r="D403" s="62" t="s">
        <v>1369</v>
      </c>
      <c r="E403" s="61" t="s">
        <v>3</v>
      </c>
      <c r="F403" s="163" t="s">
        <v>1392</v>
      </c>
      <c r="G403" s="163" t="s">
        <v>3</v>
      </c>
      <c r="H403" s="163" t="s">
        <v>3</v>
      </c>
      <c r="I403" s="61" t="s">
        <v>3</v>
      </c>
      <c r="J403" s="157" t="s">
        <v>1355</v>
      </c>
      <c r="K403" s="157" t="s">
        <v>3</v>
      </c>
    </row>
    <row r="404" spans="2:11" s="144" customFormat="1" ht="24">
      <c r="B404" s="61">
        <v>24920619</v>
      </c>
      <c r="C404" s="165" t="s">
        <v>2</v>
      </c>
      <c r="D404" s="165" t="s">
        <v>741</v>
      </c>
      <c r="E404" s="61" t="s">
        <v>3</v>
      </c>
      <c r="F404" s="163" t="s">
        <v>1392</v>
      </c>
      <c r="G404" s="163" t="s">
        <v>3</v>
      </c>
      <c r="H404" s="163" t="s">
        <v>3</v>
      </c>
      <c r="I404" s="61" t="s">
        <v>3</v>
      </c>
      <c r="J404" s="157" t="s">
        <v>1355</v>
      </c>
      <c r="K404" s="157" t="s">
        <v>3</v>
      </c>
    </row>
    <row r="405" spans="2:11" s="144" customFormat="1" ht="24">
      <c r="B405" s="61">
        <v>24920621</v>
      </c>
      <c r="C405" s="165" t="s">
        <v>2</v>
      </c>
      <c r="D405" s="62" t="s">
        <v>752</v>
      </c>
      <c r="E405" s="61" t="s">
        <v>3</v>
      </c>
      <c r="F405" s="163" t="s">
        <v>1392</v>
      </c>
      <c r="G405" s="163" t="s">
        <v>3</v>
      </c>
      <c r="H405" s="163" t="s">
        <v>3</v>
      </c>
      <c r="I405" s="61" t="s">
        <v>3</v>
      </c>
      <c r="J405" s="157" t="s">
        <v>1355</v>
      </c>
      <c r="K405" s="157" t="s">
        <v>3</v>
      </c>
    </row>
    <row r="406" spans="2:11" s="144" customFormat="1" ht="36">
      <c r="B406" s="61">
        <v>24920621</v>
      </c>
      <c r="C406" s="165" t="s">
        <v>2</v>
      </c>
      <c r="D406" s="172" t="s">
        <v>1367</v>
      </c>
      <c r="E406" s="61" t="s">
        <v>3</v>
      </c>
      <c r="F406" s="163" t="s">
        <v>1392</v>
      </c>
      <c r="G406" s="163" t="s">
        <v>3</v>
      </c>
      <c r="H406" s="163" t="s">
        <v>3</v>
      </c>
      <c r="I406" s="61" t="s">
        <v>3</v>
      </c>
      <c r="J406" s="157" t="s">
        <v>1355</v>
      </c>
      <c r="K406" s="157" t="s">
        <v>3</v>
      </c>
    </row>
    <row r="407" spans="2:11" s="144" customFormat="1" ht="36">
      <c r="B407" s="61">
        <v>24954002</v>
      </c>
      <c r="C407" s="165" t="s">
        <v>25</v>
      </c>
      <c r="D407" s="319" t="s">
        <v>722</v>
      </c>
      <c r="E407" s="61" t="s">
        <v>3</v>
      </c>
      <c r="F407" s="163" t="s">
        <v>1392</v>
      </c>
      <c r="G407" s="163" t="s">
        <v>3</v>
      </c>
      <c r="H407" s="163" t="s">
        <v>3</v>
      </c>
      <c r="I407" s="61" t="s">
        <v>3</v>
      </c>
      <c r="J407" s="157" t="s">
        <v>1355</v>
      </c>
      <c r="K407" s="157" t="s">
        <v>3</v>
      </c>
    </row>
    <row r="408" spans="2:11" s="144" customFormat="1" ht="36">
      <c r="B408" s="61">
        <v>24954002</v>
      </c>
      <c r="C408" s="165" t="s">
        <v>25</v>
      </c>
      <c r="D408" s="313" t="s">
        <v>1513</v>
      </c>
      <c r="E408" s="61" t="s">
        <v>3</v>
      </c>
      <c r="F408" s="163" t="s">
        <v>1392</v>
      </c>
      <c r="G408" s="163" t="s">
        <v>3</v>
      </c>
      <c r="H408" s="163" t="s">
        <v>3</v>
      </c>
      <c r="I408" s="61" t="s">
        <v>3</v>
      </c>
      <c r="J408" s="157" t="s">
        <v>1355</v>
      </c>
      <c r="K408" s="157" t="s">
        <v>3</v>
      </c>
    </row>
    <row r="409" spans="2:11" s="144" customFormat="1" ht="24">
      <c r="B409" s="61">
        <v>24954002</v>
      </c>
      <c r="C409" s="165" t="s">
        <v>25</v>
      </c>
      <c r="D409" s="241" t="s">
        <v>1440</v>
      </c>
      <c r="E409" s="61" t="s">
        <v>3</v>
      </c>
      <c r="F409" s="163" t="s">
        <v>1392</v>
      </c>
      <c r="G409" s="163" t="s">
        <v>7</v>
      </c>
      <c r="H409" s="163" t="s">
        <v>3</v>
      </c>
      <c r="I409" s="61" t="s">
        <v>3</v>
      </c>
      <c r="J409" s="157" t="s">
        <v>1355</v>
      </c>
      <c r="K409" s="157" t="s">
        <v>3</v>
      </c>
    </row>
    <row r="410" spans="2:11" s="144" customFormat="1" ht="24">
      <c r="B410" s="61">
        <v>24954002</v>
      </c>
      <c r="C410" s="165" t="s">
        <v>25</v>
      </c>
      <c r="D410" s="241" t="s">
        <v>1437</v>
      </c>
      <c r="E410" s="61" t="s">
        <v>3</v>
      </c>
      <c r="F410" s="163" t="s">
        <v>1392</v>
      </c>
      <c r="G410" s="163" t="s">
        <v>3</v>
      </c>
      <c r="H410" s="163" t="s">
        <v>3</v>
      </c>
      <c r="I410" s="61" t="s">
        <v>3</v>
      </c>
      <c r="J410" s="157" t="s">
        <v>1355</v>
      </c>
      <c r="K410" s="157" t="s">
        <v>3</v>
      </c>
    </row>
    <row r="411" spans="2:11" s="144" customFormat="1" ht="24">
      <c r="B411" s="61">
        <v>24954002</v>
      </c>
      <c r="C411" s="165" t="s">
        <v>25</v>
      </c>
      <c r="D411" s="241" t="s">
        <v>1438</v>
      </c>
      <c r="E411" s="61" t="s">
        <v>3</v>
      </c>
      <c r="F411" s="163" t="s">
        <v>1392</v>
      </c>
      <c r="G411" s="163" t="s">
        <v>3</v>
      </c>
      <c r="H411" s="163" t="s">
        <v>3</v>
      </c>
      <c r="I411" s="61" t="s">
        <v>3</v>
      </c>
      <c r="J411" s="157" t="s">
        <v>1355</v>
      </c>
      <c r="K411" s="157" t="s">
        <v>3</v>
      </c>
    </row>
    <row r="412" spans="2:11" s="144" customFormat="1" ht="36">
      <c r="B412" s="61">
        <v>24954002</v>
      </c>
      <c r="C412" s="165" t="s">
        <v>25</v>
      </c>
      <c r="D412" s="241" t="s">
        <v>1439</v>
      </c>
      <c r="E412" s="61" t="s">
        <v>3</v>
      </c>
      <c r="F412" s="163" t="s">
        <v>1392</v>
      </c>
      <c r="G412" s="163" t="s">
        <v>3</v>
      </c>
      <c r="H412" s="163" t="s">
        <v>3</v>
      </c>
      <c r="I412" s="61" t="s">
        <v>3</v>
      </c>
      <c r="J412" s="157" t="s">
        <v>1355</v>
      </c>
      <c r="K412" s="157" t="s">
        <v>3</v>
      </c>
    </row>
    <row r="413" spans="2:11" s="144" customFormat="1" ht="36">
      <c r="B413" s="61">
        <v>24954002</v>
      </c>
      <c r="C413" s="165" t="s">
        <v>25</v>
      </c>
      <c r="D413" s="313" t="s">
        <v>1514</v>
      </c>
      <c r="E413" s="61" t="s">
        <v>3</v>
      </c>
      <c r="F413" s="163" t="s">
        <v>1392</v>
      </c>
      <c r="G413" s="163" t="s">
        <v>3</v>
      </c>
      <c r="H413" s="163" t="s">
        <v>3</v>
      </c>
      <c r="I413" s="61" t="s">
        <v>3</v>
      </c>
      <c r="J413" s="157" t="s">
        <v>1355</v>
      </c>
      <c r="K413" s="157" t="s">
        <v>3</v>
      </c>
    </row>
    <row r="414" spans="2:11" s="144" customFormat="1">
      <c r="B414" s="61">
        <v>24956542</v>
      </c>
      <c r="C414" s="165" t="s">
        <v>47</v>
      </c>
      <c r="D414" s="62" t="s">
        <v>699</v>
      </c>
      <c r="E414" s="61" t="s">
        <v>3</v>
      </c>
      <c r="F414" s="163" t="s">
        <v>1392</v>
      </c>
      <c r="G414" s="163" t="s">
        <v>3</v>
      </c>
      <c r="H414" s="163" t="s">
        <v>3</v>
      </c>
      <c r="I414" s="61" t="s">
        <v>3</v>
      </c>
      <c r="J414" s="157" t="s">
        <v>1355</v>
      </c>
      <c r="K414" s="157" t="s">
        <v>3</v>
      </c>
    </row>
    <row r="415" spans="2:11" s="144" customFormat="1">
      <c r="B415" s="61">
        <v>24956542</v>
      </c>
      <c r="C415" s="165" t="s">
        <v>47</v>
      </c>
      <c r="D415" s="62" t="s">
        <v>700</v>
      </c>
      <c r="E415" s="61" t="s">
        <v>3</v>
      </c>
      <c r="F415" s="163" t="s">
        <v>1392</v>
      </c>
      <c r="G415" s="163" t="s">
        <v>3</v>
      </c>
      <c r="H415" s="163" t="s">
        <v>3</v>
      </c>
      <c r="I415" s="61" t="s">
        <v>3</v>
      </c>
      <c r="J415" s="157" t="s">
        <v>1355</v>
      </c>
      <c r="K415" s="157" t="s">
        <v>3</v>
      </c>
    </row>
    <row r="416" spans="2:11" s="144" customFormat="1">
      <c r="B416" s="61">
        <v>24956542</v>
      </c>
      <c r="C416" s="165" t="s">
        <v>47</v>
      </c>
      <c r="D416" s="62" t="s">
        <v>682</v>
      </c>
      <c r="E416" s="61" t="s">
        <v>3</v>
      </c>
      <c r="F416" s="163" t="s">
        <v>1392</v>
      </c>
      <c r="G416" s="163" t="s">
        <v>3</v>
      </c>
      <c r="H416" s="163" t="s">
        <v>3</v>
      </c>
      <c r="I416" s="61" t="s">
        <v>3</v>
      </c>
      <c r="J416" s="157" t="s">
        <v>1355</v>
      </c>
      <c r="K416" s="157" t="s">
        <v>3</v>
      </c>
    </row>
    <row r="417" spans="2:11" s="144" customFormat="1" ht="48">
      <c r="B417" s="61">
        <v>24956542</v>
      </c>
      <c r="C417" s="165" t="s">
        <v>47</v>
      </c>
      <c r="D417" s="108" t="s">
        <v>683</v>
      </c>
      <c r="E417" s="61" t="s">
        <v>3</v>
      </c>
      <c r="F417" s="163" t="s">
        <v>1392</v>
      </c>
      <c r="G417" s="163" t="s">
        <v>3</v>
      </c>
      <c r="H417" s="163" t="s">
        <v>3</v>
      </c>
      <c r="I417" s="61" t="s">
        <v>3</v>
      </c>
      <c r="J417" s="157" t="s">
        <v>1355</v>
      </c>
      <c r="K417" s="157" t="s">
        <v>3</v>
      </c>
    </row>
    <row r="418" spans="2:11" s="144" customFormat="1" ht="24">
      <c r="B418" s="61">
        <v>24956542</v>
      </c>
      <c r="C418" s="165" t="s">
        <v>47</v>
      </c>
      <c r="D418" s="62" t="s">
        <v>684</v>
      </c>
      <c r="E418" s="61" t="s">
        <v>3</v>
      </c>
      <c r="F418" s="163" t="s">
        <v>1392</v>
      </c>
      <c r="G418" s="163" t="s">
        <v>3</v>
      </c>
      <c r="H418" s="163" t="s">
        <v>3</v>
      </c>
      <c r="I418" s="61" t="s">
        <v>3</v>
      </c>
      <c r="J418" s="157" t="s">
        <v>1355</v>
      </c>
      <c r="K418" s="157" t="s">
        <v>3</v>
      </c>
    </row>
    <row r="419" spans="2:11" s="144" customFormat="1" ht="36">
      <c r="B419" s="61">
        <v>24956542</v>
      </c>
      <c r="C419" s="165" t="s">
        <v>47</v>
      </c>
      <c r="D419" s="62" t="s">
        <v>685</v>
      </c>
      <c r="E419" s="61" t="s">
        <v>3</v>
      </c>
      <c r="F419" s="163" t="s">
        <v>1392</v>
      </c>
      <c r="G419" s="163" t="s">
        <v>3</v>
      </c>
      <c r="H419" s="163" t="s">
        <v>3</v>
      </c>
      <c r="I419" s="61" t="s">
        <v>3</v>
      </c>
      <c r="J419" s="157" t="s">
        <v>1355</v>
      </c>
      <c r="K419" s="157" t="s">
        <v>3</v>
      </c>
    </row>
    <row r="420" spans="2:11" s="144" customFormat="1" ht="36">
      <c r="B420" s="61">
        <v>24956542</v>
      </c>
      <c r="C420" s="165" t="s">
        <v>47</v>
      </c>
      <c r="D420" s="172" t="s">
        <v>686</v>
      </c>
      <c r="E420" s="61" t="s">
        <v>3</v>
      </c>
      <c r="F420" s="163" t="s">
        <v>1392</v>
      </c>
      <c r="G420" s="163" t="s">
        <v>3</v>
      </c>
      <c r="H420" s="163" t="s">
        <v>3</v>
      </c>
      <c r="I420" s="61" t="s">
        <v>3</v>
      </c>
      <c r="J420" s="157" t="s">
        <v>1355</v>
      </c>
      <c r="K420" s="157" t="s">
        <v>3</v>
      </c>
    </row>
    <row r="421" spans="2:11" s="144" customFormat="1" ht="24">
      <c r="B421" s="61">
        <v>24956542</v>
      </c>
      <c r="C421" s="165" t="s">
        <v>47</v>
      </c>
      <c r="D421" s="62" t="s">
        <v>687</v>
      </c>
      <c r="E421" s="61" t="s">
        <v>3</v>
      </c>
      <c r="F421" s="163" t="s">
        <v>1392</v>
      </c>
      <c r="G421" s="163" t="s">
        <v>3</v>
      </c>
      <c r="H421" s="163" t="s">
        <v>3</v>
      </c>
      <c r="I421" s="61" t="s">
        <v>3</v>
      </c>
      <c r="J421" s="157" t="s">
        <v>1355</v>
      </c>
      <c r="K421" s="157" t="s">
        <v>3</v>
      </c>
    </row>
    <row r="422" spans="2:11" s="144" customFormat="1" ht="24">
      <c r="B422" s="61">
        <v>24956542</v>
      </c>
      <c r="C422" s="165" t="s">
        <v>47</v>
      </c>
      <c r="D422" s="62" t="s">
        <v>688</v>
      </c>
      <c r="E422" s="61" t="s">
        <v>3</v>
      </c>
      <c r="F422" s="163" t="s">
        <v>1392</v>
      </c>
      <c r="G422" s="163" t="s">
        <v>3</v>
      </c>
      <c r="H422" s="163" t="s">
        <v>3</v>
      </c>
      <c r="I422" s="61" t="s">
        <v>3</v>
      </c>
      <c r="J422" s="157" t="s">
        <v>1355</v>
      </c>
      <c r="K422" s="157" t="s">
        <v>3</v>
      </c>
    </row>
    <row r="423" spans="2:11" s="144" customFormat="1" ht="36">
      <c r="B423" s="61">
        <v>24956542</v>
      </c>
      <c r="C423" s="165" t="s">
        <v>47</v>
      </c>
      <c r="D423" s="62" t="s">
        <v>689</v>
      </c>
      <c r="E423" s="61" t="s">
        <v>3</v>
      </c>
      <c r="F423" s="163" t="s">
        <v>1392</v>
      </c>
      <c r="G423" s="163" t="s">
        <v>3</v>
      </c>
      <c r="H423" s="163" t="s">
        <v>3</v>
      </c>
      <c r="I423" s="61" t="s">
        <v>3</v>
      </c>
      <c r="J423" s="157" t="s">
        <v>1355</v>
      </c>
      <c r="K423" s="157" t="s">
        <v>3</v>
      </c>
    </row>
    <row r="424" spans="2:11" s="144" customFormat="1" ht="36">
      <c r="B424" s="61">
        <v>24956542</v>
      </c>
      <c r="C424" s="165" t="s">
        <v>47</v>
      </c>
      <c r="D424" s="62" t="s">
        <v>690</v>
      </c>
      <c r="E424" s="61" t="s">
        <v>3</v>
      </c>
      <c r="F424" s="163" t="s">
        <v>1392</v>
      </c>
      <c r="G424" s="163" t="s">
        <v>3</v>
      </c>
      <c r="H424" s="163" t="s">
        <v>3</v>
      </c>
      <c r="I424" s="61" t="s">
        <v>3</v>
      </c>
      <c r="J424" s="157" t="s">
        <v>1355</v>
      </c>
      <c r="K424" s="157" t="s">
        <v>3</v>
      </c>
    </row>
    <row r="425" spans="2:11" s="144" customFormat="1" ht="36">
      <c r="B425" s="61">
        <v>24956542</v>
      </c>
      <c r="C425" s="165" t="s">
        <v>47</v>
      </c>
      <c r="D425" s="108" t="s">
        <v>691</v>
      </c>
      <c r="E425" s="61" t="s">
        <v>3</v>
      </c>
      <c r="F425" s="163" t="s">
        <v>1392</v>
      </c>
      <c r="G425" s="163" t="s">
        <v>3</v>
      </c>
      <c r="H425" s="163" t="s">
        <v>3</v>
      </c>
      <c r="I425" s="61" t="s">
        <v>3</v>
      </c>
      <c r="J425" s="157" t="s">
        <v>1355</v>
      </c>
      <c r="K425" s="157" t="s">
        <v>3</v>
      </c>
    </row>
    <row r="426" spans="2:11" s="144" customFormat="1" ht="36">
      <c r="B426" s="61">
        <v>24956542</v>
      </c>
      <c r="C426" s="165" t="s">
        <v>47</v>
      </c>
      <c r="D426" s="108" t="s">
        <v>692</v>
      </c>
      <c r="E426" s="61" t="s">
        <v>3</v>
      </c>
      <c r="F426" s="163" t="s">
        <v>1392</v>
      </c>
      <c r="G426" s="163" t="s">
        <v>3</v>
      </c>
      <c r="H426" s="163" t="s">
        <v>3</v>
      </c>
      <c r="I426" s="61" t="s">
        <v>3</v>
      </c>
      <c r="J426" s="157" t="s">
        <v>1355</v>
      </c>
      <c r="K426" s="157" t="s">
        <v>3</v>
      </c>
    </row>
    <row r="427" spans="2:11" s="144" customFormat="1" ht="24">
      <c r="B427" s="61">
        <v>24956542</v>
      </c>
      <c r="C427" s="165" t="s">
        <v>47</v>
      </c>
      <c r="D427" s="108" t="s">
        <v>693</v>
      </c>
      <c r="E427" s="61" t="s">
        <v>3</v>
      </c>
      <c r="F427" s="163" t="s">
        <v>1392</v>
      </c>
      <c r="G427" s="163" t="s">
        <v>3</v>
      </c>
      <c r="H427" s="163" t="s">
        <v>3</v>
      </c>
      <c r="I427" s="61" t="s">
        <v>3</v>
      </c>
      <c r="J427" s="157" t="s">
        <v>1355</v>
      </c>
      <c r="K427" s="157" t="s">
        <v>3</v>
      </c>
    </row>
    <row r="428" spans="2:11" s="144" customFormat="1" ht="24">
      <c r="B428" s="61">
        <v>24956542</v>
      </c>
      <c r="C428" s="165" t="s">
        <v>47</v>
      </c>
      <c r="D428" s="62" t="s">
        <v>694</v>
      </c>
      <c r="E428" s="61" t="s">
        <v>3</v>
      </c>
      <c r="F428" s="163" t="s">
        <v>1392</v>
      </c>
      <c r="G428" s="163" t="s">
        <v>3</v>
      </c>
      <c r="H428" s="163" t="s">
        <v>3</v>
      </c>
      <c r="I428" s="61" t="s">
        <v>3</v>
      </c>
      <c r="J428" s="157" t="s">
        <v>1355</v>
      </c>
      <c r="K428" s="157" t="s">
        <v>3</v>
      </c>
    </row>
    <row r="429" spans="2:11" s="144" customFormat="1" ht="24">
      <c r="B429" s="61">
        <v>24956542</v>
      </c>
      <c r="C429" s="165" t="s">
        <v>47</v>
      </c>
      <c r="D429" s="287" t="s">
        <v>1515</v>
      </c>
      <c r="E429" s="61" t="s">
        <v>3</v>
      </c>
      <c r="F429" s="163" t="s">
        <v>1392</v>
      </c>
      <c r="G429" s="163" t="s">
        <v>3</v>
      </c>
      <c r="H429" s="163" t="s">
        <v>3</v>
      </c>
      <c r="I429" s="61" t="s">
        <v>3</v>
      </c>
      <c r="J429" s="157" t="s">
        <v>1355</v>
      </c>
      <c r="K429" s="157" t="s">
        <v>3</v>
      </c>
    </row>
    <row r="430" spans="2:11" s="144" customFormat="1" ht="24">
      <c r="B430" s="61">
        <v>24966369</v>
      </c>
      <c r="C430" s="165" t="s">
        <v>2</v>
      </c>
      <c r="D430" s="174" t="s">
        <v>712</v>
      </c>
      <c r="E430" s="61" t="s">
        <v>3</v>
      </c>
      <c r="F430" s="163" t="s">
        <v>1392</v>
      </c>
      <c r="G430" s="163" t="s">
        <v>3</v>
      </c>
      <c r="H430" s="163" t="s">
        <v>3</v>
      </c>
      <c r="I430" s="61" t="s">
        <v>3</v>
      </c>
      <c r="J430" s="157" t="s">
        <v>1355</v>
      </c>
      <c r="K430" s="157" t="s">
        <v>3</v>
      </c>
    </row>
    <row r="431" spans="2:11" s="144" customFormat="1" ht="24">
      <c r="B431" s="313">
        <v>24990918</v>
      </c>
      <c r="C431" s="313" t="s">
        <v>2</v>
      </c>
      <c r="D431" s="320" t="s">
        <v>1516</v>
      </c>
      <c r="E431" s="159" t="s">
        <v>3</v>
      </c>
      <c r="F431" s="163" t="s">
        <v>1392</v>
      </c>
      <c r="G431" s="163" t="s">
        <v>3</v>
      </c>
      <c r="H431" s="163" t="s">
        <v>3</v>
      </c>
      <c r="I431" s="159" t="s">
        <v>3</v>
      </c>
      <c r="J431" s="163" t="s">
        <v>1355</v>
      </c>
      <c r="K431" s="163" t="s">
        <v>3</v>
      </c>
    </row>
    <row r="432" spans="2:11" s="144" customFormat="1" ht="24">
      <c r="B432" s="313">
        <v>24990918</v>
      </c>
      <c r="C432" s="313" t="s">
        <v>2</v>
      </c>
      <c r="D432" s="320" t="s">
        <v>1517</v>
      </c>
      <c r="E432" s="159" t="s">
        <v>3</v>
      </c>
      <c r="F432" s="163" t="s">
        <v>1392</v>
      </c>
      <c r="G432" s="163" t="s">
        <v>3</v>
      </c>
      <c r="H432" s="163" t="s">
        <v>3</v>
      </c>
      <c r="I432" s="159" t="s">
        <v>3</v>
      </c>
      <c r="J432" s="163" t="s">
        <v>1355</v>
      </c>
      <c r="K432" s="163" t="s">
        <v>3</v>
      </c>
    </row>
    <row r="433" spans="2:11" s="144" customFormat="1" ht="24">
      <c r="B433" s="313">
        <v>24990918</v>
      </c>
      <c r="C433" s="313" t="s">
        <v>2</v>
      </c>
      <c r="D433" s="320" t="s">
        <v>1518</v>
      </c>
      <c r="E433" s="159" t="s">
        <v>3</v>
      </c>
      <c r="F433" s="163" t="s">
        <v>1392</v>
      </c>
      <c r="G433" s="163" t="s">
        <v>3</v>
      </c>
      <c r="H433" s="163" t="s">
        <v>3</v>
      </c>
      <c r="I433" s="159" t="s">
        <v>3</v>
      </c>
      <c r="J433" s="163" t="s">
        <v>1355</v>
      </c>
      <c r="K433" s="163" t="s">
        <v>3</v>
      </c>
    </row>
    <row r="434" spans="2:11" s="144" customFormat="1" ht="36">
      <c r="B434" s="313">
        <v>24990918</v>
      </c>
      <c r="C434" s="313" t="s">
        <v>2</v>
      </c>
      <c r="D434" s="322" t="s">
        <v>1519</v>
      </c>
      <c r="E434" s="10" t="s">
        <v>3</v>
      </c>
      <c r="F434" s="303" t="s">
        <v>1392</v>
      </c>
      <c r="G434" s="303" t="s">
        <v>3</v>
      </c>
      <c r="H434" s="303" t="s">
        <v>3</v>
      </c>
      <c r="I434" s="10" t="s">
        <v>3</v>
      </c>
      <c r="J434" s="303" t="s">
        <v>1355</v>
      </c>
      <c r="K434" s="303" t="s">
        <v>3</v>
      </c>
    </row>
    <row r="435" spans="2:11" s="144" customFormat="1" ht="24">
      <c r="B435" s="313">
        <v>24990918</v>
      </c>
      <c r="C435" s="313" t="s">
        <v>2</v>
      </c>
      <c r="D435" s="172" t="s">
        <v>1520</v>
      </c>
      <c r="E435" s="10" t="s">
        <v>3</v>
      </c>
      <c r="F435" s="303" t="s">
        <v>1392</v>
      </c>
      <c r="G435" s="303" t="s">
        <v>3</v>
      </c>
      <c r="H435" s="303" t="s">
        <v>3</v>
      </c>
      <c r="I435" s="10" t="s">
        <v>3</v>
      </c>
      <c r="J435" s="303" t="s">
        <v>1355</v>
      </c>
      <c r="K435" s="303" t="s">
        <v>3</v>
      </c>
    </row>
    <row r="436" spans="2:11" s="144" customFormat="1" ht="36">
      <c r="B436" s="313">
        <v>24990918</v>
      </c>
      <c r="C436" s="313" t="s">
        <v>2</v>
      </c>
      <c r="D436" s="172" t="s">
        <v>1521</v>
      </c>
      <c r="E436" s="10" t="s">
        <v>3</v>
      </c>
      <c r="F436" s="303" t="s">
        <v>1392</v>
      </c>
      <c r="G436" s="303" t="s">
        <v>3</v>
      </c>
      <c r="H436" s="303" t="s">
        <v>3</v>
      </c>
      <c r="I436" s="10" t="s">
        <v>3</v>
      </c>
      <c r="J436" s="303" t="s">
        <v>1355</v>
      </c>
      <c r="K436" s="303" t="s">
        <v>3</v>
      </c>
    </row>
    <row r="437" spans="2:11" s="144" customFormat="1" ht="36">
      <c r="B437" s="62">
        <v>25009276</v>
      </c>
      <c r="C437" s="178" t="s">
        <v>2</v>
      </c>
      <c r="D437" s="178" t="s">
        <v>679</v>
      </c>
      <c r="E437" s="178" t="s">
        <v>3</v>
      </c>
      <c r="F437" s="177" t="s">
        <v>1392</v>
      </c>
      <c r="G437" s="163" t="s">
        <v>3</v>
      </c>
      <c r="H437" s="163" t="s">
        <v>3</v>
      </c>
      <c r="I437" s="181" t="s">
        <v>3</v>
      </c>
      <c r="J437" s="157" t="s">
        <v>1355</v>
      </c>
      <c r="K437" s="157" t="s">
        <v>3</v>
      </c>
    </row>
    <row r="438" spans="2:11" s="144" customFormat="1" ht="24">
      <c r="B438" s="61">
        <v>25031392</v>
      </c>
      <c r="C438" s="178" t="s">
        <v>2</v>
      </c>
      <c r="D438" s="157" t="s">
        <v>634</v>
      </c>
      <c r="E438" s="157" t="s">
        <v>3</v>
      </c>
      <c r="F438" s="163" t="s">
        <v>1392</v>
      </c>
      <c r="G438" s="163" t="s">
        <v>3</v>
      </c>
      <c r="H438" s="163" t="s">
        <v>3</v>
      </c>
      <c r="I438" s="61" t="s">
        <v>3</v>
      </c>
      <c r="J438" s="165" t="s">
        <v>1355</v>
      </c>
      <c r="K438" s="178" t="s">
        <v>3</v>
      </c>
    </row>
    <row r="439" spans="2:11" s="144" customFormat="1" ht="24">
      <c r="B439" s="61">
        <v>25041792</v>
      </c>
      <c r="C439" s="178" t="s">
        <v>25</v>
      </c>
      <c r="D439" s="165" t="s">
        <v>624</v>
      </c>
      <c r="E439" s="157" t="s">
        <v>3</v>
      </c>
      <c r="F439" s="163" t="s">
        <v>1392</v>
      </c>
      <c r="G439" s="163" t="s">
        <v>3</v>
      </c>
      <c r="H439" s="163" t="s">
        <v>3</v>
      </c>
      <c r="I439" s="61" t="s">
        <v>3</v>
      </c>
      <c r="J439" s="165" t="s">
        <v>1355</v>
      </c>
      <c r="K439" s="178" t="s">
        <v>3</v>
      </c>
    </row>
    <row r="440" spans="2:11" s="144" customFormat="1" ht="24">
      <c r="B440" s="62">
        <v>25043676</v>
      </c>
      <c r="C440" s="178" t="s">
        <v>25</v>
      </c>
      <c r="D440" s="306" t="s">
        <v>635</v>
      </c>
      <c r="E440" s="178" t="s">
        <v>3</v>
      </c>
      <c r="F440" s="177" t="s">
        <v>1392</v>
      </c>
      <c r="G440" s="163" t="s">
        <v>3</v>
      </c>
      <c r="H440" s="163" t="s">
        <v>3</v>
      </c>
      <c r="I440" s="181" t="s">
        <v>3</v>
      </c>
      <c r="J440" s="165" t="s">
        <v>1355</v>
      </c>
      <c r="K440" s="178" t="s">
        <v>3</v>
      </c>
    </row>
    <row r="441" spans="2:11" s="144" customFormat="1" ht="24">
      <c r="B441" s="61">
        <v>25044230</v>
      </c>
      <c r="C441" s="178" t="s">
        <v>25</v>
      </c>
      <c r="D441" s="177" t="s">
        <v>626</v>
      </c>
      <c r="E441" s="157" t="s">
        <v>3</v>
      </c>
      <c r="F441" s="163" t="s">
        <v>1392</v>
      </c>
      <c r="G441" s="163" t="s">
        <v>7</v>
      </c>
      <c r="H441" s="163" t="s">
        <v>3</v>
      </c>
      <c r="I441" s="61" t="s">
        <v>3</v>
      </c>
      <c r="J441" s="165" t="s">
        <v>1355</v>
      </c>
      <c r="K441" s="178" t="s">
        <v>3</v>
      </c>
    </row>
    <row r="442" spans="2:11" s="144" customFormat="1" ht="24">
      <c r="B442" s="61">
        <v>25044230</v>
      </c>
      <c r="C442" s="178" t="s">
        <v>25</v>
      </c>
      <c r="D442" s="165" t="s">
        <v>597</v>
      </c>
      <c r="E442" s="157" t="s">
        <v>3</v>
      </c>
      <c r="F442" s="163" t="s">
        <v>1392</v>
      </c>
      <c r="G442" s="163" t="s">
        <v>3</v>
      </c>
      <c r="H442" s="163" t="s">
        <v>3</v>
      </c>
      <c r="I442" s="61" t="s">
        <v>3</v>
      </c>
      <c r="J442" s="165" t="s">
        <v>1355</v>
      </c>
      <c r="K442" s="178" t="s">
        <v>3</v>
      </c>
    </row>
    <row r="443" spans="2:11" s="144" customFormat="1" ht="24">
      <c r="B443" s="61">
        <v>25044230</v>
      </c>
      <c r="C443" s="178" t="s">
        <v>25</v>
      </c>
      <c r="D443" s="165" t="s">
        <v>598</v>
      </c>
      <c r="E443" s="157" t="s">
        <v>3</v>
      </c>
      <c r="F443" s="163" t="s">
        <v>1392</v>
      </c>
      <c r="G443" s="163" t="s">
        <v>3</v>
      </c>
      <c r="H443" s="163" t="s">
        <v>3</v>
      </c>
      <c r="I443" s="61" t="s">
        <v>3</v>
      </c>
      <c r="J443" s="165" t="s">
        <v>1355</v>
      </c>
      <c r="K443" s="178" t="s">
        <v>3</v>
      </c>
    </row>
    <row r="444" spans="2:11" s="144" customFormat="1" ht="24">
      <c r="B444" s="183">
        <v>25044230</v>
      </c>
      <c r="C444" s="178" t="s">
        <v>25</v>
      </c>
      <c r="D444" s="165" t="s">
        <v>599</v>
      </c>
      <c r="E444" s="157" t="s">
        <v>3</v>
      </c>
      <c r="F444" s="163" t="s">
        <v>1392</v>
      </c>
      <c r="G444" s="163" t="s">
        <v>3</v>
      </c>
      <c r="H444" s="163" t="s">
        <v>3</v>
      </c>
      <c r="I444" s="61" t="s">
        <v>3</v>
      </c>
      <c r="J444" s="165" t="s">
        <v>1355</v>
      </c>
      <c r="K444" s="178" t="s">
        <v>3</v>
      </c>
    </row>
    <row r="445" spans="2:11" s="144" customFormat="1" ht="24">
      <c r="B445" s="183">
        <v>25044230</v>
      </c>
      <c r="C445" s="178" t="s">
        <v>25</v>
      </c>
      <c r="D445" s="109" t="s">
        <v>600</v>
      </c>
      <c r="E445" s="157" t="s">
        <v>3</v>
      </c>
      <c r="F445" s="163" t="s">
        <v>1392</v>
      </c>
      <c r="G445" s="163" t="s">
        <v>3</v>
      </c>
      <c r="H445" s="163" t="s">
        <v>3</v>
      </c>
      <c r="I445" s="61" t="s">
        <v>3</v>
      </c>
      <c r="J445" s="165" t="s">
        <v>1355</v>
      </c>
      <c r="K445" s="178" t="s">
        <v>3</v>
      </c>
    </row>
    <row r="446" spans="2:11" s="144" customFormat="1" ht="24">
      <c r="B446" s="183">
        <v>25044230</v>
      </c>
      <c r="C446" s="178" t="s">
        <v>25</v>
      </c>
      <c r="D446" s="109" t="s">
        <v>601</v>
      </c>
      <c r="E446" s="157" t="s">
        <v>3</v>
      </c>
      <c r="F446" s="163" t="s">
        <v>1392</v>
      </c>
      <c r="G446" s="163" t="s">
        <v>3</v>
      </c>
      <c r="H446" s="163" t="s">
        <v>3</v>
      </c>
      <c r="I446" s="61" t="s">
        <v>3</v>
      </c>
      <c r="J446" s="165" t="s">
        <v>1355</v>
      </c>
      <c r="K446" s="178" t="s">
        <v>3</v>
      </c>
    </row>
    <row r="447" spans="2:11" s="144" customFormat="1" ht="24">
      <c r="B447" s="183">
        <v>25044230</v>
      </c>
      <c r="C447" s="178" t="s">
        <v>25</v>
      </c>
      <c r="D447" s="109" t="s">
        <v>602</v>
      </c>
      <c r="E447" s="157" t="s">
        <v>3</v>
      </c>
      <c r="F447" s="163" t="s">
        <v>1392</v>
      </c>
      <c r="G447" s="163" t="s">
        <v>3</v>
      </c>
      <c r="H447" s="163" t="s">
        <v>3</v>
      </c>
      <c r="I447" s="61" t="s">
        <v>3</v>
      </c>
      <c r="J447" s="165" t="s">
        <v>1355</v>
      </c>
      <c r="K447" s="178" t="s">
        <v>3</v>
      </c>
    </row>
    <row r="448" spans="2:11" s="144" customFormat="1" ht="24">
      <c r="B448" s="183">
        <v>25044230</v>
      </c>
      <c r="C448" s="178" t="s">
        <v>25</v>
      </c>
      <c r="D448" s="109" t="s">
        <v>603</v>
      </c>
      <c r="E448" s="157" t="s">
        <v>3</v>
      </c>
      <c r="F448" s="163" t="s">
        <v>1392</v>
      </c>
      <c r="G448" s="163" t="s">
        <v>3</v>
      </c>
      <c r="H448" s="163" t="s">
        <v>3</v>
      </c>
      <c r="I448" s="61" t="s">
        <v>3</v>
      </c>
      <c r="J448" s="165" t="s">
        <v>1355</v>
      </c>
      <c r="K448" s="178" t="s">
        <v>3</v>
      </c>
    </row>
    <row r="449" spans="2:11" s="144" customFormat="1" ht="24">
      <c r="B449" s="183">
        <v>25044230</v>
      </c>
      <c r="C449" s="178" t="s">
        <v>25</v>
      </c>
      <c r="D449" s="165" t="s">
        <v>604</v>
      </c>
      <c r="E449" s="157" t="s">
        <v>3</v>
      </c>
      <c r="F449" s="163" t="s">
        <v>1392</v>
      </c>
      <c r="G449" s="163" t="s">
        <v>3</v>
      </c>
      <c r="H449" s="163" t="s">
        <v>3</v>
      </c>
      <c r="I449" s="61" t="s">
        <v>3</v>
      </c>
      <c r="J449" s="165" t="s">
        <v>1355</v>
      </c>
      <c r="K449" s="178" t="s">
        <v>3</v>
      </c>
    </row>
    <row r="450" spans="2:11" s="144" customFormat="1" ht="24">
      <c r="B450" s="183">
        <v>25044230</v>
      </c>
      <c r="C450" s="178" t="s">
        <v>25</v>
      </c>
      <c r="D450" s="165" t="s">
        <v>605</v>
      </c>
      <c r="E450" s="157" t="s">
        <v>3</v>
      </c>
      <c r="F450" s="163" t="s">
        <v>1392</v>
      </c>
      <c r="G450" s="163" t="s">
        <v>3</v>
      </c>
      <c r="H450" s="163" t="s">
        <v>3</v>
      </c>
      <c r="I450" s="61" t="s">
        <v>3</v>
      </c>
      <c r="J450" s="165" t="s">
        <v>1355</v>
      </c>
      <c r="K450" s="178" t="s">
        <v>3</v>
      </c>
    </row>
    <row r="451" spans="2:11" s="144" customFormat="1" ht="24">
      <c r="B451" s="61">
        <v>25044230</v>
      </c>
      <c r="C451" s="178" t="s">
        <v>25</v>
      </c>
      <c r="D451" s="165" t="s">
        <v>606</v>
      </c>
      <c r="E451" s="157" t="s">
        <v>3</v>
      </c>
      <c r="F451" s="163" t="s">
        <v>1392</v>
      </c>
      <c r="G451" s="163" t="s">
        <v>3</v>
      </c>
      <c r="H451" s="163" t="s">
        <v>3</v>
      </c>
      <c r="I451" s="61" t="s">
        <v>3</v>
      </c>
      <c r="J451" s="165" t="s">
        <v>1355</v>
      </c>
      <c r="K451" s="178" t="s">
        <v>3</v>
      </c>
    </row>
    <row r="452" spans="2:11" s="144" customFormat="1" ht="36">
      <c r="B452" s="61">
        <v>25044230</v>
      </c>
      <c r="C452" s="178" t="s">
        <v>25</v>
      </c>
      <c r="D452" s="165" t="s">
        <v>607</v>
      </c>
      <c r="E452" s="157" t="s">
        <v>3</v>
      </c>
      <c r="F452" s="163" t="s">
        <v>1392</v>
      </c>
      <c r="G452" s="163" t="s">
        <v>3</v>
      </c>
      <c r="H452" s="163" t="s">
        <v>3</v>
      </c>
      <c r="I452" s="61" t="s">
        <v>3</v>
      </c>
      <c r="J452" s="165" t="s">
        <v>1355</v>
      </c>
      <c r="K452" s="178" t="s">
        <v>3</v>
      </c>
    </row>
    <row r="453" spans="2:11" s="144" customFormat="1" ht="36">
      <c r="B453" s="61">
        <v>25044230</v>
      </c>
      <c r="C453" s="178" t="s">
        <v>25</v>
      </c>
      <c r="D453" s="165" t="s">
        <v>608</v>
      </c>
      <c r="E453" s="157" t="s">
        <v>3</v>
      </c>
      <c r="F453" s="163" t="s">
        <v>1392</v>
      </c>
      <c r="G453" s="163" t="s">
        <v>3</v>
      </c>
      <c r="H453" s="163" t="s">
        <v>3</v>
      </c>
      <c r="I453" s="61" t="s">
        <v>3</v>
      </c>
      <c r="J453" s="165" t="s">
        <v>1355</v>
      </c>
      <c r="K453" s="178" t="s">
        <v>3</v>
      </c>
    </row>
    <row r="454" spans="2:11" s="144" customFormat="1" ht="24">
      <c r="B454" s="61">
        <v>25044230</v>
      </c>
      <c r="C454" s="178" t="s">
        <v>25</v>
      </c>
      <c r="D454" s="165" t="s">
        <v>609</v>
      </c>
      <c r="E454" s="157" t="s">
        <v>3</v>
      </c>
      <c r="F454" s="163" t="s">
        <v>1392</v>
      </c>
      <c r="G454" s="163" t="s">
        <v>3</v>
      </c>
      <c r="H454" s="163" t="s">
        <v>3</v>
      </c>
      <c r="I454" s="61" t="s">
        <v>3</v>
      </c>
      <c r="J454" s="165" t="s">
        <v>1355</v>
      </c>
      <c r="K454" s="178" t="s">
        <v>3</v>
      </c>
    </row>
    <row r="455" spans="2:11" s="144" customFormat="1" ht="24">
      <c r="B455" s="61">
        <v>25048050</v>
      </c>
      <c r="C455" s="178" t="s">
        <v>25</v>
      </c>
      <c r="D455" s="165" t="s">
        <v>587</v>
      </c>
      <c r="E455" s="157" t="s">
        <v>3</v>
      </c>
      <c r="F455" s="163" t="s">
        <v>1392</v>
      </c>
      <c r="G455" s="163" t="s">
        <v>3</v>
      </c>
      <c r="H455" s="163" t="s">
        <v>3</v>
      </c>
      <c r="I455" s="61" t="s">
        <v>3</v>
      </c>
      <c r="J455" s="165" t="s">
        <v>1355</v>
      </c>
      <c r="K455" s="178" t="s">
        <v>3</v>
      </c>
    </row>
    <row r="456" spans="2:11" s="144" customFormat="1" ht="24">
      <c r="B456" s="61">
        <v>25048050</v>
      </c>
      <c r="C456" s="178" t="s">
        <v>25</v>
      </c>
      <c r="D456" s="165" t="s">
        <v>588</v>
      </c>
      <c r="E456" s="157" t="s">
        <v>3</v>
      </c>
      <c r="F456" s="163" t="s">
        <v>1392</v>
      </c>
      <c r="G456" s="163" t="s">
        <v>3</v>
      </c>
      <c r="H456" s="163" t="s">
        <v>3</v>
      </c>
      <c r="I456" s="61" t="s">
        <v>3</v>
      </c>
      <c r="J456" s="165" t="s">
        <v>1355</v>
      </c>
      <c r="K456" s="178" t="s">
        <v>3</v>
      </c>
    </row>
    <row r="457" spans="2:11" s="144" customFormat="1" ht="24">
      <c r="B457" s="61">
        <v>25048050</v>
      </c>
      <c r="C457" s="178" t="s">
        <v>25</v>
      </c>
      <c r="D457" s="177" t="s">
        <v>589</v>
      </c>
      <c r="E457" s="157" t="s">
        <v>3</v>
      </c>
      <c r="F457" s="163" t="s">
        <v>1392</v>
      </c>
      <c r="G457" s="163" t="s">
        <v>3</v>
      </c>
      <c r="H457" s="163" t="s">
        <v>3</v>
      </c>
      <c r="I457" s="61" t="s">
        <v>3</v>
      </c>
      <c r="J457" s="165" t="s">
        <v>1355</v>
      </c>
      <c r="K457" s="178" t="s">
        <v>3</v>
      </c>
    </row>
    <row r="458" spans="2:11" s="144" customFormat="1" ht="24">
      <c r="B458" s="61">
        <v>25048219</v>
      </c>
      <c r="C458" s="178" t="s">
        <v>25</v>
      </c>
      <c r="D458" s="177" t="s">
        <v>586</v>
      </c>
      <c r="E458" s="157" t="s">
        <v>3</v>
      </c>
      <c r="F458" s="163" t="s">
        <v>1392</v>
      </c>
      <c r="G458" s="163" t="s">
        <v>3</v>
      </c>
      <c r="H458" s="163" t="s">
        <v>3</v>
      </c>
      <c r="I458" s="61" t="s">
        <v>3</v>
      </c>
      <c r="J458" s="165" t="s">
        <v>1355</v>
      </c>
      <c r="K458" s="178" t="s">
        <v>7</v>
      </c>
    </row>
    <row r="459" spans="2:11" s="144" customFormat="1" ht="36">
      <c r="B459" s="61">
        <v>25048219</v>
      </c>
      <c r="C459" s="178" t="s">
        <v>25</v>
      </c>
      <c r="D459" s="177" t="s">
        <v>610</v>
      </c>
      <c r="E459" s="157" t="s">
        <v>3</v>
      </c>
      <c r="F459" s="163" t="s">
        <v>1392</v>
      </c>
      <c r="G459" s="163" t="s">
        <v>3</v>
      </c>
      <c r="H459" s="163" t="s">
        <v>3</v>
      </c>
      <c r="I459" s="61" t="s">
        <v>3</v>
      </c>
      <c r="J459" s="177" t="s">
        <v>1355</v>
      </c>
      <c r="K459" s="178"/>
    </row>
    <row r="460" spans="2:11" s="144" customFormat="1" ht="24">
      <c r="B460" s="61">
        <v>25048219</v>
      </c>
      <c r="C460" s="178" t="s">
        <v>25</v>
      </c>
      <c r="D460" s="165" t="s">
        <v>613</v>
      </c>
      <c r="E460" s="157" t="s">
        <v>3</v>
      </c>
      <c r="F460" s="163" t="s">
        <v>1392</v>
      </c>
      <c r="G460" s="163" t="s">
        <v>3</v>
      </c>
      <c r="H460" s="163" t="s">
        <v>3</v>
      </c>
      <c r="I460" s="61" t="s">
        <v>3</v>
      </c>
      <c r="J460" s="177" t="s">
        <v>1355</v>
      </c>
      <c r="K460" s="178"/>
    </row>
    <row r="461" spans="2:11" s="144" customFormat="1" ht="36">
      <c r="B461" s="61">
        <v>25048219</v>
      </c>
      <c r="C461" s="178" t="s">
        <v>25</v>
      </c>
      <c r="D461" s="165" t="s">
        <v>614</v>
      </c>
      <c r="E461" s="157" t="s">
        <v>3</v>
      </c>
      <c r="F461" s="163" t="s">
        <v>1392</v>
      </c>
      <c r="G461" s="163" t="s">
        <v>3</v>
      </c>
      <c r="H461" s="163" t="s">
        <v>3</v>
      </c>
      <c r="I461" s="61" t="s">
        <v>3</v>
      </c>
      <c r="J461" s="177" t="s">
        <v>1355</v>
      </c>
      <c r="K461" s="178"/>
    </row>
    <row r="462" spans="2:11" s="144" customFormat="1" ht="24">
      <c r="B462" s="61">
        <v>25048219</v>
      </c>
      <c r="C462" s="178" t="s">
        <v>25</v>
      </c>
      <c r="D462" s="165" t="s">
        <v>615</v>
      </c>
      <c r="E462" s="157" t="s">
        <v>3</v>
      </c>
      <c r="F462" s="163" t="s">
        <v>1392</v>
      </c>
      <c r="G462" s="163" t="s">
        <v>3</v>
      </c>
      <c r="H462" s="163" t="s">
        <v>3</v>
      </c>
      <c r="I462" s="61" t="s">
        <v>3</v>
      </c>
      <c r="J462" s="177" t="s">
        <v>1355</v>
      </c>
      <c r="K462" s="178"/>
    </row>
    <row r="463" spans="2:11" s="144" customFormat="1" ht="36">
      <c r="B463" s="61">
        <v>25048219</v>
      </c>
      <c r="C463" s="178" t="s">
        <v>25</v>
      </c>
      <c r="D463" s="177" t="s">
        <v>585</v>
      </c>
      <c r="E463" s="157" t="s">
        <v>3</v>
      </c>
      <c r="F463" s="163" t="s">
        <v>1392</v>
      </c>
      <c r="G463" s="163" t="s">
        <v>3</v>
      </c>
      <c r="H463" s="163" t="s">
        <v>3</v>
      </c>
      <c r="I463" s="61" t="s">
        <v>3</v>
      </c>
      <c r="J463" s="177" t="s">
        <v>1355</v>
      </c>
      <c r="K463" s="178"/>
    </row>
    <row r="464" spans="2:11" s="144" customFormat="1" ht="48">
      <c r="B464" s="61">
        <v>25091320</v>
      </c>
      <c r="C464" s="178" t="s">
        <v>25</v>
      </c>
      <c r="D464" s="165" t="s">
        <v>593</v>
      </c>
      <c r="E464" s="157" t="s">
        <v>3</v>
      </c>
      <c r="F464" s="163" t="s">
        <v>1392</v>
      </c>
      <c r="G464" s="163" t="s">
        <v>3</v>
      </c>
      <c r="H464" s="163" t="s">
        <v>3</v>
      </c>
      <c r="I464" s="61" t="s">
        <v>3</v>
      </c>
      <c r="J464" s="165" t="s">
        <v>1355</v>
      </c>
      <c r="K464" s="178" t="s">
        <v>3</v>
      </c>
    </row>
    <row r="465" spans="2:11" s="144" customFormat="1" ht="36">
      <c r="B465" s="61">
        <v>25091320</v>
      </c>
      <c r="C465" s="178" t="s">
        <v>25</v>
      </c>
      <c r="D465" s="165" t="s">
        <v>594</v>
      </c>
      <c r="E465" s="157" t="s">
        <v>3</v>
      </c>
      <c r="F465" s="163" t="s">
        <v>1392</v>
      </c>
      <c r="G465" s="163" t="s">
        <v>3</v>
      </c>
      <c r="H465" s="163" t="s">
        <v>3</v>
      </c>
      <c r="I465" s="61" t="s">
        <v>3</v>
      </c>
      <c r="J465" s="165" t="s">
        <v>1355</v>
      </c>
      <c r="K465" s="178" t="s">
        <v>3</v>
      </c>
    </row>
    <row r="466" spans="2:11" s="144" customFormat="1" ht="36">
      <c r="B466" s="61">
        <v>25091320</v>
      </c>
      <c r="C466" s="178" t="s">
        <v>25</v>
      </c>
      <c r="D466" s="165" t="s">
        <v>595</v>
      </c>
      <c r="E466" s="157" t="s">
        <v>3</v>
      </c>
      <c r="F466" s="163" t="s">
        <v>1392</v>
      </c>
      <c r="G466" s="163" t="s">
        <v>3</v>
      </c>
      <c r="H466" s="163" t="s">
        <v>3</v>
      </c>
      <c r="I466" s="61" t="s">
        <v>3</v>
      </c>
      <c r="J466" s="165" t="s">
        <v>1355</v>
      </c>
      <c r="K466" s="178" t="s">
        <v>3</v>
      </c>
    </row>
    <row r="467" spans="2:11" s="144" customFormat="1" ht="36">
      <c r="B467" s="61">
        <v>25100599</v>
      </c>
      <c r="C467" s="178" t="s">
        <v>2</v>
      </c>
      <c r="D467" s="165" t="s">
        <v>558</v>
      </c>
      <c r="E467" s="157" t="s">
        <v>3</v>
      </c>
      <c r="F467" s="163" t="s">
        <v>1392</v>
      </c>
      <c r="G467" s="163" t="s">
        <v>3</v>
      </c>
      <c r="H467" s="163" t="s">
        <v>3</v>
      </c>
      <c r="I467" s="61" t="s">
        <v>3</v>
      </c>
      <c r="J467" s="165" t="s">
        <v>1355</v>
      </c>
      <c r="K467" s="178" t="s">
        <v>3</v>
      </c>
    </row>
    <row r="468" spans="2:11" s="144" customFormat="1" ht="36">
      <c r="B468" s="190">
        <v>25100599</v>
      </c>
      <c r="C468" s="178" t="s">
        <v>2</v>
      </c>
      <c r="D468" s="165" t="s">
        <v>512</v>
      </c>
      <c r="E468" s="157" t="s">
        <v>3</v>
      </c>
      <c r="F468" s="163" t="s">
        <v>1392</v>
      </c>
      <c r="G468" s="163" t="s">
        <v>3</v>
      </c>
      <c r="H468" s="163" t="s">
        <v>3</v>
      </c>
      <c r="I468" s="61" t="s">
        <v>3</v>
      </c>
      <c r="J468" s="165" t="s">
        <v>1355</v>
      </c>
      <c r="K468" s="178" t="s">
        <v>3</v>
      </c>
    </row>
    <row r="469" spans="2:11" s="144" customFormat="1" ht="36">
      <c r="B469" s="61">
        <v>24715528</v>
      </c>
      <c r="C469" s="165" t="s">
        <v>25</v>
      </c>
      <c r="D469" s="324" t="s">
        <v>1531</v>
      </c>
      <c r="E469" s="61"/>
      <c r="F469" s="163"/>
      <c r="G469" s="163"/>
      <c r="H469" s="163"/>
      <c r="I469" s="61"/>
      <c r="J469" s="157"/>
      <c r="K469" s="157"/>
    </row>
    <row r="470" spans="2:11">
      <c r="E470" s="55"/>
      <c r="F470" s="56"/>
      <c r="G470" s="56"/>
      <c r="H470" s="56"/>
      <c r="I470" s="55"/>
      <c r="J470" s="51"/>
      <c r="K470" s="57"/>
    </row>
    <row r="471" spans="2:11">
      <c r="E471" s="55"/>
      <c r="F471" s="56"/>
      <c r="G471" s="251" t="s">
        <v>1472</v>
      </c>
      <c r="H471" s="251"/>
      <c r="I471" s="55"/>
      <c r="J471" s="51"/>
      <c r="K471" s="57"/>
    </row>
    <row r="472" spans="2:11" ht="24">
      <c r="D472" s="120" t="s">
        <v>1426</v>
      </c>
      <c r="E472">
        <f>COUNTIF(E40:E469,"y")</f>
        <v>429</v>
      </c>
      <c r="F472" s="162" t="s">
        <v>1478</v>
      </c>
      <c r="G472" s="162">
        <f>COUNTIF(G4:G470,"n")</f>
        <v>15</v>
      </c>
      <c r="H472" s="162"/>
      <c r="I472" s="55"/>
      <c r="J472" s="51"/>
      <c r="K472" s="57"/>
    </row>
    <row r="473" spans="2:11">
      <c r="C473" s="51"/>
      <c r="D473" t="s">
        <v>1428</v>
      </c>
      <c r="E473">
        <f>COUNTIF(F40:F469,"TP")</f>
        <v>428</v>
      </c>
      <c r="F473" s="166" t="s">
        <v>1479</v>
      </c>
      <c r="G473" s="166">
        <f>COUNTA(G4:G469)</f>
        <v>429</v>
      </c>
      <c r="J473" s="56"/>
      <c r="K473" s="56"/>
    </row>
    <row r="474" spans="2:11">
      <c r="C474" s="51"/>
      <c r="D474" t="s">
        <v>1429</v>
      </c>
      <c r="E474">
        <f>COUNTIF(F40:F469,"TN")</f>
        <v>0</v>
      </c>
      <c r="G474" s="256"/>
      <c r="H474" s="256"/>
      <c r="J474" s="56"/>
      <c r="K474" s="56"/>
    </row>
    <row r="475" spans="2:11">
      <c r="C475" s="51"/>
      <c r="D475" t="s">
        <v>1413</v>
      </c>
      <c r="E475">
        <f>COUNTIF(F40:F469,"FP")</f>
        <v>1</v>
      </c>
      <c r="F475" s="9"/>
      <c r="G475" s="252" t="s">
        <v>1483</v>
      </c>
      <c r="J475" s="56"/>
      <c r="K475" s="56"/>
    </row>
    <row r="476" spans="2:11">
      <c r="D476" t="s">
        <v>1414</v>
      </c>
      <c r="E476">
        <f>COUNTIF(F40:F469,"FN")</f>
        <v>0</v>
      </c>
      <c r="F476" s="9" t="s">
        <v>1483</v>
      </c>
      <c r="G476" s="9">
        <f>COUNTIF(H4:H469,"y")</f>
        <v>152</v>
      </c>
    </row>
    <row r="477" spans="2:11">
      <c r="D477" s="160" t="s">
        <v>1464</v>
      </c>
      <c r="E477" s="161">
        <f>(E473)/(E473+E475)</f>
        <v>0.99766899766899764</v>
      </c>
      <c r="F477" s="273" t="s">
        <v>1479</v>
      </c>
      <c r="G477" s="9">
        <f>COUNTA(H4:H469)</f>
        <v>429</v>
      </c>
    </row>
    <row r="478" spans="2:11">
      <c r="D478" s="3"/>
      <c r="E478"/>
      <c r="F478" s="9"/>
      <c r="G478" s="154">
        <f>G476/G477</f>
        <v>0.35431235431235431</v>
      </c>
    </row>
    <row r="479" spans="2:11">
      <c r="D479" s="120" t="s">
        <v>1427</v>
      </c>
      <c r="E479">
        <f>COUNTA(E4:E469)</f>
        <v>465</v>
      </c>
      <c r="F479" s="162"/>
      <c r="G479" s="162"/>
      <c r="H479" s="162"/>
    </row>
    <row r="480" spans="2:11">
      <c r="D480" t="s">
        <v>1428</v>
      </c>
      <c r="E480">
        <f>COUNTIF(F4:F469,"TP")</f>
        <v>428</v>
      </c>
    </row>
    <row r="481" spans="4:5">
      <c r="D481" t="s">
        <v>1429</v>
      </c>
      <c r="E481">
        <f>COUNTIF(F4:F469,"TN")</f>
        <v>0</v>
      </c>
    </row>
    <row r="482" spans="4:5">
      <c r="D482" t="s">
        <v>1430</v>
      </c>
      <c r="E482">
        <f>COUNTIF(F4:F469,"FP")</f>
        <v>1</v>
      </c>
    </row>
    <row r="483" spans="4:5">
      <c r="D483" t="s">
        <v>1414</v>
      </c>
      <c r="E483">
        <f>COUNTIF(F4:F469,"FN")</f>
        <v>36</v>
      </c>
    </row>
    <row r="484" spans="4:5">
      <c r="D484" s="160" t="s">
        <v>1464</v>
      </c>
      <c r="E484" s="161">
        <f>(E480)/(E480+E482)</f>
        <v>0.99766899766899764</v>
      </c>
    </row>
    <row r="486" spans="4:5">
      <c r="D486" t="s">
        <v>1463</v>
      </c>
    </row>
  </sheetData>
  <sortState ref="A40:X469">
    <sortCondition ref="H40:H46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pane ySplit="2" topLeftCell="A3" activePane="bottomLeft" state="frozen"/>
      <selection pane="bottomLeft" activeCell="G23" sqref="G23"/>
    </sheetView>
  </sheetViews>
  <sheetFormatPr baseColWidth="10" defaultRowHeight="13" x14ac:dyDescent="0"/>
  <cols>
    <col min="1" max="5" width="10.83203125" style="25"/>
    <col min="6" max="6" width="16.33203125" style="25" customWidth="1"/>
    <col min="7" max="15" width="10.83203125" style="25"/>
    <col min="17" max="16384" width="10.83203125" style="25"/>
  </cols>
  <sheetData>
    <row r="1" spans="1:16" s="33" customFormat="1" ht="104">
      <c r="A1" s="33" t="s">
        <v>963</v>
      </c>
      <c r="B1" s="33" t="s">
        <v>119</v>
      </c>
      <c r="C1" s="33" t="s">
        <v>1179</v>
      </c>
      <c r="D1" s="33" t="s">
        <v>1180</v>
      </c>
      <c r="E1" s="33" t="s">
        <v>1181</v>
      </c>
      <c r="F1" s="33" t="s">
        <v>1182</v>
      </c>
      <c r="G1" s="33" t="s">
        <v>1183</v>
      </c>
      <c r="H1" s="33" t="s">
        <v>1184</v>
      </c>
      <c r="I1" s="33" t="s">
        <v>968</v>
      </c>
      <c r="J1" s="33" t="s">
        <v>1185</v>
      </c>
      <c r="K1" s="33" t="s">
        <v>1186</v>
      </c>
      <c r="L1" s="33" t="s">
        <v>1187</v>
      </c>
      <c r="M1" s="33" t="s">
        <v>1188</v>
      </c>
      <c r="N1" s="33" t="s">
        <v>1189</v>
      </c>
      <c r="O1" s="33" t="s">
        <v>956</v>
      </c>
      <c r="P1" s="33" t="s">
        <v>955</v>
      </c>
    </row>
    <row r="2" spans="1:16" s="34" customFormat="1" ht="53" customHeight="1">
      <c r="A2" s="36" t="s">
        <v>1381</v>
      </c>
      <c r="O2" s="34">
        <f>COUNTIF(N3:N60,"y")</f>
        <v>34</v>
      </c>
      <c r="P2" s="34">
        <f>COUNTA(N3:N60)</f>
        <v>58</v>
      </c>
    </row>
    <row r="3" spans="1:16">
      <c r="A3" s="25">
        <v>23184649</v>
      </c>
      <c r="B3" s="25" t="s">
        <v>90</v>
      </c>
      <c r="C3" s="25" t="s">
        <v>161</v>
      </c>
      <c r="D3" s="25" t="s">
        <v>336</v>
      </c>
      <c r="E3" s="25" t="s">
        <v>7</v>
      </c>
      <c r="G3" s="25" t="s">
        <v>3</v>
      </c>
      <c r="H3" s="25" t="s">
        <v>7</v>
      </c>
      <c r="J3" s="25" t="s">
        <v>3</v>
      </c>
      <c r="M3" s="25" t="s">
        <v>991</v>
      </c>
      <c r="N3" s="25" t="s">
        <v>7</v>
      </c>
    </row>
    <row r="4" spans="1:16">
      <c r="A4" s="25">
        <v>22791409</v>
      </c>
      <c r="B4" s="25" t="s">
        <v>90</v>
      </c>
      <c r="C4" s="25" t="s">
        <v>1191</v>
      </c>
      <c r="D4" s="25" t="s">
        <v>336</v>
      </c>
      <c r="E4" s="25" t="s">
        <v>7</v>
      </c>
      <c r="G4" s="25" t="s">
        <v>3</v>
      </c>
      <c r="H4" s="25" t="s">
        <v>3</v>
      </c>
      <c r="J4" s="25" t="s">
        <v>3</v>
      </c>
      <c r="M4" s="25" t="s">
        <v>991</v>
      </c>
      <c r="N4" s="25" t="s">
        <v>3</v>
      </c>
    </row>
    <row r="5" spans="1:16">
      <c r="A5" s="25">
        <v>22488162</v>
      </c>
      <c r="B5" s="25" t="s">
        <v>90</v>
      </c>
      <c r="C5" s="25" t="s">
        <v>1192</v>
      </c>
      <c r="D5" s="25" t="s">
        <v>336</v>
      </c>
      <c r="E5" s="25" t="s">
        <v>7</v>
      </c>
      <c r="G5" s="25" t="s">
        <v>3</v>
      </c>
      <c r="H5" s="25" t="s">
        <v>3</v>
      </c>
      <c r="J5" s="25" t="s">
        <v>3</v>
      </c>
      <c r="M5" s="25" t="s">
        <v>991</v>
      </c>
      <c r="N5" s="25" t="s">
        <v>3</v>
      </c>
    </row>
    <row r="6" spans="1:16">
      <c r="A6" s="25">
        <v>22476946</v>
      </c>
      <c r="B6" s="25" t="s">
        <v>90</v>
      </c>
      <c r="C6" s="25" t="s">
        <v>1193</v>
      </c>
      <c r="D6" s="25" t="s">
        <v>336</v>
      </c>
      <c r="E6" s="25" t="s">
        <v>7</v>
      </c>
      <c r="G6" s="25" t="s">
        <v>3</v>
      </c>
      <c r="H6" s="25" t="s">
        <v>7</v>
      </c>
      <c r="J6" s="25" t="s">
        <v>3</v>
      </c>
      <c r="M6" s="25" t="s">
        <v>991</v>
      </c>
      <c r="N6" s="25" t="s">
        <v>7</v>
      </c>
    </row>
    <row r="7" spans="1:16">
      <c r="A7" s="25">
        <v>22407500</v>
      </c>
      <c r="B7" s="25" t="s">
        <v>90</v>
      </c>
      <c r="C7" s="25" t="s">
        <v>1194</v>
      </c>
      <c r="D7" s="25" t="s">
        <v>336</v>
      </c>
      <c r="E7" s="25" t="s">
        <v>7</v>
      </c>
      <c r="G7" s="25" t="s">
        <v>3</v>
      </c>
      <c r="H7" s="25" t="s">
        <v>3</v>
      </c>
      <c r="J7" s="25" t="s">
        <v>3</v>
      </c>
      <c r="M7" s="25" t="s">
        <v>991</v>
      </c>
      <c r="N7" s="25" t="s">
        <v>3</v>
      </c>
    </row>
    <row r="8" spans="1:16">
      <c r="A8" s="25">
        <v>22144346</v>
      </c>
      <c r="B8" s="25" t="s">
        <v>90</v>
      </c>
      <c r="C8" s="25" t="s">
        <v>1195</v>
      </c>
      <c r="D8" s="25" t="s">
        <v>1177</v>
      </c>
      <c r="E8" s="25" t="s">
        <v>7</v>
      </c>
      <c r="G8" s="25" t="s">
        <v>3</v>
      </c>
      <c r="H8" s="25" t="s">
        <v>7</v>
      </c>
      <c r="J8" s="25" t="s">
        <v>3</v>
      </c>
      <c r="M8" s="25" t="s">
        <v>991</v>
      </c>
      <c r="N8" s="25" t="s">
        <v>7</v>
      </c>
    </row>
    <row r="9" spans="1:16">
      <c r="A9" s="25">
        <v>22144346</v>
      </c>
      <c r="B9" s="25" t="s">
        <v>90</v>
      </c>
      <c r="C9" s="25" t="s">
        <v>1196</v>
      </c>
      <c r="D9" s="25" t="s">
        <v>336</v>
      </c>
      <c r="E9" s="25" t="s">
        <v>7</v>
      </c>
      <c r="G9" s="25" t="s">
        <v>3</v>
      </c>
      <c r="H9" s="25" t="s">
        <v>7</v>
      </c>
      <c r="J9" s="25" t="s">
        <v>3</v>
      </c>
      <c r="M9" s="25" t="s">
        <v>991</v>
      </c>
      <c r="N9" s="25" t="s">
        <v>7</v>
      </c>
    </row>
    <row r="10" spans="1:16">
      <c r="A10" s="25">
        <v>22179976</v>
      </c>
      <c r="B10" s="25" t="s">
        <v>90</v>
      </c>
      <c r="C10" s="25" t="s">
        <v>1197</v>
      </c>
      <c r="D10" s="25" t="s">
        <v>1177</v>
      </c>
      <c r="E10" s="25" t="s">
        <v>7</v>
      </c>
      <c r="G10" s="25" t="s">
        <v>3</v>
      </c>
      <c r="H10" s="25" t="s">
        <v>7</v>
      </c>
      <c r="J10" s="25" t="s">
        <v>3</v>
      </c>
      <c r="M10" s="25" t="s">
        <v>991</v>
      </c>
      <c r="N10" s="25" t="s">
        <v>7</v>
      </c>
    </row>
    <row r="11" spans="1:16">
      <c r="A11" s="25">
        <v>21830163</v>
      </c>
      <c r="B11" s="25" t="s">
        <v>90</v>
      </c>
      <c r="C11" s="25" t="s">
        <v>1198</v>
      </c>
      <c r="D11" s="25" t="s">
        <v>336</v>
      </c>
      <c r="E11" s="25" t="s">
        <v>7</v>
      </c>
      <c r="G11" s="25" t="s">
        <v>3</v>
      </c>
      <c r="H11" s="25" t="s">
        <v>3</v>
      </c>
      <c r="J11" s="25" t="s">
        <v>3</v>
      </c>
      <c r="M11" s="25" t="s">
        <v>991</v>
      </c>
      <c r="N11" s="25" t="s">
        <v>3</v>
      </c>
    </row>
    <row r="12" spans="1:16">
      <c r="A12" s="25">
        <v>21725719</v>
      </c>
      <c r="B12" s="25" t="s">
        <v>90</v>
      </c>
      <c r="C12" s="25" t="s">
        <v>1199</v>
      </c>
      <c r="D12" s="25" t="s">
        <v>1177</v>
      </c>
      <c r="E12" s="25" t="s">
        <v>7</v>
      </c>
      <c r="F12" s="25" t="s">
        <v>3</v>
      </c>
      <c r="G12" s="25" t="s">
        <v>3</v>
      </c>
      <c r="I12" s="25" t="s">
        <v>3</v>
      </c>
      <c r="J12" s="25" t="s">
        <v>3</v>
      </c>
      <c r="K12" s="25" t="s">
        <v>3</v>
      </c>
      <c r="L12" s="25" t="s">
        <v>7</v>
      </c>
      <c r="M12" s="25" t="s">
        <v>991</v>
      </c>
      <c r="N12" s="25" t="s">
        <v>3</v>
      </c>
    </row>
    <row r="13" spans="1:16">
      <c r="A13" s="25">
        <v>23410057</v>
      </c>
      <c r="B13" s="25" t="s">
        <v>61</v>
      </c>
      <c r="C13" s="25" t="s">
        <v>1201</v>
      </c>
      <c r="D13" s="25" t="s">
        <v>1190</v>
      </c>
      <c r="H13" s="25" t="s">
        <v>7</v>
      </c>
      <c r="N13" s="25" t="s">
        <v>7</v>
      </c>
    </row>
    <row r="14" spans="1:16">
      <c r="A14" s="25">
        <v>23413875</v>
      </c>
      <c r="B14" s="25" t="s">
        <v>61</v>
      </c>
      <c r="C14" s="25" t="s">
        <v>1202</v>
      </c>
      <c r="D14" s="25" t="s">
        <v>1190</v>
      </c>
      <c r="H14" s="25" t="s">
        <v>3</v>
      </c>
      <c r="N14" s="25" t="s">
        <v>3</v>
      </c>
    </row>
    <row r="15" spans="1:16">
      <c r="A15" s="25">
        <v>23413915</v>
      </c>
      <c r="B15" s="25" t="s">
        <v>61</v>
      </c>
      <c r="C15" s="25" t="s">
        <v>161</v>
      </c>
      <c r="D15" s="25" t="s">
        <v>1190</v>
      </c>
      <c r="H15" s="25" t="s">
        <v>7</v>
      </c>
      <c r="N15" s="25" t="s">
        <v>7</v>
      </c>
    </row>
    <row r="16" spans="1:16">
      <c r="A16" s="25">
        <v>22233577</v>
      </c>
      <c r="B16" s="25" t="s">
        <v>61</v>
      </c>
      <c r="C16" s="25" t="s">
        <v>1203</v>
      </c>
      <c r="D16" s="25" t="s">
        <v>1190</v>
      </c>
      <c r="H16" s="25" t="s">
        <v>3</v>
      </c>
      <c r="N16" s="25" t="s">
        <v>3</v>
      </c>
    </row>
    <row r="17" spans="1:15">
      <c r="A17" s="25">
        <v>22236461</v>
      </c>
      <c r="B17" s="25" t="s">
        <v>61</v>
      </c>
      <c r="C17" s="25" t="s">
        <v>1204</v>
      </c>
      <c r="D17" s="25" t="s">
        <v>1190</v>
      </c>
      <c r="H17" s="25" t="s">
        <v>3</v>
      </c>
      <c r="N17" s="25" t="s">
        <v>3</v>
      </c>
    </row>
    <row r="18" spans="1:15">
      <c r="A18" s="25">
        <v>22243518</v>
      </c>
      <c r="B18" s="25" t="s">
        <v>61</v>
      </c>
      <c r="C18" s="25" t="s">
        <v>1205</v>
      </c>
      <c r="D18" s="25" t="s">
        <v>1190</v>
      </c>
      <c r="H18" s="25" t="s">
        <v>3</v>
      </c>
      <c r="N18" s="25" t="s">
        <v>3</v>
      </c>
    </row>
    <row r="19" spans="1:15">
      <c r="A19" s="25">
        <v>22269797</v>
      </c>
      <c r="B19" s="25" t="s">
        <v>61</v>
      </c>
      <c r="C19" s="25" t="s">
        <v>1206</v>
      </c>
      <c r="D19" s="25" t="s">
        <v>1200</v>
      </c>
      <c r="E19" s="25" t="s">
        <v>7</v>
      </c>
      <c r="H19" s="25" t="s">
        <v>3</v>
      </c>
      <c r="N19" s="25" t="s">
        <v>3</v>
      </c>
    </row>
    <row r="20" spans="1:15">
      <c r="A20" s="25">
        <v>23295855</v>
      </c>
      <c r="B20" s="25" t="s">
        <v>47</v>
      </c>
      <c r="C20" s="35" t="s">
        <v>1207</v>
      </c>
      <c r="E20" s="25" t="s">
        <v>7</v>
      </c>
      <c r="H20" s="25" t="s">
        <v>3</v>
      </c>
      <c r="N20" s="25" t="s">
        <v>3</v>
      </c>
    </row>
    <row r="21" spans="1:15">
      <c r="A21" s="25">
        <v>23295856</v>
      </c>
      <c r="B21" s="25" t="s">
        <v>47</v>
      </c>
      <c r="C21" s="35" t="s">
        <v>1208</v>
      </c>
      <c r="D21" s="25" t="s">
        <v>1177</v>
      </c>
      <c r="E21" s="25" t="s">
        <v>3</v>
      </c>
      <c r="H21" s="25" t="s">
        <v>3</v>
      </c>
      <c r="J21" s="25" t="s">
        <v>3</v>
      </c>
      <c r="N21" s="25" t="s">
        <v>3</v>
      </c>
    </row>
    <row r="22" spans="1:15">
      <c r="A22" s="25">
        <v>23295857</v>
      </c>
      <c r="B22" s="25" t="s">
        <v>47</v>
      </c>
      <c r="C22" s="35" t="s">
        <v>1209</v>
      </c>
      <c r="D22" s="25" t="s">
        <v>1177</v>
      </c>
      <c r="E22" s="25" t="s">
        <v>3</v>
      </c>
      <c r="N22" s="25" t="s">
        <v>3</v>
      </c>
    </row>
    <row r="23" spans="1:15">
      <c r="A23" s="25">
        <v>23313314</v>
      </c>
      <c r="B23" s="25" t="s">
        <v>47</v>
      </c>
      <c r="C23" s="25" t="s">
        <v>1210</v>
      </c>
      <c r="D23" s="25" t="s">
        <v>1177</v>
      </c>
      <c r="E23" s="25" t="s">
        <v>7</v>
      </c>
      <c r="H23" s="25" t="s">
        <v>3</v>
      </c>
      <c r="N23" s="25" t="s">
        <v>3</v>
      </c>
    </row>
    <row r="24" spans="1:15">
      <c r="A24" s="25">
        <v>23313315</v>
      </c>
      <c r="B24" s="25" t="s">
        <v>47</v>
      </c>
      <c r="C24" s="25" t="s">
        <v>1211</v>
      </c>
      <c r="D24" s="25" t="s">
        <v>1190</v>
      </c>
      <c r="H24" s="25" t="s">
        <v>3</v>
      </c>
      <c r="N24" s="25" t="s">
        <v>3</v>
      </c>
    </row>
    <row r="25" spans="1:15" ht="16">
      <c r="A25" s="24">
        <v>22736487</v>
      </c>
      <c r="B25" s="24" t="s">
        <v>1129</v>
      </c>
      <c r="C25" s="24" t="s">
        <v>1269</v>
      </c>
      <c r="D25" s="24" t="s">
        <v>1270</v>
      </c>
      <c r="E25" s="24" t="s">
        <v>1271</v>
      </c>
      <c r="F25" s="24" t="s">
        <v>1271</v>
      </c>
      <c r="G25" s="24" t="s">
        <v>1271</v>
      </c>
      <c r="H25" s="24" t="s">
        <v>1272</v>
      </c>
      <c r="I25" s="24" t="s">
        <v>1273</v>
      </c>
      <c r="J25" s="24" t="s">
        <v>1272</v>
      </c>
      <c r="K25" s="24"/>
      <c r="M25" s="24" t="s">
        <v>991</v>
      </c>
      <c r="N25" s="24" t="s">
        <v>3</v>
      </c>
      <c r="O25" s="24"/>
    </row>
    <row r="26" spans="1:15" ht="16">
      <c r="A26" s="24">
        <v>23322532</v>
      </c>
      <c r="B26" s="24" t="s">
        <v>1129</v>
      </c>
      <c r="C26" s="24" t="s">
        <v>1274</v>
      </c>
      <c r="D26" s="24" t="s">
        <v>1200</v>
      </c>
      <c r="E26" s="24" t="s">
        <v>7</v>
      </c>
      <c r="F26" s="24" t="s">
        <v>7</v>
      </c>
      <c r="G26" s="24"/>
      <c r="H26" s="24" t="s">
        <v>3</v>
      </c>
      <c r="I26" s="24" t="s">
        <v>1275</v>
      </c>
      <c r="J26" s="24" t="s">
        <v>3</v>
      </c>
      <c r="K26" s="24" t="s">
        <v>7</v>
      </c>
      <c r="M26" s="24" t="s">
        <v>991</v>
      </c>
      <c r="N26" s="24" t="s">
        <v>7</v>
      </c>
      <c r="O26" s="24"/>
    </row>
    <row r="27" spans="1:15" ht="16">
      <c r="A27" s="24">
        <v>23322532</v>
      </c>
      <c r="B27" s="24" t="s">
        <v>1129</v>
      </c>
      <c r="C27" s="24" t="s">
        <v>1276</v>
      </c>
      <c r="D27" s="24" t="s">
        <v>1200</v>
      </c>
      <c r="E27" s="24" t="s">
        <v>7</v>
      </c>
      <c r="F27" s="24" t="s">
        <v>7</v>
      </c>
      <c r="G27" s="24"/>
      <c r="H27" s="24" t="s">
        <v>3</v>
      </c>
      <c r="I27" s="24" t="s">
        <v>1275</v>
      </c>
      <c r="J27" s="24" t="s">
        <v>3</v>
      </c>
      <c r="K27" s="24" t="s">
        <v>7</v>
      </c>
      <c r="M27" s="24" t="s">
        <v>991</v>
      </c>
      <c r="N27" s="24" t="s">
        <v>7</v>
      </c>
      <c r="O27" s="24"/>
    </row>
    <row r="28" spans="1:15" ht="16">
      <c r="A28" s="24">
        <v>23322532</v>
      </c>
      <c r="B28" s="24" t="s">
        <v>1129</v>
      </c>
      <c r="C28" s="24" t="s">
        <v>1277</v>
      </c>
      <c r="D28" s="24" t="s">
        <v>1200</v>
      </c>
      <c r="E28" s="24" t="s">
        <v>7</v>
      </c>
      <c r="F28" s="24" t="s">
        <v>7</v>
      </c>
      <c r="G28" s="24"/>
      <c r="H28" s="24" t="s">
        <v>3</v>
      </c>
      <c r="I28" s="24" t="s">
        <v>1275</v>
      </c>
      <c r="J28" s="24" t="s">
        <v>3</v>
      </c>
      <c r="K28" s="24" t="s">
        <v>7</v>
      </c>
      <c r="M28" s="24" t="s">
        <v>991</v>
      </c>
      <c r="N28" s="24" t="s">
        <v>7</v>
      </c>
      <c r="O28" s="24"/>
    </row>
    <row r="29" spans="1:15" ht="16">
      <c r="A29" s="24">
        <v>23322532</v>
      </c>
      <c r="B29" s="24" t="s">
        <v>1129</v>
      </c>
      <c r="C29" s="24" t="s">
        <v>1278</v>
      </c>
      <c r="D29" s="24" t="s">
        <v>1200</v>
      </c>
      <c r="E29" s="24" t="s">
        <v>7</v>
      </c>
      <c r="F29" s="24" t="s">
        <v>7</v>
      </c>
      <c r="G29" s="24"/>
      <c r="H29" s="24" t="s">
        <v>3</v>
      </c>
      <c r="I29" s="24" t="s">
        <v>1275</v>
      </c>
      <c r="J29" s="24" t="s">
        <v>3</v>
      </c>
      <c r="K29" s="24" t="s">
        <v>7</v>
      </c>
      <c r="M29" s="24" t="s">
        <v>991</v>
      </c>
      <c r="N29" s="24" t="s">
        <v>7</v>
      </c>
      <c r="O29" s="24"/>
    </row>
    <row r="30" spans="1:15" ht="16">
      <c r="A30" s="24">
        <v>8753890</v>
      </c>
      <c r="B30" s="24" t="s">
        <v>1131</v>
      </c>
      <c r="C30" s="24" t="s">
        <v>1279</v>
      </c>
      <c r="D30" s="24" t="s">
        <v>1190</v>
      </c>
      <c r="E30" s="24" t="s">
        <v>7</v>
      </c>
      <c r="F30" s="24" t="s">
        <v>3</v>
      </c>
      <c r="G30" s="24"/>
      <c r="H30" s="24"/>
      <c r="I30" s="24" t="s">
        <v>3</v>
      </c>
      <c r="J30" s="24"/>
      <c r="K30" s="24"/>
      <c r="M30" s="24" t="s">
        <v>991</v>
      </c>
      <c r="N30" s="24" t="s">
        <v>7</v>
      </c>
      <c r="O30" s="24"/>
    </row>
    <row r="31" spans="1:15" ht="16">
      <c r="A31" s="24">
        <v>15901783</v>
      </c>
      <c r="B31" s="24" t="s">
        <v>1131</v>
      </c>
      <c r="C31" s="24" t="s">
        <v>1280</v>
      </c>
      <c r="D31" s="24" t="s">
        <v>1177</v>
      </c>
      <c r="E31" s="24" t="s">
        <v>7</v>
      </c>
      <c r="F31" s="24" t="s">
        <v>7</v>
      </c>
      <c r="G31" s="24"/>
      <c r="H31" s="24"/>
      <c r="I31" s="24" t="s">
        <v>7</v>
      </c>
      <c r="J31" s="24"/>
      <c r="K31" s="24"/>
      <c r="M31" s="24" t="s">
        <v>991</v>
      </c>
      <c r="N31" s="24" t="s">
        <v>7</v>
      </c>
    </row>
    <row r="32" spans="1:15" ht="16">
      <c r="A32" s="24">
        <v>16597718</v>
      </c>
      <c r="B32" s="24" t="s">
        <v>1131</v>
      </c>
      <c r="C32" s="24" t="s">
        <v>1280</v>
      </c>
      <c r="D32" s="24" t="s">
        <v>1177</v>
      </c>
      <c r="E32" s="24" t="s">
        <v>7</v>
      </c>
      <c r="F32" s="24" t="s">
        <v>7</v>
      </c>
      <c r="G32" s="24"/>
      <c r="H32" s="24"/>
      <c r="I32" s="24" t="s">
        <v>7</v>
      </c>
      <c r="J32" s="24"/>
      <c r="K32" s="24"/>
      <c r="M32" s="24" t="s">
        <v>991</v>
      </c>
      <c r="N32" s="24" t="s">
        <v>7</v>
      </c>
    </row>
    <row r="33" spans="1:14" ht="16">
      <c r="A33" s="24">
        <v>17522311</v>
      </c>
      <c r="B33" s="24" t="s">
        <v>1131</v>
      </c>
      <c r="C33" s="24" t="s">
        <v>1280</v>
      </c>
      <c r="D33" s="24" t="s">
        <v>1177</v>
      </c>
      <c r="E33" s="24" t="s">
        <v>7</v>
      </c>
      <c r="F33" s="24" t="s">
        <v>7</v>
      </c>
      <c r="G33" s="24"/>
      <c r="H33" s="24"/>
      <c r="I33" s="24" t="s">
        <v>7</v>
      </c>
      <c r="J33" s="24"/>
      <c r="K33" s="24"/>
      <c r="M33" s="24" t="s">
        <v>991</v>
      </c>
      <c r="N33" s="24" t="s">
        <v>7</v>
      </c>
    </row>
    <row r="34" spans="1:14" ht="16">
      <c r="A34" s="24">
        <v>19474329</v>
      </c>
      <c r="B34" s="24" t="s">
        <v>1131</v>
      </c>
      <c r="C34" s="24" t="s">
        <v>1280</v>
      </c>
      <c r="D34" s="24" t="s">
        <v>1177</v>
      </c>
      <c r="E34" s="24" t="s">
        <v>7</v>
      </c>
      <c r="F34" s="24" t="s">
        <v>7</v>
      </c>
      <c r="G34" s="24"/>
      <c r="H34" s="24"/>
      <c r="I34" s="24" t="s">
        <v>7</v>
      </c>
      <c r="J34" s="24"/>
      <c r="K34" s="24"/>
      <c r="M34" s="24" t="s">
        <v>991</v>
      </c>
      <c r="N34" s="24" t="s">
        <v>7</v>
      </c>
    </row>
    <row r="35" spans="1:14" ht="16">
      <c r="A35" s="24">
        <v>22553016</v>
      </c>
      <c r="B35" s="24" t="s">
        <v>1131</v>
      </c>
      <c r="C35" s="24" t="s">
        <v>1281</v>
      </c>
      <c r="D35" s="24" t="s">
        <v>1177</v>
      </c>
      <c r="E35" s="24" t="s">
        <v>7</v>
      </c>
      <c r="F35" s="24" t="s">
        <v>7</v>
      </c>
      <c r="G35" s="24"/>
      <c r="H35" s="24"/>
      <c r="I35" s="24" t="s">
        <v>7</v>
      </c>
      <c r="J35" s="24"/>
      <c r="K35" s="24"/>
      <c r="M35" s="24" t="s">
        <v>991</v>
      </c>
      <c r="N35" s="24" t="s">
        <v>7</v>
      </c>
    </row>
    <row r="36" spans="1:14" ht="16">
      <c r="A36" s="24">
        <v>22674266</v>
      </c>
      <c r="B36" s="24" t="s">
        <v>1131</v>
      </c>
      <c r="C36" s="24" t="s">
        <v>1282</v>
      </c>
      <c r="D36" s="24" t="s">
        <v>1177</v>
      </c>
      <c r="E36" s="24" t="s">
        <v>7</v>
      </c>
      <c r="F36" s="24" t="s">
        <v>3</v>
      </c>
      <c r="G36" s="24"/>
      <c r="H36" s="24"/>
      <c r="I36" s="24" t="s">
        <v>3</v>
      </c>
      <c r="J36" s="24" t="s">
        <v>3</v>
      </c>
      <c r="K36" s="24"/>
      <c r="M36" s="24" t="s">
        <v>991</v>
      </c>
      <c r="N36" s="24" t="s">
        <v>3</v>
      </c>
    </row>
    <row r="37" spans="1:14" ht="16">
      <c r="A37" s="24">
        <v>23345232</v>
      </c>
      <c r="B37" s="24" t="s">
        <v>1131</v>
      </c>
      <c r="C37" s="24" t="s">
        <v>1283</v>
      </c>
      <c r="D37" s="24" t="s">
        <v>1270</v>
      </c>
      <c r="E37" s="24" t="s">
        <v>1271</v>
      </c>
      <c r="F37" s="24" t="s">
        <v>1284</v>
      </c>
      <c r="G37" s="24" t="s">
        <v>1271</v>
      </c>
      <c r="H37" s="24" t="s">
        <v>1272</v>
      </c>
      <c r="I37" s="24" t="s">
        <v>1285</v>
      </c>
      <c r="J37" s="24" t="s">
        <v>1050</v>
      </c>
      <c r="K37" s="24"/>
      <c r="M37" s="24" t="s">
        <v>991</v>
      </c>
      <c r="N37" s="24" t="s">
        <v>3</v>
      </c>
    </row>
    <row r="38" spans="1:14" ht="16">
      <c r="A38" s="24">
        <v>23345245</v>
      </c>
      <c r="B38" s="24" t="s">
        <v>1131</v>
      </c>
      <c r="C38" s="24" t="s">
        <v>1286</v>
      </c>
      <c r="D38" s="24" t="s">
        <v>1270</v>
      </c>
      <c r="E38" s="24" t="s">
        <v>1271</v>
      </c>
      <c r="F38" s="24" t="s">
        <v>1271</v>
      </c>
      <c r="G38" s="24" t="s">
        <v>1271</v>
      </c>
      <c r="H38" s="24" t="s">
        <v>1272</v>
      </c>
      <c r="I38" s="24" t="s">
        <v>1287</v>
      </c>
      <c r="J38" s="24" t="s">
        <v>1272</v>
      </c>
      <c r="K38" s="24"/>
      <c r="M38" s="24" t="s">
        <v>991</v>
      </c>
      <c r="N38" s="24" t="s">
        <v>3</v>
      </c>
    </row>
    <row r="39" spans="1:14" ht="16">
      <c r="A39" s="24">
        <v>23345245</v>
      </c>
      <c r="B39" s="24" t="s">
        <v>1131</v>
      </c>
      <c r="C39" s="24" t="s">
        <v>1288</v>
      </c>
      <c r="D39" s="24" t="s">
        <v>1270</v>
      </c>
      <c r="E39" s="24" t="s">
        <v>1271</v>
      </c>
      <c r="F39" s="24" t="s">
        <v>1271</v>
      </c>
      <c r="G39" s="24" t="s">
        <v>1271</v>
      </c>
      <c r="H39" s="24" t="s">
        <v>1272</v>
      </c>
      <c r="I39" s="24" t="s">
        <v>1289</v>
      </c>
      <c r="J39" s="24" t="s">
        <v>1272</v>
      </c>
      <c r="K39" s="24"/>
      <c r="M39" s="24" t="s">
        <v>991</v>
      </c>
      <c r="N39" s="24" t="s">
        <v>3</v>
      </c>
    </row>
    <row r="40" spans="1:14" ht="16">
      <c r="A40" s="24">
        <v>23345245</v>
      </c>
      <c r="B40" s="24" t="s">
        <v>1131</v>
      </c>
      <c r="C40" s="24" t="s">
        <v>1290</v>
      </c>
      <c r="D40" s="24" t="s">
        <v>1270</v>
      </c>
      <c r="E40" s="24" t="s">
        <v>1271</v>
      </c>
      <c r="F40" s="24" t="s">
        <v>1271</v>
      </c>
      <c r="G40" s="24" t="s">
        <v>1271</v>
      </c>
      <c r="H40" s="24" t="s">
        <v>1272</v>
      </c>
      <c r="I40" s="24" t="s">
        <v>1291</v>
      </c>
      <c r="J40" s="24" t="s">
        <v>1272</v>
      </c>
      <c r="K40" s="24"/>
      <c r="M40" s="24" t="s">
        <v>991</v>
      </c>
      <c r="N40" s="24" t="s">
        <v>3</v>
      </c>
    </row>
    <row r="41" spans="1:14" ht="16">
      <c r="A41" s="24">
        <v>23345245</v>
      </c>
      <c r="B41" s="24" t="s">
        <v>1131</v>
      </c>
      <c r="C41" s="24" t="s">
        <v>1292</v>
      </c>
      <c r="D41" s="24" t="s">
        <v>1270</v>
      </c>
      <c r="E41" s="24" t="s">
        <v>1271</v>
      </c>
      <c r="F41" s="24" t="s">
        <v>1271</v>
      </c>
      <c r="G41" s="24" t="s">
        <v>1271</v>
      </c>
      <c r="H41" s="24" t="s">
        <v>1272</v>
      </c>
      <c r="I41" s="24" t="s">
        <v>1293</v>
      </c>
      <c r="J41" s="24" t="s">
        <v>1272</v>
      </c>
      <c r="K41" s="24"/>
      <c r="M41" s="24" t="s">
        <v>991</v>
      </c>
      <c r="N41" s="24" t="s">
        <v>3</v>
      </c>
    </row>
    <row r="42" spans="1:14" ht="16">
      <c r="A42" s="24">
        <v>23345245</v>
      </c>
      <c r="B42" s="24" t="s">
        <v>1131</v>
      </c>
      <c r="C42" s="24" t="s">
        <v>1294</v>
      </c>
      <c r="D42" s="24" t="s">
        <v>1270</v>
      </c>
      <c r="E42" s="24" t="s">
        <v>1271</v>
      </c>
      <c r="F42" s="24" t="s">
        <v>1284</v>
      </c>
      <c r="G42" s="24" t="s">
        <v>1271</v>
      </c>
      <c r="H42" s="24" t="s">
        <v>1272</v>
      </c>
      <c r="I42" s="24" t="s">
        <v>1050</v>
      </c>
      <c r="J42" s="24" t="s">
        <v>1272</v>
      </c>
      <c r="K42" s="24"/>
      <c r="M42" s="24" t="s">
        <v>1050</v>
      </c>
      <c r="N42" s="24" t="s">
        <v>7</v>
      </c>
    </row>
    <row r="43" spans="1:14" ht="16">
      <c r="A43" s="24">
        <v>23345247</v>
      </c>
      <c r="B43" s="24" t="s">
        <v>1131</v>
      </c>
      <c r="C43" s="24" t="s">
        <v>1295</v>
      </c>
      <c r="D43" s="24" t="s">
        <v>1270</v>
      </c>
      <c r="E43" s="24" t="s">
        <v>1271</v>
      </c>
      <c r="F43" s="24" t="s">
        <v>1271</v>
      </c>
      <c r="G43" s="24" t="s">
        <v>1271</v>
      </c>
      <c r="H43" s="24" t="s">
        <v>1296</v>
      </c>
      <c r="I43" s="24" t="s">
        <v>1050</v>
      </c>
      <c r="J43" s="24" t="s">
        <v>1271</v>
      </c>
      <c r="K43" s="24"/>
      <c r="M43" s="24" t="s">
        <v>1297</v>
      </c>
      <c r="N43" s="24" t="s">
        <v>7</v>
      </c>
    </row>
    <row r="44" spans="1:14" ht="16">
      <c r="A44" s="24">
        <v>11027223</v>
      </c>
      <c r="B44" s="24" t="s">
        <v>1328</v>
      </c>
      <c r="C44" s="24" t="s">
        <v>1298</v>
      </c>
      <c r="D44" s="24" t="s">
        <v>1177</v>
      </c>
      <c r="E44" s="24" t="s">
        <v>3</v>
      </c>
      <c r="F44" s="24" t="s">
        <v>3</v>
      </c>
      <c r="G44" s="24"/>
      <c r="H44" s="24"/>
      <c r="I44" s="24" t="s">
        <v>1299</v>
      </c>
      <c r="J44" s="24" t="s">
        <v>3</v>
      </c>
      <c r="K44" s="24" t="s">
        <v>7</v>
      </c>
      <c r="M44" s="24"/>
      <c r="N44" s="24" t="s">
        <v>3</v>
      </c>
    </row>
    <row r="45" spans="1:14" ht="16">
      <c r="A45" s="24">
        <v>17093092</v>
      </c>
      <c r="B45" s="24" t="s">
        <v>1328</v>
      </c>
      <c r="C45" s="24" t="s">
        <v>1300</v>
      </c>
      <c r="D45" s="24" t="s">
        <v>1177</v>
      </c>
      <c r="E45" s="24"/>
      <c r="F45" s="24" t="s">
        <v>3</v>
      </c>
      <c r="G45" s="24"/>
      <c r="H45" s="24"/>
      <c r="I45" s="24" t="s">
        <v>3</v>
      </c>
      <c r="J45" s="24"/>
      <c r="K45" s="24"/>
      <c r="M45" s="24" t="s">
        <v>991</v>
      </c>
      <c r="N45" s="24" t="s">
        <v>7</v>
      </c>
    </row>
    <row r="46" spans="1:14" ht="16">
      <c r="A46" s="24">
        <v>23365220</v>
      </c>
      <c r="B46" s="24" t="s">
        <v>1328</v>
      </c>
      <c r="C46" s="24" t="s">
        <v>1301</v>
      </c>
      <c r="D46" s="24" t="s">
        <v>1270</v>
      </c>
      <c r="E46" s="24" t="s">
        <v>1271</v>
      </c>
      <c r="F46" s="24" t="s">
        <v>1272</v>
      </c>
      <c r="G46" s="24" t="s">
        <v>1050</v>
      </c>
      <c r="H46" s="24" t="s">
        <v>1050</v>
      </c>
      <c r="I46" s="24" t="s">
        <v>1302</v>
      </c>
      <c r="J46" s="24" t="s">
        <v>1272</v>
      </c>
      <c r="K46" s="24"/>
      <c r="M46" s="24" t="s">
        <v>991</v>
      </c>
      <c r="N46" s="24" t="s">
        <v>3</v>
      </c>
    </row>
    <row r="47" spans="1:14" ht="16">
      <c r="A47" s="24">
        <v>23365220</v>
      </c>
      <c r="B47" s="24" t="s">
        <v>1328</v>
      </c>
      <c r="C47" s="24" t="s">
        <v>1303</v>
      </c>
      <c r="D47" s="24" t="s">
        <v>1270</v>
      </c>
      <c r="E47" s="24" t="s">
        <v>1271</v>
      </c>
      <c r="F47" s="24" t="s">
        <v>1272</v>
      </c>
      <c r="G47" s="24" t="s">
        <v>1050</v>
      </c>
      <c r="H47" s="24" t="s">
        <v>1050</v>
      </c>
      <c r="I47" s="24" t="s">
        <v>1304</v>
      </c>
      <c r="J47" s="24" t="s">
        <v>1050</v>
      </c>
      <c r="K47" s="24"/>
      <c r="M47" s="24" t="s">
        <v>991</v>
      </c>
      <c r="N47" s="24" t="s">
        <v>3</v>
      </c>
    </row>
    <row r="48" spans="1:14" ht="16">
      <c r="A48" s="24">
        <v>23365220</v>
      </c>
      <c r="B48" s="24" t="s">
        <v>1328</v>
      </c>
      <c r="C48" s="24" t="s">
        <v>1305</v>
      </c>
      <c r="D48" s="24" t="s">
        <v>1270</v>
      </c>
      <c r="E48" s="24" t="s">
        <v>1271</v>
      </c>
      <c r="F48" s="24" t="s">
        <v>1272</v>
      </c>
      <c r="G48" s="24" t="s">
        <v>1050</v>
      </c>
      <c r="H48" s="24" t="s">
        <v>1050</v>
      </c>
      <c r="I48" s="24" t="s">
        <v>1306</v>
      </c>
      <c r="J48" s="24" t="s">
        <v>1272</v>
      </c>
      <c r="K48" s="24"/>
      <c r="M48" s="24" t="s">
        <v>991</v>
      </c>
      <c r="N48" s="24" t="s">
        <v>3</v>
      </c>
    </row>
    <row r="49" spans="1:14" ht="16">
      <c r="A49" s="24">
        <v>23365220</v>
      </c>
      <c r="B49" s="24" t="s">
        <v>1328</v>
      </c>
      <c r="C49" s="24" t="s">
        <v>1307</v>
      </c>
      <c r="D49" s="24" t="s">
        <v>1270</v>
      </c>
      <c r="E49" s="24" t="s">
        <v>1271</v>
      </c>
      <c r="F49" s="24" t="s">
        <v>1272</v>
      </c>
      <c r="G49" s="24" t="s">
        <v>1050</v>
      </c>
      <c r="H49" s="24" t="s">
        <v>1050</v>
      </c>
      <c r="I49" s="24" t="s">
        <v>1308</v>
      </c>
      <c r="J49" s="24" t="s">
        <v>1050</v>
      </c>
      <c r="K49" s="24"/>
      <c r="M49" s="24" t="s">
        <v>991</v>
      </c>
      <c r="N49" s="24" t="s">
        <v>3</v>
      </c>
    </row>
    <row r="50" spans="1:14" ht="16">
      <c r="A50" s="24">
        <v>23365253</v>
      </c>
      <c r="B50" s="24" t="s">
        <v>1328</v>
      </c>
      <c r="C50" s="24" t="s">
        <v>1309</v>
      </c>
      <c r="D50" s="24" t="s">
        <v>1270</v>
      </c>
      <c r="E50" s="24" t="s">
        <v>1271</v>
      </c>
      <c r="F50" s="24" t="s">
        <v>1272</v>
      </c>
      <c r="G50" s="24" t="s">
        <v>1050</v>
      </c>
      <c r="H50" s="24" t="s">
        <v>1050</v>
      </c>
      <c r="I50" s="24" t="s">
        <v>1310</v>
      </c>
      <c r="J50" s="24" t="s">
        <v>1050</v>
      </c>
      <c r="K50" s="24"/>
      <c r="M50" s="24" t="s">
        <v>1311</v>
      </c>
      <c r="N50" s="24" t="s">
        <v>3</v>
      </c>
    </row>
    <row r="51" spans="1:14" ht="16">
      <c r="A51" s="24">
        <v>23325254</v>
      </c>
      <c r="B51" s="24" t="s">
        <v>1328</v>
      </c>
      <c r="C51" s="24" t="s">
        <v>1312</v>
      </c>
      <c r="D51" s="24" t="s">
        <v>336</v>
      </c>
      <c r="E51" s="24" t="s">
        <v>7</v>
      </c>
      <c r="F51" s="24" t="s">
        <v>3</v>
      </c>
      <c r="G51" s="24"/>
      <c r="H51" s="24"/>
      <c r="I51" s="24" t="s">
        <v>1312</v>
      </c>
      <c r="J51" s="24"/>
      <c r="K51" s="24"/>
      <c r="M51" s="24" t="s">
        <v>991</v>
      </c>
      <c r="N51" s="24" t="s">
        <v>7</v>
      </c>
    </row>
    <row r="52" spans="1:14" ht="16">
      <c r="A52" s="24">
        <v>23325258</v>
      </c>
      <c r="B52" s="24" t="s">
        <v>1328</v>
      </c>
      <c r="C52" s="24" t="s">
        <v>1313</v>
      </c>
      <c r="D52" s="24" t="s">
        <v>1190</v>
      </c>
      <c r="E52" s="24" t="s">
        <v>7</v>
      </c>
      <c r="F52" s="24" t="s">
        <v>3</v>
      </c>
      <c r="G52" s="24"/>
      <c r="H52" s="24"/>
      <c r="I52" s="24" t="s">
        <v>1314</v>
      </c>
      <c r="J52" s="24"/>
      <c r="K52" s="24"/>
      <c r="M52" s="24" t="s">
        <v>991</v>
      </c>
      <c r="N52" s="24" t="s">
        <v>7</v>
      </c>
    </row>
    <row r="53" spans="1:14" ht="16">
      <c r="A53" s="24">
        <v>23325260</v>
      </c>
      <c r="B53" s="24" t="s">
        <v>1328</v>
      </c>
      <c r="C53" s="24" t="s">
        <v>1315</v>
      </c>
      <c r="D53" s="24" t="s">
        <v>1200</v>
      </c>
      <c r="E53" s="24" t="s">
        <v>7</v>
      </c>
      <c r="F53" s="24" t="s">
        <v>7</v>
      </c>
      <c r="G53" s="24"/>
      <c r="H53" s="24" t="s">
        <v>3</v>
      </c>
      <c r="I53" s="24" t="s">
        <v>1316</v>
      </c>
      <c r="J53" s="24" t="s">
        <v>3</v>
      </c>
      <c r="K53" s="24"/>
      <c r="M53" s="24" t="s">
        <v>991</v>
      </c>
      <c r="N53" s="24" t="s">
        <v>7</v>
      </c>
    </row>
    <row r="54" spans="1:14" ht="16">
      <c r="A54" s="24">
        <v>23325260</v>
      </c>
      <c r="B54" s="24" t="s">
        <v>1328</v>
      </c>
      <c r="C54" s="24" t="s">
        <v>1317</v>
      </c>
      <c r="D54" s="24" t="s">
        <v>1200</v>
      </c>
      <c r="E54" s="24" t="s">
        <v>7</v>
      </c>
      <c r="F54" s="24" t="s">
        <v>3</v>
      </c>
      <c r="G54" s="24"/>
      <c r="H54" s="24"/>
      <c r="I54" s="24" t="s">
        <v>1318</v>
      </c>
      <c r="J54" s="24" t="s">
        <v>3</v>
      </c>
      <c r="K54" s="24"/>
      <c r="M54" s="24" t="s">
        <v>991</v>
      </c>
      <c r="N54" s="24" t="s">
        <v>3</v>
      </c>
    </row>
    <row r="55" spans="1:14" ht="16">
      <c r="A55" s="24">
        <v>23325260</v>
      </c>
      <c r="B55" s="24" t="s">
        <v>1328</v>
      </c>
      <c r="C55" s="24" t="s">
        <v>1319</v>
      </c>
      <c r="D55" s="24" t="s">
        <v>1200</v>
      </c>
      <c r="E55" s="24" t="s">
        <v>7</v>
      </c>
      <c r="F55" s="24" t="s">
        <v>3</v>
      </c>
      <c r="G55" s="24"/>
      <c r="H55" s="24"/>
      <c r="I55" s="24" t="s">
        <v>1320</v>
      </c>
      <c r="J55" s="24" t="s">
        <v>3</v>
      </c>
      <c r="K55" s="24"/>
      <c r="M55" s="24" t="s">
        <v>991</v>
      </c>
      <c r="N55" s="24" t="s">
        <v>3</v>
      </c>
    </row>
    <row r="56" spans="1:14" ht="16">
      <c r="A56" s="24">
        <v>23325260</v>
      </c>
      <c r="B56" s="24" t="s">
        <v>1328</v>
      </c>
      <c r="C56" s="24" t="s">
        <v>1321</v>
      </c>
      <c r="D56" s="24" t="s">
        <v>1200</v>
      </c>
      <c r="E56" s="24" t="s">
        <v>7</v>
      </c>
      <c r="F56" s="24" t="s">
        <v>3</v>
      </c>
      <c r="G56" s="24"/>
      <c r="H56" s="24"/>
      <c r="I56" s="24" t="s">
        <v>1318</v>
      </c>
      <c r="J56" s="24" t="s">
        <v>3</v>
      </c>
      <c r="K56" s="24"/>
      <c r="M56" s="24" t="s">
        <v>991</v>
      </c>
      <c r="N56" s="24" t="s">
        <v>3</v>
      </c>
    </row>
    <row r="57" spans="1:14" ht="16">
      <c r="A57" s="24">
        <v>23325260</v>
      </c>
      <c r="B57" s="24" t="s">
        <v>1328</v>
      </c>
      <c r="C57" s="24" t="s">
        <v>1322</v>
      </c>
      <c r="D57" s="24" t="s">
        <v>1200</v>
      </c>
      <c r="E57" s="24" t="s">
        <v>7</v>
      </c>
      <c r="F57" s="24" t="s">
        <v>3</v>
      </c>
      <c r="G57" s="24"/>
      <c r="H57" s="24" t="s">
        <v>3</v>
      </c>
      <c r="I57" s="24" t="s">
        <v>1320</v>
      </c>
      <c r="J57" s="24" t="s">
        <v>3</v>
      </c>
      <c r="K57" s="24"/>
      <c r="M57" s="24" t="s">
        <v>991</v>
      </c>
      <c r="N57" s="24" t="s">
        <v>3</v>
      </c>
    </row>
    <row r="58" spans="1:14" ht="16">
      <c r="A58" s="24">
        <v>23325260</v>
      </c>
      <c r="B58" s="24" t="s">
        <v>1328</v>
      </c>
      <c r="C58" s="24" t="s">
        <v>1323</v>
      </c>
      <c r="D58" s="24" t="s">
        <v>1200</v>
      </c>
      <c r="E58" s="24" t="s">
        <v>7</v>
      </c>
      <c r="F58" s="24" t="s">
        <v>3</v>
      </c>
      <c r="G58" s="24"/>
      <c r="H58" s="24" t="s">
        <v>3</v>
      </c>
      <c r="I58" s="24" t="s">
        <v>1324</v>
      </c>
      <c r="J58" s="24" t="s">
        <v>3</v>
      </c>
      <c r="K58" s="24"/>
      <c r="M58" s="24" t="s">
        <v>991</v>
      </c>
      <c r="N58" s="24" t="s">
        <v>3</v>
      </c>
    </row>
    <row r="59" spans="1:14" ht="16">
      <c r="A59" s="24">
        <v>23325260</v>
      </c>
      <c r="B59" s="24" t="s">
        <v>1328</v>
      </c>
      <c r="C59" s="24" t="s">
        <v>1325</v>
      </c>
      <c r="D59" s="24" t="s">
        <v>1200</v>
      </c>
      <c r="E59" s="24" t="s">
        <v>7</v>
      </c>
      <c r="F59" s="24" t="s">
        <v>7</v>
      </c>
      <c r="G59" s="24"/>
      <c r="H59" s="24" t="s">
        <v>3</v>
      </c>
      <c r="I59" s="24" t="s">
        <v>1300</v>
      </c>
      <c r="J59" s="24" t="s">
        <v>3</v>
      </c>
      <c r="K59" s="24"/>
      <c r="M59" s="24" t="s">
        <v>991</v>
      </c>
      <c r="N59" s="24" t="s">
        <v>7</v>
      </c>
    </row>
    <row r="60" spans="1:14" ht="16">
      <c r="A60" s="24">
        <v>23325260</v>
      </c>
      <c r="B60" s="24" t="s">
        <v>1328</v>
      </c>
      <c r="C60" s="24" t="s">
        <v>1326</v>
      </c>
      <c r="D60" s="24" t="s">
        <v>1200</v>
      </c>
      <c r="E60" s="24" t="s">
        <v>7</v>
      </c>
      <c r="F60" s="24" t="s">
        <v>3</v>
      </c>
      <c r="G60" s="24"/>
      <c r="H60" s="24" t="s">
        <v>3</v>
      </c>
      <c r="I60" s="24" t="s">
        <v>1327</v>
      </c>
      <c r="J60" s="24" t="s">
        <v>3</v>
      </c>
      <c r="K60" s="24"/>
      <c r="M60" s="24" t="s">
        <v>991</v>
      </c>
      <c r="N60" s="24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1014"/>
  <sheetViews>
    <sheetView zoomScale="125" zoomScaleNormal="125" zoomScalePageLayoutView="125" workbookViewId="0">
      <pane ySplit="4" topLeftCell="A148" activePane="bottomLeft" state="frozen"/>
      <selection activeCell="C1" sqref="C1"/>
      <selection pane="bottomLeft" activeCell="D143" sqref="B5:D143"/>
    </sheetView>
  </sheetViews>
  <sheetFormatPr baseColWidth="10" defaultColWidth="14.5" defaultRowHeight="15.75" customHeight="1" x14ac:dyDescent="0"/>
  <cols>
    <col min="1" max="1" width="10.83203125" style="9" customWidth="1"/>
    <col min="2" max="2" width="11.33203125" style="9" customWidth="1"/>
    <col min="3" max="3" width="12.33203125" style="9" customWidth="1"/>
    <col min="4" max="4" width="39.5" style="131" customWidth="1"/>
    <col min="5" max="5" width="7.5" style="9" customWidth="1"/>
    <col min="6" max="6" width="10.5" style="9" customWidth="1"/>
    <col min="7" max="7" width="17.6640625" style="9" customWidth="1"/>
    <col min="8" max="8" width="9" style="9" customWidth="1"/>
    <col min="9" max="9" width="14.5" style="9"/>
    <col min="10" max="10" width="14.5" style="9" customWidth="1"/>
    <col min="11" max="16384" width="14.5" style="9"/>
  </cols>
  <sheetData>
    <row r="1" spans="1:11" customFormat="1" ht="12">
      <c r="B1" s="11"/>
      <c r="C1" s="11"/>
      <c r="D1" s="13"/>
      <c r="E1" s="2"/>
      <c r="F1" s="2"/>
      <c r="G1" s="2"/>
      <c r="H1" s="2"/>
    </row>
    <row r="2" spans="1:11" customFormat="1" ht="96">
      <c r="A2" t="s">
        <v>1485</v>
      </c>
      <c r="B2" s="73" t="s">
        <v>963</v>
      </c>
      <c r="C2" s="4" t="s">
        <v>513</v>
      </c>
      <c r="D2" s="1" t="s">
        <v>514</v>
      </c>
      <c r="E2" s="1" t="s">
        <v>515</v>
      </c>
      <c r="F2" s="1" t="s">
        <v>1388</v>
      </c>
      <c r="G2" s="169" t="s">
        <v>1461</v>
      </c>
      <c r="H2" s="169" t="s">
        <v>1483</v>
      </c>
      <c r="I2" s="1" t="s">
        <v>516</v>
      </c>
      <c r="J2" s="39" t="s">
        <v>956</v>
      </c>
      <c r="K2" s="39" t="s">
        <v>955</v>
      </c>
    </row>
    <row r="3" spans="1:11" customFormat="1" ht="39">
      <c r="B3" s="36" t="s">
        <v>1381</v>
      </c>
      <c r="C3" s="6"/>
      <c r="D3" s="192"/>
      <c r="E3" s="7">
        <f>COUNTIF(E5:E143,"y")/COUNTA(E5:E143)</f>
        <v>0.39568345323741005</v>
      </c>
      <c r="F3" s="117" t="s">
        <v>1389</v>
      </c>
      <c r="G3" s="197" t="s">
        <v>1462</v>
      </c>
      <c r="H3" s="197"/>
      <c r="I3" s="7">
        <f>COUNTIF(I5:I143,"y")/COUNTA(I5:I143)</f>
        <v>0.82014388489208634</v>
      </c>
      <c r="J3" s="40">
        <f>COUNTIF(I5:I143,"y")</f>
        <v>114</v>
      </c>
      <c r="K3" s="40">
        <f>COUNTA(I5:I143)</f>
        <v>139</v>
      </c>
    </row>
    <row r="4" spans="1:11" ht="13">
      <c r="B4" s="123"/>
      <c r="C4" s="198"/>
      <c r="D4" s="199"/>
      <c r="E4" s="250">
        <f>COUNTIF(E5:E143,"y")</f>
        <v>55</v>
      </c>
      <c r="F4" s="200"/>
      <c r="G4" s="205">
        <f>COUNTIF(G5:G143,"y")</f>
        <v>44</v>
      </c>
      <c r="H4" s="205"/>
      <c r="I4" s="126"/>
      <c r="J4" s="10"/>
      <c r="K4" s="10"/>
    </row>
    <row r="5" spans="1:11" ht="36">
      <c r="B5" s="114">
        <v>25202271</v>
      </c>
      <c r="C5" s="132" t="s">
        <v>192</v>
      </c>
      <c r="D5" s="137" t="s">
        <v>193</v>
      </c>
      <c r="E5" s="15" t="s">
        <v>194</v>
      </c>
      <c r="F5" s="129" t="s">
        <v>1395</v>
      </c>
      <c r="G5" s="129"/>
      <c r="H5" s="129"/>
      <c r="I5" s="15" t="s">
        <v>195</v>
      </c>
      <c r="J5" s="146"/>
      <c r="K5" s="10"/>
    </row>
    <row r="6" spans="1:11" ht="36">
      <c r="B6" s="15">
        <v>24659141</v>
      </c>
      <c r="C6" s="15" t="s">
        <v>517</v>
      </c>
      <c r="D6" s="79" t="s">
        <v>518</v>
      </c>
      <c r="E6" s="15" t="s">
        <v>519</v>
      </c>
      <c r="F6" s="129" t="s">
        <v>1395</v>
      </c>
      <c r="G6" s="129"/>
      <c r="H6" s="129"/>
      <c r="I6" s="15" t="s">
        <v>520</v>
      </c>
      <c r="J6" s="146"/>
      <c r="K6" s="10"/>
    </row>
    <row r="7" spans="1:11" ht="24">
      <c r="B7" s="15">
        <v>24668417</v>
      </c>
      <c r="C7" s="15" t="s">
        <v>930</v>
      </c>
      <c r="D7" s="80" t="s">
        <v>525</v>
      </c>
      <c r="E7" s="15" t="s">
        <v>526</v>
      </c>
      <c r="F7" s="129" t="s">
        <v>1395</v>
      </c>
      <c r="G7" s="129"/>
      <c r="H7" s="129"/>
      <c r="I7" s="15" t="s">
        <v>527</v>
      </c>
      <c r="J7" s="10"/>
      <c r="K7" s="10"/>
    </row>
    <row r="8" spans="1:11" ht="24">
      <c r="B8" s="15">
        <v>24668417</v>
      </c>
      <c r="C8" s="15" t="s">
        <v>930</v>
      </c>
      <c r="D8" s="80" t="s">
        <v>528</v>
      </c>
      <c r="E8" s="15" t="s">
        <v>529</v>
      </c>
      <c r="F8" s="129" t="s">
        <v>1395</v>
      </c>
      <c r="G8" s="129"/>
      <c r="H8" s="129"/>
      <c r="I8" s="15" t="s">
        <v>530</v>
      </c>
      <c r="J8" s="10"/>
      <c r="K8" s="10"/>
    </row>
    <row r="9" spans="1:11" ht="12">
      <c r="B9" s="15">
        <v>24687876</v>
      </c>
      <c r="C9" s="15" t="s">
        <v>535</v>
      </c>
      <c r="D9" s="226" t="s">
        <v>536</v>
      </c>
      <c r="E9" s="15" t="s">
        <v>537</v>
      </c>
      <c r="F9" s="129" t="s">
        <v>1395</v>
      </c>
      <c r="G9" s="129"/>
      <c r="H9" s="129"/>
      <c r="I9" s="15" t="s">
        <v>538</v>
      </c>
      <c r="J9" s="10"/>
      <c r="K9" s="10"/>
    </row>
    <row r="10" spans="1:11" ht="12">
      <c r="B10" s="15">
        <v>24715505</v>
      </c>
      <c r="C10" s="15" t="s">
        <v>551</v>
      </c>
      <c r="D10" s="78" t="s">
        <v>552</v>
      </c>
      <c r="E10" s="15" t="s">
        <v>553</v>
      </c>
      <c r="F10" s="129" t="s">
        <v>1395</v>
      </c>
      <c r="G10" s="129"/>
      <c r="H10" s="129"/>
      <c r="I10" s="15" t="s">
        <v>432</v>
      </c>
      <c r="J10" s="10"/>
      <c r="K10" s="10"/>
    </row>
    <row r="11" spans="1:11" ht="12">
      <c r="B11" s="15">
        <v>24715505</v>
      </c>
      <c r="C11" s="15" t="s">
        <v>433</v>
      </c>
      <c r="D11" s="78" t="s">
        <v>434</v>
      </c>
      <c r="E11" s="15" t="s">
        <v>435</v>
      </c>
      <c r="F11" s="129" t="s">
        <v>1395</v>
      </c>
      <c r="G11" s="129"/>
      <c r="H11" s="129"/>
      <c r="I11" s="15" t="s">
        <v>436</v>
      </c>
    </row>
    <row r="12" spans="1:11" ht="26">
      <c r="B12" s="15">
        <v>24715505</v>
      </c>
      <c r="C12" s="15" t="s">
        <v>25</v>
      </c>
      <c r="D12" s="196" t="s">
        <v>1448</v>
      </c>
      <c r="E12" s="129" t="s">
        <v>7</v>
      </c>
      <c r="F12" s="129" t="s">
        <v>1395</v>
      </c>
      <c r="G12" s="129"/>
      <c r="H12" s="129"/>
      <c r="I12" s="129" t="s">
        <v>3</v>
      </c>
    </row>
    <row r="13" spans="1:11" ht="24">
      <c r="B13" s="15">
        <v>24715505</v>
      </c>
      <c r="C13" s="15" t="s">
        <v>437</v>
      </c>
      <c r="D13" s="78" t="s">
        <v>438</v>
      </c>
      <c r="E13" s="15" t="s">
        <v>439</v>
      </c>
      <c r="F13" s="129" t="s">
        <v>1395</v>
      </c>
      <c r="G13" s="129"/>
      <c r="H13" s="129"/>
      <c r="I13" s="15" t="s">
        <v>440</v>
      </c>
    </row>
    <row r="14" spans="1:11" ht="24">
      <c r="B14" s="14">
        <v>24752702</v>
      </c>
      <c r="C14" s="14" t="s">
        <v>469</v>
      </c>
      <c r="D14" s="193" t="s">
        <v>470</v>
      </c>
      <c r="E14" s="10" t="s">
        <v>7</v>
      </c>
      <c r="F14" s="10" t="s">
        <v>1395</v>
      </c>
      <c r="G14" s="129"/>
      <c r="H14" s="129"/>
      <c r="I14" s="10" t="s">
        <v>7</v>
      </c>
    </row>
    <row r="15" spans="1:11" ht="36">
      <c r="B15" s="14">
        <v>24752702</v>
      </c>
      <c r="C15" s="14" t="s">
        <v>471</v>
      </c>
      <c r="D15" s="193" t="s">
        <v>472</v>
      </c>
      <c r="E15" s="10" t="s">
        <v>7</v>
      </c>
      <c r="F15" s="10" t="s">
        <v>1395</v>
      </c>
      <c r="G15" s="129"/>
      <c r="H15" s="129"/>
      <c r="I15" s="10" t="s">
        <v>3</v>
      </c>
    </row>
    <row r="16" spans="1:11" ht="12">
      <c r="B16" s="14">
        <v>24782245</v>
      </c>
      <c r="C16" s="14" t="s">
        <v>494</v>
      </c>
      <c r="D16" s="194" t="s">
        <v>495</v>
      </c>
      <c r="E16" s="10" t="s">
        <v>7</v>
      </c>
      <c r="F16" s="10" t="s">
        <v>1395</v>
      </c>
      <c r="G16" s="129"/>
      <c r="H16" s="129"/>
      <c r="I16" s="9" t="s">
        <v>3</v>
      </c>
    </row>
    <row r="17" spans="2:9" ht="12">
      <c r="B17" s="14">
        <v>24782245</v>
      </c>
      <c r="C17" s="14" t="s">
        <v>496</v>
      </c>
      <c r="D17" s="194" t="s">
        <v>497</v>
      </c>
      <c r="E17" s="10" t="s">
        <v>7</v>
      </c>
      <c r="F17" s="10" t="s">
        <v>1395</v>
      </c>
      <c r="G17" s="129"/>
      <c r="H17" s="129"/>
      <c r="I17" s="10" t="s">
        <v>3</v>
      </c>
    </row>
    <row r="18" spans="2:9" ht="12">
      <c r="B18" s="14">
        <v>24782245</v>
      </c>
      <c r="C18" s="14" t="s">
        <v>498</v>
      </c>
      <c r="D18" s="194" t="s">
        <v>499</v>
      </c>
      <c r="E18" s="10" t="s">
        <v>7</v>
      </c>
      <c r="F18" s="10" t="s">
        <v>1395</v>
      </c>
      <c r="G18" s="129"/>
      <c r="H18" s="129"/>
      <c r="I18" s="10" t="s">
        <v>7</v>
      </c>
    </row>
    <row r="19" spans="2:9" ht="12">
      <c r="B19" s="14">
        <v>24782245</v>
      </c>
      <c r="C19" s="14" t="s">
        <v>500</v>
      </c>
      <c r="D19" s="194" t="s">
        <v>501</v>
      </c>
      <c r="E19" s="10" t="s">
        <v>7</v>
      </c>
      <c r="F19" s="10" t="s">
        <v>1395</v>
      </c>
      <c r="G19" s="129"/>
      <c r="H19" s="129"/>
      <c r="I19" s="10" t="s">
        <v>7</v>
      </c>
    </row>
    <row r="20" spans="2:9" ht="12">
      <c r="B20" s="14">
        <v>24782245</v>
      </c>
      <c r="C20" s="14" t="s">
        <v>502</v>
      </c>
      <c r="D20" s="194" t="s">
        <v>503</v>
      </c>
      <c r="E20" s="10" t="s">
        <v>7</v>
      </c>
      <c r="F20" s="10" t="s">
        <v>1395</v>
      </c>
      <c r="G20" s="129"/>
      <c r="H20" s="129"/>
      <c r="I20" s="10" t="s">
        <v>3</v>
      </c>
    </row>
    <row r="21" spans="2:9" ht="12">
      <c r="B21" s="14">
        <v>24782245</v>
      </c>
      <c r="C21" s="14" t="s">
        <v>504</v>
      </c>
      <c r="D21" s="194" t="s">
        <v>505</v>
      </c>
      <c r="E21" s="10" t="s">
        <v>7</v>
      </c>
      <c r="F21" s="10" t="s">
        <v>1395</v>
      </c>
      <c r="G21" s="129"/>
      <c r="H21" s="129"/>
      <c r="I21" s="10" t="s">
        <v>3</v>
      </c>
    </row>
    <row r="22" spans="2:9" ht="12">
      <c r="B22" s="14">
        <v>24782245</v>
      </c>
      <c r="C22" s="14" t="s">
        <v>506</v>
      </c>
      <c r="D22" s="194" t="s">
        <v>507</v>
      </c>
      <c r="E22" s="10" t="s">
        <v>7</v>
      </c>
      <c r="F22" s="10" t="s">
        <v>1395</v>
      </c>
      <c r="G22" s="129"/>
      <c r="H22" s="129"/>
      <c r="I22" s="10" t="s">
        <v>3</v>
      </c>
    </row>
    <row r="23" spans="2:9" ht="12">
      <c r="B23" s="14">
        <v>24782245</v>
      </c>
      <c r="C23" s="14" t="s">
        <v>508</v>
      </c>
      <c r="D23" s="194" t="s">
        <v>367</v>
      </c>
      <c r="E23" s="10" t="s">
        <v>7</v>
      </c>
      <c r="F23" s="10" t="s">
        <v>1395</v>
      </c>
      <c r="G23" s="129"/>
      <c r="H23" s="129"/>
      <c r="I23" s="10" t="s">
        <v>3</v>
      </c>
    </row>
    <row r="24" spans="2:9" ht="12">
      <c r="B24" s="14">
        <v>24782245</v>
      </c>
      <c r="C24" s="14" t="s">
        <v>368</v>
      </c>
      <c r="D24" s="194" t="s">
        <v>369</v>
      </c>
      <c r="E24" s="9" t="s">
        <v>7</v>
      </c>
      <c r="F24" s="10" t="s">
        <v>1395</v>
      </c>
      <c r="G24" s="129"/>
      <c r="H24" s="129"/>
      <c r="I24" s="9" t="s">
        <v>7</v>
      </c>
    </row>
    <row r="25" spans="2:9" ht="12">
      <c r="B25" s="14">
        <v>24782245</v>
      </c>
      <c r="C25" s="14" t="s">
        <v>370</v>
      </c>
      <c r="D25" s="194" t="s">
        <v>371</v>
      </c>
      <c r="E25" s="9" t="s">
        <v>7</v>
      </c>
      <c r="F25" s="10" t="s">
        <v>1395</v>
      </c>
      <c r="G25" s="129"/>
      <c r="H25" s="129"/>
      <c r="I25" s="9" t="s">
        <v>3</v>
      </c>
    </row>
    <row r="26" spans="2:9" ht="24">
      <c r="B26" s="14">
        <v>24782245</v>
      </c>
      <c r="C26" s="14" t="s">
        <v>372</v>
      </c>
      <c r="D26" s="194" t="s">
        <v>373</v>
      </c>
      <c r="E26" s="10" t="s">
        <v>7</v>
      </c>
      <c r="F26" s="10" t="s">
        <v>1395</v>
      </c>
      <c r="G26" s="129"/>
      <c r="H26" s="129"/>
      <c r="I26" s="10" t="s">
        <v>3</v>
      </c>
    </row>
    <row r="27" spans="2:9" ht="12">
      <c r="B27" s="14">
        <v>24782245</v>
      </c>
      <c r="C27" s="14" t="s">
        <v>374</v>
      </c>
      <c r="D27" s="194" t="s">
        <v>375</v>
      </c>
      <c r="E27" s="10" t="s">
        <v>7</v>
      </c>
      <c r="F27" s="10" t="s">
        <v>1395</v>
      </c>
      <c r="G27" s="129"/>
      <c r="H27" s="129"/>
      <c r="I27" s="10" t="s">
        <v>3</v>
      </c>
    </row>
    <row r="28" spans="2:9" ht="12">
      <c r="B28" s="14">
        <v>24782245</v>
      </c>
      <c r="C28" s="14" t="s">
        <v>376</v>
      </c>
      <c r="D28" s="131" t="s">
        <v>377</v>
      </c>
      <c r="E28" s="9" t="s">
        <v>7</v>
      </c>
      <c r="F28" s="10" t="s">
        <v>1395</v>
      </c>
      <c r="G28" s="129"/>
      <c r="H28" s="129"/>
      <c r="I28" s="9" t="s">
        <v>7</v>
      </c>
    </row>
    <row r="29" spans="2:9" ht="12">
      <c r="B29" s="14">
        <v>24782245</v>
      </c>
      <c r="C29" s="14" t="s">
        <v>378</v>
      </c>
      <c r="D29" s="131" t="s">
        <v>379</v>
      </c>
      <c r="E29" s="9" t="s">
        <v>7</v>
      </c>
      <c r="F29" s="10" t="s">
        <v>1395</v>
      </c>
      <c r="G29" s="129"/>
      <c r="H29" s="129"/>
      <c r="I29" s="9" t="s">
        <v>7</v>
      </c>
    </row>
    <row r="30" spans="2:9" ht="24">
      <c r="B30" s="14">
        <v>24782245</v>
      </c>
      <c r="C30" s="14" t="s">
        <v>380</v>
      </c>
      <c r="D30" s="131" t="s">
        <v>381</v>
      </c>
      <c r="E30" s="9" t="s">
        <v>7</v>
      </c>
      <c r="F30" s="10" t="s">
        <v>1395</v>
      </c>
      <c r="G30" s="129"/>
      <c r="H30" s="129"/>
      <c r="I30" s="9" t="s">
        <v>3</v>
      </c>
    </row>
    <row r="31" spans="2:9" ht="12">
      <c r="B31" s="14">
        <v>24782245</v>
      </c>
      <c r="C31" s="14" t="s">
        <v>382</v>
      </c>
      <c r="D31" s="131" t="s">
        <v>383</v>
      </c>
      <c r="E31" s="9" t="s">
        <v>7</v>
      </c>
      <c r="F31" s="10" t="s">
        <v>1395</v>
      </c>
      <c r="G31" s="129"/>
      <c r="H31" s="129"/>
      <c r="I31" s="9" t="s">
        <v>3</v>
      </c>
    </row>
    <row r="32" spans="2:9" ht="12">
      <c r="B32" s="14">
        <v>24782245</v>
      </c>
      <c r="C32" s="14" t="s">
        <v>384</v>
      </c>
      <c r="D32" s="195" t="s">
        <v>385</v>
      </c>
      <c r="E32" s="9" t="s">
        <v>7</v>
      </c>
      <c r="F32" s="10" t="s">
        <v>1395</v>
      </c>
      <c r="G32" s="129"/>
      <c r="H32" s="129"/>
      <c r="I32" s="9" t="s">
        <v>3</v>
      </c>
    </row>
    <row r="33" spans="2:9" ht="12">
      <c r="B33" s="14">
        <v>24782245</v>
      </c>
      <c r="C33" s="14" t="s">
        <v>386</v>
      </c>
      <c r="D33" s="195" t="s">
        <v>387</v>
      </c>
      <c r="E33" s="9" t="s">
        <v>7</v>
      </c>
      <c r="F33" s="10" t="s">
        <v>1395</v>
      </c>
      <c r="G33" s="129"/>
      <c r="H33" s="129"/>
      <c r="I33" s="9" t="s">
        <v>3</v>
      </c>
    </row>
    <row r="34" spans="2:9" ht="12">
      <c r="B34" s="14">
        <v>24782245</v>
      </c>
      <c r="C34" s="14" t="s">
        <v>388</v>
      </c>
      <c r="D34" s="195" t="s">
        <v>389</v>
      </c>
      <c r="E34" s="9" t="s">
        <v>7</v>
      </c>
      <c r="F34" s="10" t="s">
        <v>1395</v>
      </c>
      <c r="G34" s="129"/>
      <c r="H34" s="129"/>
      <c r="I34" s="9" t="s">
        <v>3</v>
      </c>
    </row>
    <row r="35" spans="2:9" ht="12">
      <c r="B35" s="14">
        <v>24782245</v>
      </c>
      <c r="C35" s="14" t="s">
        <v>390</v>
      </c>
      <c r="D35" s="195" t="s">
        <v>391</v>
      </c>
      <c r="E35" s="9" t="s">
        <v>7</v>
      </c>
      <c r="F35" s="10" t="s">
        <v>1395</v>
      </c>
      <c r="G35" s="129"/>
      <c r="H35" s="129"/>
      <c r="I35" s="9" t="s">
        <v>3</v>
      </c>
    </row>
    <row r="36" spans="2:9" ht="12">
      <c r="B36" s="14">
        <v>24782245</v>
      </c>
      <c r="C36" s="14" t="s">
        <v>392</v>
      </c>
      <c r="D36" s="195" t="s">
        <v>393</v>
      </c>
      <c r="E36" s="9" t="s">
        <v>7</v>
      </c>
      <c r="F36" s="10" t="s">
        <v>1395</v>
      </c>
      <c r="G36" s="129"/>
      <c r="H36" s="129"/>
      <c r="I36" s="9" t="s">
        <v>7</v>
      </c>
    </row>
    <row r="37" spans="2:9" ht="12">
      <c r="B37" s="14">
        <v>24782245</v>
      </c>
      <c r="C37" s="14" t="s">
        <v>394</v>
      </c>
      <c r="D37" s="195" t="s">
        <v>397</v>
      </c>
      <c r="E37" s="9" t="s">
        <v>7</v>
      </c>
      <c r="F37" s="10" t="s">
        <v>1395</v>
      </c>
      <c r="G37" s="129"/>
      <c r="H37" s="129"/>
      <c r="I37" s="9" t="s">
        <v>7</v>
      </c>
    </row>
    <row r="38" spans="2:9" ht="12">
      <c r="B38" s="14">
        <v>24782245</v>
      </c>
      <c r="C38" s="14" t="s">
        <v>395</v>
      </c>
      <c r="D38" s="195" t="s">
        <v>399</v>
      </c>
      <c r="E38" s="9" t="s">
        <v>7</v>
      </c>
      <c r="F38" s="10" t="s">
        <v>1395</v>
      </c>
      <c r="G38" s="129"/>
      <c r="H38" s="129"/>
      <c r="I38" s="9" t="s">
        <v>3</v>
      </c>
    </row>
    <row r="39" spans="2:9" ht="12">
      <c r="B39" s="14">
        <v>24782245</v>
      </c>
      <c r="C39" s="14" t="s">
        <v>396</v>
      </c>
      <c r="D39" s="195" t="s">
        <v>401</v>
      </c>
      <c r="E39" s="9" t="s">
        <v>7</v>
      </c>
      <c r="F39" s="10" t="s">
        <v>1395</v>
      </c>
      <c r="G39" s="129"/>
      <c r="H39" s="129"/>
      <c r="I39" s="9" t="s">
        <v>3</v>
      </c>
    </row>
    <row r="40" spans="2:9" ht="12">
      <c r="B40" s="14">
        <v>24782245</v>
      </c>
      <c r="C40" s="14" t="s">
        <v>398</v>
      </c>
      <c r="D40" s="195" t="s">
        <v>402</v>
      </c>
      <c r="E40" s="9" t="s">
        <v>7</v>
      </c>
      <c r="F40" s="10" t="s">
        <v>1395</v>
      </c>
      <c r="G40" s="129"/>
      <c r="H40" s="129"/>
      <c r="I40" s="9" t="s">
        <v>3</v>
      </c>
    </row>
    <row r="41" spans="2:9" ht="12">
      <c r="B41" s="14">
        <v>24782245</v>
      </c>
      <c r="C41" s="14" t="s">
        <v>400</v>
      </c>
      <c r="D41" s="195" t="s">
        <v>403</v>
      </c>
      <c r="E41" s="9" t="s">
        <v>7</v>
      </c>
      <c r="F41" s="10" t="s">
        <v>1395</v>
      </c>
      <c r="G41" s="129"/>
      <c r="H41" s="129"/>
      <c r="I41" s="9" t="s">
        <v>3</v>
      </c>
    </row>
    <row r="42" spans="2:9" ht="12">
      <c r="B42" s="15">
        <v>24825750</v>
      </c>
      <c r="C42" s="15" t="s">
        <v>424</v>
      </c>
      <c r="D42" s="133" t="s">
        <v>425</v>
      </c>
      <c r="E42" s="227" t="s">
        <v>426</v>
      </c>
      <c r="F42" s="209" t="s">
        <v>1395</v>
      </c>
      <c r="G42" s="129"/>
      <c r="H42" s="129"/>
      <c r="I42" s="227" t="s">
        <v>427</v>
      </c>
    </row>
    <row r="43" spans="2:9" ht="24">
      <c r="B43" s="15">
        <v>24845615</v>
      </c>
      <c r="C43" s="15" t="s">
        <v>304</v>
      </c>
      <c r="D43" s="133" t="s">
        <v>305</v>
      </c>
      <c r="E43" s="227" t="s">
        <v>306</v>
      </c>
      <c r="F43" s="209" t="s">
        <v>1395</v>
      </c>
      <c r="G43" s="129"/>
      <c r="H43" s="129"/>
      <c r="I43" s="227" t="s">
        <v>307</v>
      </c>
    </row>
    <row r="44" spans="2:9" ht="12">
      <c r="B44" s="15">
        <v>24984694</v>
      </c>
      <c r="C44" s="15" t="s">
        <v>258</v>
      </c>
      <c r="D44" s="137" t="s">
        <v>259</v>
      </c>
      <c r="E44" s="227" t="s">
        <v>260</v>
      </c>
      <c r="F44" s="209" t="s">
        <v>1395</v>
      </c>
      <c r="G44" s="129"/>
      <c r="H44" s="129"/>
      <c r="I44" s="227" t="s">
        <v>261</v>
      </c>
    </row>
    <row r="45" spans="2:9" ht="36">
      <c r="B45" s="15">
        <v>24984694</v>
      </c>
      <c r="C45" s="15" t="s">
        <v>262</v>
      </c>
      <c r="D45" s="137" t="s">
        <v>263</v>
      </c>
      <c r="E45" s="227" t="s">
        <v>264</v>
      </c>
      <c r="F45" s="209" t="s">
        <v>1395</v>
      </c>
      <c r="G45" s="129"/>
      <c r="H45" s="129"/>
      <c r="I45" s="227" t="s">
        <v>265</v>
      </c>
    </row>
    <row r="46" spans="2:9" ht="12">
      <c r="B46" s="79">
        <v>25043933</v>
      </c>
      <c r="C46" s="132" t="s">
        <v>292</v>
      </c>
      <c r="D46" s="133" t="s">
        <v>293</v>
      </c>
      <c r="E46" s="227" t="s">
        <v>294</v>
      </c>
      <c r="F46" s="209" t="s">
        <v>1395</v>
      </c>
      <c r="G46" s="129"/>
      <c r="H46" s="129"/>
      <c r="I46" s="227" t="s">
        <v>295</v>
      </c>
    </row>
    <row r="47" spans="2:9" ht="12">
      <c r="B47" s="79">
        <v>25043676</v>
      </c>
      <c r="C47" s="132" t="s">
        <v>296</v>
      </c>
      <c r="D47" s="133" t="s">
        <v>297</v>
      </c>
      <c r="E47" s="227" t="s">
        <v>298</v>
      </c>
      <c r="F47" s="209" t="s">
        <v>1395</v>
      </c>
      <c r="G47" s="129"/>
      <c r="H47" s="129"/>
      <c r="I47" s="227" t="s">
        <v>299</v>
      </c>
    </row>
    <row r="48" spans="2:9" ht="12">
      <c r="B48" s="15">
        <v>25041792</v>
      </c>
      <c r="C48" s="132" t="s">
        <v>128</v>
      </c>
      <c r="D48" s="133" t="s">
        <v>129</v>
      </c>
      <c r="E48" s="227" t="s">
        <v>130</v>
      </c>
      <c r="F48" s="209" t="s">
        <v>1395</v>
      </c>
      <c r="G48" s="129"/>
      <c r="H48" s="129"/>
      <c r="I48" s="227" t="s">
        <v>131</v>
      </c>
    </row>
    <row r="49" spans="2:11" ht="36">
      <c r="B49" s="15">
        <v>25044230</v>
      </c>
      <c r="C49" s="132" t="s">
        <v>132</v>
      </c>
      <c r="D49" s="137" t="s">
        <v>133</v>
      </c>
      <c r="E49" s="227" t="s">
        <v>134</v>
      </c>
      <c r="F49" s="209" t="s">
        <v>1395</v>
      </c>
      <c r="G49" s="129"/>
      <c r="H49" s="129"/>
      <c r="I49" s="227" t="s">
        <v>135</v>
      </c>
    </row>
    <row r="50" spans="2:11" ht="24">
      <c r="B50" s="15">
        <v>25044230</v>
      </c>
      <c r="C50" s="132" t="s">
        <v>136</v>
      </c>
      <c r="D50" s="137" t="s">
        <v>137</v>
      </c>
      <c r="E50" s="227" t="s">
        <v>138</v>
      </c>
      <c r="F50" s="209" t="s">
        <v>1395</v>
      </c>
      <c r="G50" s="129"/>
      <c r="H50" s="129"/>
      <c r="I50" s="227" t="s">
        <v>139</v>
      </c>
    </row>
    <row r="51" spans="2:11" ht="24">
      <c r="B51" s="15">
        <v>25044230</v>
      </c>
      <c r="C51" s="132" t="s">
        <v>140</v>
      </c>
      <c r="D51" s="137" t="s">
        <v>141</v>
      </c>
      <c r="E51" s="227" t="s">
        <v>142</v>
      </c>
      <c r="F51" s="209" t="s">
        <v>1395</v>
      </c>
      <c r="G51" s="129"/>
      <c r="H51" s="129"/>
      <c r="I51" s="227" t="s">
        <v>143</v>
      </c>
    </row>
    <row r="52" spans="2:11" ht="24">
      <c r="B52" s="15">
        <v>25044230</v>
      </c>
      <c r="C52" s="132" t="s">
        <v>144</v>
      </c>
      <c r="D52" s="137" t="s">
        <v>145</v>
      </c>
      <c r="E52" s="227" t="s">
        <v>146</v>
      </c>
      <c r="F52" s="209" t="s">
        <v>1395</v>
      </c>
      <c r="G52" s="129"/>
      <c r="H52" s="129"/>
      <c r="I52" s="227" t="s">
        <v>147</v>
      </c>
    </row>
    <row r="53" spans="2:11" ht="24">
      <c r="B53" s="15">
        <v>25044230</v>
      </c>
      <c r="C53" s="132" t="s">
        <v>148</v>
      </c>
      <c r="D53" s="78" t="s">
        <v>149</v>
      </c>
      <c r="E53" s="15" t="s">
        <v>150</v>
      </c>
      <c r="F53" s="209" t="s">
        <v>1395</v>
      </c>
      <c r="G53" s="129"/>
      <c r="H53" s="129"/>
      <c r="I53" s="15" t="s">
        <v>151</v>
      </c>
    </row>
    <row r="54" spans="2:11" ht="12" customHeight="1">
      <c r="B54" s="15">
        <v>25048219</v>
      </c>
      <c r="C54" s="132" t="s">
        <v>25</v>
      </c>
      <c r="D54" s="228" t="s">
        <v>1449</v>
      </c>
      <c r="E54" s="129" t="s">
        <v>7</v>
      </c>
      <c r="F54" s="129" t="s">
        <v>1395</v>
      </c>
      <c r="G54" s="129"/>
      <c r="H54" s="129"/>
      <c r="I54" s="129" t="s">
        <v>7</v>
      </c>
    </row>
    <row r="55" spans="2:11" ht="12" customHeight="1">
      <c r="B55" s="15">
        <v>25048219</v>
      </c>
      <c r="C55" s="132" t="s">
        <v>25</v>
      </c>
      <c r="D55" s="228" t="s">
        <v>1450</v>
      </c>
      <c r="E55" s="209" t="s">
        <v>7</v>
      </c>
      <c r="F55" s="129" t="s">
        <v>1395</v>
      </c>
      <c r="G55" s="129"/>
      <c r="H55" s="129"/>
      <c r="I55" s="209" t="s">
        <v>7</v>
      </c>
    </row>
    <row r="56" spans="2:11" ht="12">
      <c r="B56" s="15">
        <v>25048219</v>
      </c>
      <c r="C56" s="132" t="s">
        <v>152</v>
      </c>
      <c r="D56" s="80" t="s">
        <v>153</v>
      </c>
      <c r="E56" s="15" t="s">
        <v>154</v>
      </c>
      <c r="F56" s="129" t="s">
        <v>1395</v>
      </c>
      <c r="G56" s="129"/>
      <c r="H56" s="129"/>
      <c r="I56" s="15" t="s">
        <v>155</v>
      </c>
    </row>
    <row r="57" spans="2:11" ht="12">
      <c r="B57" s="15">
        <v>25048219</v>
      </c>
      <c r="C57" s="132" t="s">
        <v>156</v>
      </c>
      <c r="D57" s="229" t="s">
        <v>157</v>
      </c>
      <c r="E57" s="227" t="s">
        <v>158</v>
      </c>
      <c r="F57" s="129" t="s">
        <v>1395</v>
      </c>
      <c r="G57" s="129"/>
      <c r="H57" s="129"/>
      <c r="I57" s="227" t="s">
        <v>159</v>
      </c>
    </row>
    <row r="58" spans="2:11" ht="12">
      <c r="B58" s="15">
        <v>25048219</v>
      </c>
      <c r="C58" s="132" t="s">
        <v>160</v>
      </c>
      <c r="D58" s="80" t="s">
        <v>161</v>
      </c>
      <c r="E58" s="15" t="s">
        <v>162</v>
      </c>
      <c r="F58" s="129" t="s">
        <v>1395</v>
      </c>
      <c r="G58" s="129"/>
      <c r="H58" s="129"/>
      <c r="I58" s="15" t="s">
        <v>163</v>
      </c>
    </row>
    <row r="59" spans="2:11" ht="33">
      <c r="B59" s="15">
        <v>25031414</v>
      </c>
      <c r="C59" s="132" t="s">
        <v>200</v>
      </c>
      <c r="D59" s="75" t="s">
        <v>201</v>
      </c>
      <c r="E59" s="15" t="s">
        <v>202</v>
      </c>
      <c r="F59" s="129" t="s">
        <v>1395</v>
      </c>
      <c r="G59" s="129"/>
      <c r="H59" s="129"/>
      <c r="I59" s="15" t="s">
        <v>203</v>
      </c>
      <c r="K59" s="230"/>
    </row>
    <row r="60" spans="2:11" ht="33">
      <c r="B60" s="15">
        <v>25031414</v>
      </c>
      <c r="C60" s="132" t="s">
        <v>204</v>
      </c>
      <c r="D60" s="75" t="s">
        <v>205</v>
      </c>
      <c r="E60" s="15" t="s">
        <v>206</v>
      </c>
      <c r="F60" s="129" t="s">
        <v>1395</v>
      </c>
      <c r="G60" s="129"/>
      <c r="H60" s="129"/>
      <c r="I60" s="15" t="s">
        <v>207</v>
      </c>
    </row>
    <row r="61" spans="2:11" ht="22">
      <c r="B61" s="15">
        <v>25031414</v>
      </c>
      <c r="C61" s="132" t="s">
        <v>208</v>
      </c>
      <c r="D61" s="75" t="s">
        <v>209</v>
      </c>
      <c r="E61" s="15" t="s">
        <v>210</v>
      </c>
      <c r="F61" s="129" t="s">
        <v>1395</v>
      </c>
      <c r="G61" s="129"/>
      <c r="H61" s="129"/>
      <c r="I61" s="15" t="s">
        <v>211</v>
      </c>
    </row>
    <row r="62" spans="2:11" ht="33">
      <c r="B62" s="15">
        <v>25031414</v>
      </c>
      <c r="C62" s="132" t="s">
        <v>212</v>
      </c>
      <c r="D62" s="75" t="s">
        <v>213</v>
      </c>
      <c r="E62" s="15" t="s">
        <v>214</v>
      </c>
      <c r="F62" s="129" t="s">
        <v>1395</v>
      </c>
      <c r="G62" s="129"/>
      <c r="H62" s="129"/>
      <c r="I62" s="15" t="s">
        <v>215</v>
      </c>
    </row>
    <row r="63" spans="2:11" ht="22">
      <c r="B63" s="15">
        <v>24790185</v>
      </c>
      <c r="C63" s="15" t="s">
        <v>408</v>
      </c>
      <c r="D63" s="75" t="s">
        <v>409</v>
      </c>
      <c r="E63" s="15" t="s">
        <v>410</v>
      </c>
      <c r="F63" s="129" t="s">
        <v>1395</v>
      </c>
      <c r="G63" s="129"/>
      <c r="H63" s="129"/>
      <c r="I63" s="15" t="s">
        <v>411</v>
      </c>
    </row>
    <row r="64" spans="2:11" ht="22">
      <c r="B64" s="15">
        <v>24849359</v>
      </c>
      <c r="C64" s="15" t="s">
        <v>308</v>
      </c>
      <c r="D64" s="75" t="s">
        <v>309</v>
      </c>
      <c r="E64" s="15" t="s">
        <v>310</v>
      </c>
      <c r="F64" s="129" t="s">
        <v>1395</v>
      </c>
      <c r="G64" s="129"/>
      <c r="H64" s="129"/>
      <c r="I64" s="15" t="s">
        <v>311</v>
      </c>
    </row>
    <row r="65" spans="2:11" ht="12">
      <c r="B65" s="15">
        <v>24849359</v>
      </c>
      <c r="C65" s="15" t="s">
        <v>312</v>
      </c>
      <c r="D65" s="75" t="s">
        <v>313</v>
      </c>
      <c r="E65" s="15" t="s">
        <v>314</v>
      </c>
      <c r="F65" s="129" t="s">
        <v>1395</v>
      </c>
      <c r="G65" s="129"/>
      <c r="H65" s="129"/>
      <c r="I65" s="15" t="s">
        <v>315</v>
      </c>
    </row>
    <row r="66" spans="2:11" ht="12">
      <c r="B66" s="15">
        <v>24899721</v>
      </c>
      <c r="C66" s="15" t="s">
        <v>335</v>
      </c>
      <c r="D66" s="75" t="s">
        <v>336</v>
      </c>
      <c r="E66" s="15" t="s">
        <v>337</v>
      </c>
      <c r="F66" s="129" t="s">
        <v>1395</v>
      </c>
      <c r="G66" s="129"/>
      <c r="H66" s="129"/>
      <c r="I66" s="15" t="s">
        <v>338</v>
      </c>
    </row>
    <row r="67" spans="2:11" ht="12">
      <c r="B67" s="15">
        <v>24920619</v>
      </c>
      <c r="C67" s="15" t="s">
        <v>343</v>
      </c>
      <c r="D67" s="75" t="s">
        <v>344</v>
      </c>
      <c r="E67" s="15" t="s">
        <v>345</v>
      </c>
      <c r="F67" s="129" t="s">
        <v>1395</v>
      </c>
      <c r="G67" s="129"/>
      <c r="H67" s="129"/>
      <c r="I67" s="15" t="s">
        <v>346</v>
      </c>
    </row>
    <row r="68" spans="2:11" ht="12">
      <c r="B68" s="15">
        <v>24920619</v>
      </c>
      <c r="C68" s="15" t="s">
        <v>347</v>
      </c>
      <c r="D68" s="87" t="s">
        <v>348</v>
      </c>
      <c r="E68" s="15" t="s">
        <v>349</v>
      </c>
      <c r="F68" s="129" t="s">
        <v>1395</v>
      </c>
      <c r="G68" s="129"/>
      <c r="H68" s="129"/>
      <c r="I68" s="15" t="s">
        <v>350</v>
      </c>
    </row>
    <row r="69" spans="2:11" ht="26">
      <c r="B69" s="15">
        <v>24920619</v>
      </c>
      <c r="C69" s="15" t="s">
        <v>351</v>
      </c>
      <c r="D69" s="231" t="s">
        <v>352</v>
      </c>
      <c r="E69" s="15" t="s">
        <v>353</v>
      </c>
      <c r="F69" s="129" t="s">
        <v>1395</v>
      </c>
      <c r="G69" s="129"/>
      <c r="H69" s="129"/>
      <c r="I69" s="15" t="s">
        <v>354</v>
      </c>
    </row>
    <row r="70" spans="2:11" ht="25" customHeight="1">
      <c r="B70" s="15">
        <v>24920622</v>
      </c>
      <c r="C70" s="15" t="s">
        <v>355</v>
      </c>
      <c r="D70" s="87" t="s">
        <v>356</v>
      </c>
      <c r="E70" s="15" t="s">
        <v>357</v>
      </c>
      <c r="F70" s="129" t="s">
        <v>1395</v>
      </c>
      <c r="G70" s="129"/>
      <c r="H70" s="129"/>
      <c r="I70" s="15" t="s">
        <v>358</v>
      </c>
    </row>
    <row r="71" spans="2:11" ht="17" customHeight="1">
      <c r="B71" s="15">
        <v>24966369</v>
      </c>
      <c r="C71" s="15" t="s">
        <v>362</v>
      </c>
      <c r="D71" s="87" t="s">
        <v>363</v>
      </c>
      <c r="E71" s="15" t="s">
        <v>364</v>
      </c>
      <c r="F71" s="129" t="s">
        <v>1395</v>
      </c>
      <c r="G71" s="129"/>
      <c r="H71" s="129"/>
      <c r="I71" s="15" t="s">
        <v>365</v>
      </c>
    </row>
    <row r="72" spans="2:11" ht="17" customHeight="1">
      <c r="B72" s="15">
        <v>24966384</v>
      </c>
      <c r="C72" s="15" t="s">
        <v>366</v>
      </c>
      <c r="D72" s="87" t="s">
        <v>247</v>
      </c>
      <c r="E72" s="15" t="s">
        <v>248</v>
      </c>
      <c r="F72" s="129" t="s">
        <v>1395</v>
      </c>
      <c r="G72" s="129"/>
      <c r="H72" s="129"/>
      <c r="I72" s="15" t="s">
        <v>249</v>
      </c>
    </row>
    <row r="73" spans="2:11" ht="22">
      <c r="B73" s="15">
        <v>24966384</v>
      </c>
      <c r="C73" s="15" t="s">
        <v>250</v>
      </c>
      <c r="D73" s="75" t="s">
        <v>251</v>
      </c>
      <c r="E73" s="15" t="s">
        <v>252</v>
      </c>
      <c r="F73" s="129" t="s">
        <v>1395</v>
      </c>
      <c r="G73" s="129"/>
      <c r="H73" s="129"/>
      <c r="I73" s="15" t="s">
        <v>253</v>
      </c>
    </row>
    <row r="74" spans="2:11" ht="12">
      <c r="B74" s="15">
        <v>24966380</v>
      </c>
      <c r="C74" s="15" t="s">
        <v>254</v>
      </c>
      <c r="D74" s="75" t="s">
        <v>255</v>
      </c>
      <c r="E74" s="15" t="s">
        <v>256</v>
      </c>
      <c r="F74" s="129" t="s">
        <v>1395</v>
      </c>
      <c r="G74" s="129"/>
      <c r="H74" s="129"/>
      <c r="I74" s="15" t="s">
        <v>257</v>
      </c>
    </row>
    <row r="75" spans="2:11" ht="12">
      <c r="B75" s="79">
        <v>25009276</v>
      </c>
      <c r="C75" s="132" t="s">
        <v>275</v>
      </c>
      <c r="D75" s="232" t="s">
        <v>276</v>
      </c>
      <c r="E75" s="15" t="s">
        <v>277</v>
      </c>
      <c r="F75" s="129" t="s">
        <v>1395</v>
      </c>
      <c r="G75" s="129"/>
      <c r="H75" s="129"/>
      <c r="I75" s="15" t="s">
        <v>278</v>
      </c>
    </row>
    <row r="76" spans="2:11" ht="15" customHeight="1">
      <c r="B76" s="15">
        <v>25031392</v>
      </c>
      <c r="C76" s="132" t="s">
        <v>216</v>
      </c>
      <c r="D76" s="87" t="s">
        <v>217</v>
      </c>
      <c r="E76" s="15" t="s">
        <v>218</v>
      </c>
      <c r="F76" s="129" t="s">
        <v>1395</v>
      </c>
      <c r="G76" s="129"/>
      <c r="H76" s="129"/>
      <c r="I76" s="15" t="s">
        <v>219</v>
      </c>
    </row>
    <row r="77" spans="2:11" ht="12">
      <c r="B77" s="15">
        <v>25031392</v>
      </c>
      <c r="C77" s="132" t="s">
        <v>220</v>
      </c>
      <c r="D77" s="75" t="s">
        <v>221</v>
      </c>
      <c r="E77" s="15" t="s">
        <v>222</v>
      </c>
      <c r="F77" s="129" t="s">
        <v>1395</v>
      </c>
      <c r="G77" s="129"/>
      <c r="H77" s="129"/>
      <c r="I77" s="15" t="s">
        <v>223</v>
      </c>
      <c r="J77" s="10"/>
      <c r="K77" s="10"/>
    </row>
    <row r="78" spans="2:11" ht="12">
      <c r="B78" s="15">
        <v>25100594</v>
      </c>
      <c r="C78" s="132" t="s">
        <v>168</v>
      </c>
      <c r="D78" s="75" t="s">
        <v>169</v>
      </c>
      <c r="E78" s="15" t="s">
        <v>170</v>
      </c>
      <c r="F78" s="129" t="s">
        <v>1395</v>
      </c>
      <c r="G78" s="129"/>
      <c r="H78" s="129"/>
      <c r="I78" s="15" t="s">
        <v>171</v>
      </c>
      <c r="K78" s="10"/>
    </row>
    <row r="79" spans="2:11" ht="22">
      <c r="B79" s="15">
        <v>25100599</v>
      </c>
      <c r="C79" s="132" t="s">
        <v>107</v>
      </c>
      <c r="D79" s="75" t="s">
        <v>108</v>
      </c>
      <c r="E79" s="15" t="s">
        <v>109</v>
      </c>
      <c r="F79" s="129" t="s">
        <v>1395</v>
      </c>
      <c r="G79" s="129"/>
      <c r="H79" s="129"/>
      <c r="I79" s="15" t="s">
        <v>110</v>
      </c>
    </row>
    <row r="80" spans="2:11" ht="12">
      <c r="B80" s="15">
        <v>25100599</v>
      </c>
      <c r="C80" s="132" t="s">
        <v>111</v>
      </c>
      <c r="D80" s="75" t="s">
        <v>112</v>
      </c>
      <c r="E80" s="15" t="s">
        <v>113</v>
      </c>
      <c r="F80" s="129" t="s">
        <v>1395</v>
      </c>
      <c r="G80" s="129"/>
      <c r="H80" s="129"/>
      <c r="I80" s="15" t="s">
        <v>114</v>
      </c>
    </row>
    <row r="81" spans="1:11" ht="12">
      <c r="B81" s="15">
        <v>24906209</v>
      </c>
      <c r="C81" s="15" t="s">
        <v>339</v>
      </c>
      <c r="D81" s="74" t="s">
        <v>340</v>
      </c>
      <c r="E81" s="15" t="s">
        <v>341</v>
      </c>
      <c r="F81" s="129" t="s">
        <v>1395</v>
      </c>
      <c r="G81" s="129"/>
      <c r="H81" s="129"/>
      <c r="I81" s="15" t="s">
        <v>342</v>
      </c>
      <c r="J81" s="233"/>
      <c r="K81" s="12"/>
    </row>
    <row r="82" spans="1:11" ht="26">
      <c r="B82" s="15">
        <v>24956542</v>
      </c>
      <c r="C82" s="15" t="s">
        <v>266</v>
      </c>
      <c r="D82" s="88" t="s">
        <v>267</v>
      </c>
      <c r="E82" s="15" t="s">
        <v>268</v>
      </c>
      <c r="F82" s="129" t="s">
        <v>1395</v>
      </c>
      <c r="G82" s="129"/>
      <c r="H82" s="129"/>
      <c r="I82" s="129" t="s">
        <v>3</v>
      </c>
    </row>
    <row r="83" spans="1:11" ht="52">
      <c r="B83" s="15">
        <v>24956542</v>
      </c>
      <c r="C83" s="15" t="s">
        <v>269</v>
      </c>
      <c r="D83" s="234" t="s">
        <v>1452</v>
      </c>
      <c r="E83" s="15" t="s">
        <v>270</v>
      </c>
      <c r="F83" s="129" t="s">
        <v>1395</v>
      </c>
      <c r="G83" s="129"/>
      <c r="H83" s="129"/>
      <c r="I83" s="15" t="s">
        <v>271</v>
      </c>
      <c r="J83" s="233"/>
      <c r="K83" s="12"/>
    </row>
    <row r="84" spans="1:11" ht="12">
      <c r="B84" s="15">
        <v>24740429</v>
      </c>
      <c r="C84" s="15" t="s">
        <v>445</v>
      </c>
      <c r="D84" s="74" t="s">
        <v>446</v>
      </c>
      <c r="E84" s="15" t="s">
        <v>447</v>
      </c>
      <c r="F84" s="129" t="s">
        <v>1395</v>
      </c>
      <c r="G84" s="129"/>
      <c r="H84" s="129"/>
      <c r="I84" s="15" t="s">
        <v>448</v>
      </c>
      <c r="J84" s="233"/>
      <c r="K84" s="12"/>
    </row>
    <row r="85" spans="1:11" s="259" customFormat="1" ht="36">
      <c r="A85" s="263" t="s">
        <v>1491</v>
      </c>
      <c r="B85" s="260">
        <v>24796971</v>
      </c>
      <c r="C85" s="260" t="s">
        <v>413</v>
      </c>
      <c r="D85" s="274" t="s">
        <v>414</v>
      </c>
      <c r="E85" s="262" t="s">
        <v>3</v>
      </c>
      <c r="F85" s="262" t="s">
        <v>1392</v>
      </c>
      <c r="G85" s="262" t="s">
        <v>7</v>
      </c>
      <c r="H85" s="262" t="s">
        <v>3</v>
      </c>
      <c r="I85" s="260" t="s">
        <v>415</v>
      </c>
    </row>
    <row r="86" spans="1:11" ht="12">
      <c r="B86" s="15">
        <v>24825750</v>
      </c>
      <c r="C86" s="15" t="s">
        <v>428</v>
      </c>
      <c r="D86" s="81" t="s">
        <v>429</v>
      </c>
      <c r="E86" s="129" t="s">
        <v>7</v>
      </c>
      <c r="F86" s="129" t="s">
        <v>1395</v>
      </c>
      <c r="G86" s="129"/>
      <c r="H86" s="129"/>
      <c r="I86" s="15" t="s">
        <v>430</v>
      </c>
    </row>
    <row r="87" spans="1:11" ht="24">
      <c r="B87" s="15">
        <v>24899714</v>
      </c>
      <c r="C87" s="15" t="s">
        <v>332</v>
      </c>
      <c r="D87" s="78" t="s">
        <v>333</v>
      </c>
      <c r="E87" s="129" t="s">
        <v>7</v>
      </c>
      <c r="F87" s="129" t="s">
        <v>1395</v>
      </c>
      <c r="G87" s="129"/>
      <c r="H87" s="129"/>
      <c r="I87" s="15" t="s">
        <v>334</v>
      </c>
    </row>
    <row r="88" spans="1:11" ht="41" customHeight="1">
      <c r="B88" s="15">
        <v>24668417</v>
      </c>
      <c r="C88" s="15" t="s">
        <v>521</v>
      </c>
      <c r="D88" s="81" t="s">
        <v>522</v>
      </c>
      <c r="E88" s="15" t="s">
        <v>523</v>
      </c>
      <c r="F88" s="129" t="s">
        <v>1392</v>
      </c>
      <c r="G88" s="129" t="s">
        <v>3</v>
      </c>
      <c r="H88" s="129" t="s">
        <v>7</v>
      </c>
      <c r="I88" s="15" t="s">
        <v>524</v>
      </c>
      <c r="J88" s="12"/>
      <c r="K88" s="12"/>
    </row>
    <row r="89" spans="1:11" ht="22">
      <c r="B89" s="15">
        <v>24671998</v>
      </c>
      <c r="C89" s="15" t="s">
        <v>531</v>
      </c>
      <c r="D89" s="118" t="s">
        <v>532</v>
      </c>
      <c r="E89" s="15" t="s">
        <v>533</v>
      </c>
      <c r="F89" s="129" t="s">
        <v>1392</v>
      </c>
      <c r="G89" s="129" t="s">
        <v>3</v>
      </c>
      <c r="H89" s="258" t="s">
        <v>7</v>
      </c>
      <c r="I89" s="15" t="s">
        <v>534</v>
      </c>
    </row>
    <row r="90" spans="1:11" ht="41" customHeight="1">
      <c r="B90" s="15">
        <v>24687876</v>
      </c>
      <c r="C90" s="15" t="s">
        <v>539</v>
      </c>
      <c r="D90" s="81" t="s">
        <v>540</v>
      </c>
      <c r="E90" s="15" t="s">
        <v>541</v>
      </c>
      <c r="F90" s="129" t="s">
        <v>1392</v>
      </c>
      <c r="G90" s="129" t="s">
        <v>3</v>
      </c>
      <c r="H90" s="129" t="s">
        <v>7</v>
      </c>
      <c r="I90" s="15" t="s">
        <v>542</v>
      </c>
    </row>
    <row r="91" spans="1:11" ht="21" customHeight="1">
      <c r="B91" s="15">
        <v>24687876</v>
      </c>
      <c r="C91" s="15" t="s">
        <v>543</v>
      </c>
      <c r="D91" s="81" t="s">
        <v>544</v>
      </c>
      <c r="E91" s="15" t="s">
        <v>545</v>
      </c>
      <c r="F91" s="129" t="s">
        <v>1392</v>
      </c>
      <c r="G91" s="129" t="s">
        <v>3</v>
      </c>
      <c r="H91" s="129" t="s">
        <v>7</v>
      </c>
      <c r="I91" s="15" t="s">
        <v>546</v>
      </c>
    </row>
    <row r="92" spans="1:11" ht="12">
      <c r="B92" s="15">
        <v>24687876</v>
      </c>
      <c r="C92" s="15" t="s">
        <v>547</v>
      </c>
      <c r="D92" s="81" t="s">
        <v>548</v>
      </c>
      <c r="E92" s="15" t="s">
        <v>549</v>
      </c>
      <c r="F92" s="129" t="s">
        <v>1392</v>
      </c>
      <c r="G92" s="129" t="s">
        <v>3</v>
      </c>
      <c r="H92" s="129" t="s">
        <v>7</v>
      </c>
      <c r="I92" s="15" t="s">
        <v>550</v>
      </c>
    </row>
    <row r="93" spans="1:11" ht="36">
      <c r="B93" s="15">
        <v>24737624</v>
      </c>
      <c r="C93" s="15" t="s">
        <v>441</v>
      </c>
      <c r="D93" s="136" t="s">
        <v>442</v>
      </c>
      <c r="E93" s="15" t="s">
        <v>443</v>
      </c>
      <c r="F93" s="129" t="s">
        <v>1392</v>
      </c>
      <c r="G93" s="129" t="s">
        <v>3</v>
      </c>
      <c r="H93" s="129" t="s">
        <v>7</v>
      </c>
      <c r="I93" s="15" t="s">
        <v>444</v>
      </c>
    </row>
    <row r="94" spans="1:11" ht="12">
      <c r="B94" s="15">
        <v>24752570</v>
      </c>
      <c r="C94" s="15" t="s">
        <v>449</v>
      </c>
      <c r="D94" s="81" t="s">
        <v>450</v>
      </c>
      <c r="E94" s="15" t="s">
        <v>451</v>
      </c>
      <c r="F94" s="129" t="s">
        <v>1392</v>
      </c>
      <c r="G94" s="129" t="s">
        <v>3</v>
      </c>
      <c r="H94" s="129" t="s">
        <v>7</v>
      </c>
      <c r="I94" s="15" t="s">
        <v>452</v>
      </c>
    </row>
    <row r="95" spans="1:11" ht="24">
      <c r="B95" s="15">
        <v>24752666</v>
      </c>
      <c r="C95" s="15" t="s">
        <v>453</v>
      </c>
      <c r="D95" s="136" t="s">
        <v>454</v>
      </c>
      <c r="E95" s="15" t="s">
        <v>455</v>
      </c>
      <c r="F95" s="129" t="s">
        <v>1392</v>
      </c>
      <c r="G95" s="129" t="s">
        <v>3</v>
      </c>
      <c r="H95" s="129" t="s">
        <v>7</v>
      </c>
      <c r="I95" s="15" t="s">
        <v>456</v>
      </c>
    </row>
    <row r="96" spans="1:11" ht="24">
      <c r="B96" s="15">
        <v>24752666</v>
      </c>
      <c r="C96" s="15" t="s">
        <v>457</v>
      </c>
      <c r="D96" s="81" t="s">
        <v>458</v>
      </c>
      <c r="E96" s="15" t="s">
        <v>459</v>
      </c>
      <c r="F96" s="129" t="s">
        <v>1392</v>
      </c>
      <c r="G96" s="129" t="s">
        <v>3</v>
      </c>
      <c r="H96" s="129" t="s">
        <v>7</v>
      </c>
      <c r="I96" s="15" t="s">
        <v>460</v>
      </c>
    </row>
    <row r="97" spans="2:9" ht="12">
      <c r="B97" s="15">
        <v>24752666</v>
      </c>
      <c r="C97" s="15" t="s">
        <v>461</v>
      </c>
      <c r="D97" s="81" t="s">
        <v>462</v>
      </c>
      <c r="E97" s="15" t="s">
        <v>463</v>
      </c>
      <c r="F97" s="129" t="s">
        <v>1392</v>
      </c>
      <c r="G97" s="129" t="s">
        <v>3</v>
      </c>
      <c r="H97" s="129" t="s">
        <v>7</v>
      </c>
      <c r="I97" s="15" t="s">
        <v>464</v>
      </c>
    </row>
    <row r="98" spans="2:9" ht="12">
      <c r="B98" s="15">
        <v>24752666</v>
      </c>
      <c r="C98" s="15" t="s">
        <v>465</v>
      </c>
      <c r="D98" s="81" t="s">
        <v>466</v>
      </c>
      <c r="E98" s="15" t="s">
        <v>467</v>
      </c>
      <c r="F98" s="129" t="s">
        <v>1392</v>
      </c>
      <c r="G98" s="129" t="s">
        <v>3</v>
      </c>
      <c r="H98" s="129" t="s">
        <v>7</v>
      </c>
      <c r="I98" s="15" t="s">
        <v>468</v>
      </c>
    </row>
    <row r="99" spans="2:9" ht="24">
      <c r="B99" s="15">
        <v>24752702</v>
      </c>
      <c r="C99" s="15" t="s">
        <v>473</v>
      </c>
      <c r="D99" s="136" t="s">
        <v>474</v>
      </c>
      <c r="E99" s="15" t="s">
        <v>475</v>
      </c>
      <c r="F99" s="129" t="s">
        <v>1392</v>
      </c>
      <c r="G99" s="129" t="s">
        <v>3</v>
      </c>
      <c r="H99" s="129" t="s">
        <v>7</v>
      </c>
      <c r="I99" s="15" t="s">
        <v>476</v>
      </c>
    </row>
    <row r="100" spans="2:9" ht="24">
      <c r="B100" s="15">
        <v>24752702</v>
      </c>
      <c r="C100" s="15" t="s">
        <v>477</v>
      </c>
      <c r="D100" s="81" t="s">
        <v>478</v>
      </c>
      <c r="E100" s="15" t="s">
        <v>479</v>
      </c>
      <c r="F100" s="129" t="s">
        <v>1392</v>
      </c>
      <c r="G100" s="129" t="s">
        <v>3</v>
      </c>
      <c r="H100" s="129" t="s">
        <v>7</v>
      </c>
      <c r="I100" s="15" t="s">
        <v>480</v>
      </c>
    </row>
    <row r="101" spans="2:9" ht="13">
      <c r="B101" s="15">
        <v>24760871</v>
      </c>
      <c r="C101" s="15" t="s">
        <v>481</v>
      </c>
      <c r="D101" s="225" t="s">
        <v>1444</v>
      </c>
      <c r="E101" s="15" t="s">
        <v>482</v>
      </c>
      <c r="F101" s="129" t="s">
        <v>1392</v>
      </c>
      <c r="G101" s="129" t="s">
        <v>7</v>
      </c>
      <c r="H101" s="129" t="s">
        <v>7</v>
      </c>
      <c r="I101" s="15" t="s">
        <v>483</v>
      </c>
    </row>
    <row r="102" spans="2:9" ht="12">
      <c r="B102" s="15">
        <v>24760871</v>
      </c>
      <c r="C102" s="15" t="s">
        <v>484</v>
      </c>
      <c r="D102" s="118" t="s">
        <v>1443</v>
      </c>
      <c r="E102" s="15" t="s">
        <v>485</v>
      </c>
      <c r="F102" s="129" t="s">
        <v>1392</v>
      </c>
      <c r="G102" s="129" t="s">
        <v>7</v>
      </c>
      <c r="H102" s="129" t="s">
        <v>7</v>
      </c>
      <c r="I102" s="15" t="s">
        <v>486</v>
      </c>
    </row>
    <row r="103" spans="2:9" ht="39" customHeight="1">
      <c r="B103" s="15">
        <v>24760871</v>
      </c>
      <c r="C103" s="15" t="s">
        <v>487</v>
      </c>
      <c r="D103" s="134" t="s">
        <v>488</v>
      </c>
      <c r="E103" s="15" t="s">
        <v>489</v>
      </c>
      <c r="F103" s="129" t="s">
        <v>1392</v>
      </c>
      <c r="G103" s="129" t="s">
        <v>7</v>
      </c>
      <c r="H103" s="129" t="s">
        <v>7</v>
      </c>
      <c r="I103" s="15" t="s">
        <v>490</v>
      </c>
    </row>
    <row r="104" spans="2:9" ht="24">
      <c r="B104" s="15">
        <v>24760871</v>
      </c>
      <c r="C104" s="15" t="s">
        <v>491</v>
      </c>
      <c r="D104" s="121" t="s">
        <v>1445</v>
      </c>
      <c r="E104" s="15" t="s">
        <v>492</v>
      </c>
      <c r="F104" s="129" t="s">
        <v>1392</v>
      </c>
      <c r="G104" s="129" t="s">
        <v>7</v>
      </c>
      <c r="H104" s="129" t="s">
        <v>7</v>
      </c>
      <c r="I104" s="15" t="s">
        <v>493</v>
      </c>
    </row>
    <row r="105" spans="2:9" ht="22">
      <c r="B105" s="15">
        <v>24790185</v>
      </c>
      <c r="C105" s="15" t="s">
        <v>404</v>
      </c>
      <c r="D105" s="118" t="s">
        <v>405</v>
      </c>
      <c r="E105" s="15" t="s">
        <v>406</v>
      </c>
      <c r="F105" s="129" t="s">
        <v>1392</v>
      </c>
      <c r="G105" s="129" t="s">
        <v>3</v>
      </c>
      <c r="H105" s="129" t="s">
        <v>7</v>
      </c>
      <c r="I105" s="15" t="s">
        <v>407</v>
      </c>
    </row>
    <row r="106" spans="2:9" ht="12">
      <c r="B106" s="15">
        <v>24825750</v>
      </c>
      <c r="C106" s="15" t="s">
        <v>416</v>
      </c>
      <c r="D106" s="136" t="s">
        <v>417</v>
      </c>
      <c r="E106" s="15" t="s">
        <v>418</v>
      </c>
      <c r="F106" s="129" t="s">
        <v>1392</v>
      </c>
      <c r="G106" s="129" t="s">
        <v>3</v>
      </c>
      <c r="H106" s="129" t="s">
        <v>3</v>
      </c>
      <c r="I106" s="15" t="s">
        <v>419</v>
      </c>
    </row>
    <row r="107" spans="2:9" ht="12">
      <c r="B107" s="15">
        <v>24825750</v>
      </c>
      <c r="C107" s="15" t="s">
        <v>420</v>
      </c>
      <c r="D107" s="81" t="s">
        <v>421</v>
      </c>
      <c r="E107" s="15" t="s">
        <v>422</v>
      </c>
      <c r="F107" s="129" t="s">
        <v>1392</v>
      </c>
      <c r="G107" s="129" t="s">
        <v>3</v>
      </c>
      <c r="H107" s="129" t="s">
        <v>3</v>
      </c>
      <c r="I107" s="15" t="s">
        <v>423</v>
      </c>
    </row>
    <row r="108" spans="2:9" ht="60">
      <c r="B108" s="15">
        <v>24825838</v>
      </c>
      <c r="C108" s="15" t="s">
        <v>431</v>
      </c>
      <c r="D108" s="136" t="s">
        <v>301</v>
      </c>
      <c r="E108" s="15" t="s">
        <v>302</v>
      </c>
      <c r="F108" s="129" t="s">
        <v>1392</v>
      </c>
      <c r="G108" s="129" t="s">
        <v>3</v>
      </c>
      <c r="H108" s="129" t="s">
        <v>7</v>
      </c>
      <c r="I108" s="15" t="s">
        <v>303</v>
      </c>
    </row>
    <row r="109" spans="2:9" ht="24">
      <c r="B109" s="15">
        <v>24899714</v>
      </c>
      <c r="C109" s="15" t="s">
        <v>316</v>
      </c>
      <c r="D109" s="121" t="s">
        <v>317</v>
      </c>
      <c r="E109" s="15" t="s">
        <v>318</v>
      </c>
      <c r="F109" s="129" t="s">
        <v>1392</v>
      </c>
      <c r="G109" s="129" t="s">
        <v>3</v>
      </c>
      <c r="H109" s="129" t="s">
        <v>7</v>
      </c>
      <c r="I109" s="15" t="s">
        <v>319</v>
      </c>
    </row>
    <row r="110" spans="2:9" ht="24">
      <c r="B110" s="15">
        <v>24899714</v>
      </c>
      <c r="C110" s="15" t="s">
        <v>320</v>
      </c>
      <c r="D110" s="150" t="s">
        <v>321</v>
      </c>
      <c r="E110" s="15" t="s">
        <v>322</v>
      </c>
      <c r="F110" s="129" t="s">
        <v>1392</v>
      </c>
      <c r="G110" s="129" t="s">
        <v>3</v>
      </c>
      <c r="H110" s="129" t="s">
        <v>7</v>
      </c>
      <c r="I110" s="15" t="s">
        <v>323</v>
      </c>
    </row>
    <row r="111" spans="2:9" ht="24">
      <c r="B111" s="15">
        <v>24899714</v>
      </c>
      <c r="C111" s="15" t="s">
        <v>324</v>
      </c>
      <c r="D111" s="121" t="s">
        <v>325</v>
      </c>
      <c r="E111" s="15" t="s">
        <v>326</v>
      </c>
      <c r="F111" s="129" t="s">
        <v>1392</v>
      </c>
      <c r="G111" s="129" t="s">
        <v>3</v>
      </c>
      <c r="H111" s="129" t="s">
        <v>7</v>
      </c>
      <c r="I111" s="15" t="s">
        <v>327</v>
      </c>
    </row>
    <row r="112" spans="2:9" ht="24">
      <c r="B112" s="15">
        <v>24899714</v>
      </c>
      <c r="C112" s="15" t="s">
        <v>328</v>
      </c>
      <c r="D112" s="150" t="s">
        <v>329</v>
      </c>
      <c r="E112" s="15" t="s">
        <v>330</v>
      </c>
      <c r="F112" s="129" t="s">
        <v>1392</v>
      </c>
      <c r="G112" s="129" t="s">
        <v>3</v>
      </c>
      <c r="H112" s="129" t="s">
        <v>7</v>
      </c>
      <c r="I112" s="15" t="s">
        <v>331</v>
      </c>
    </row>
    <row r="113" spans="1:11" s="259" customFormat="1" ht="55">
      <c r="A113" s="263" t="s">
        <v>1484</v>
      </c>
      <c r="B113" s="260">
        <v>24920622</v>
      </c>
      <c r="C113" s="260" t="s">
        <v>359</v>
      </c>
      <c r="D113" s="261" t="s">
        <v>360</v>
      </c>
      <c r="E113" s="262" t="s">
        <v>7</v>
      </c>
      <c r="F113" s="262" t="s">
        <v>1395</v>
      </c>
      <c r="G113" s="262"/>
      <c r="H113" s="262"/>
      <c r="I113" s="260" t="s">
        <v>361</v>
      </c>
    </row>
    <row r="114" spans="1:11" s="259" customFormat="1" ht="42" customHeight="1">
      <c r="A114" s="263" t="s">
        <v>1486</v>
      </c>
      <c r="B114" s="264">
        <v>25009276</v>
      </c>
      <c r="C114" s="265" t="s">
        <v>272</v>
      </c>
      <c r="D114" s="266" t="s">
        <v>1446</v>
      </c>
      <c r="E114" s="260" t="s">
        <v>273</v>
      </c>
      <c r="F114" s="262" t="s">
        <v>1392</v>
      </c>
      <c r="G114" s="262" t="s">
        <v>7</v>
      </c>
      <c r="H114" s="262" t="s">
        <v>7</v>
      </c>
      <c r="I114" s="260" t="s">
        <v>274</v>
      </c>
    </row>
    <row r="115" spans="1:11" ht="42" customHeight="1">
      <c r="B115" s="79">
        <v>25009276</v>
      </c>
      <c r="C115" s="132" t="s">
        <v>279</v>
      </c>
      <c r="D115" s="237" t="s">
        <v>280</v>
      </c>
      <c r="E115" s="15" t="s">
        <v>281</v>
      </c>
      <c r="F115" s="129" t="s">
        <v>1392</v>
      </c>
      <c r="G115" s="129" t="s">
        <v>3</v>
      </c>
      <c r="H115" s="129" t="s">
        <v>7</v>
      </c>
      <c r="I115" s="15" t="s">
        <v>282</v>
      </c>
    </row>
    <row r="116" spans="1:11" s="259" customFormat="1" ht="70" customHeight="1">
      <c r="A116" s="259" t="s">
        <v>1486</v>
      </c>
      <c r="B116" s="264">
        <v>25009276</v>
      </c>
      <c r="C116" s="265" t="s">
        <v>283</v>
      </c>
      <c r="D116" s="267" t="s">
        <v>1447</v>
      </c>
      <c r="E116" s="260" t="s">
        <v>284</v>
      </c>
      <c r="F116" s="262" t="s">
        <v>1392</v>
      </c>
      <c r="G116" s="262" t="s">
        <v>7</v>
      </c>
      <c r="H116" s="262" t="s">
        <v>7</v>
      </c>
      <c r="I116" s="260" t="s">
        <v>285</v>
      </c>
    </row>
    <row r="117" spans="1:11" ht="44">
      <c r="B117" s="79">
        <v>25009276</v>
      </c>
      <c r="C117" s="132" t="s">
        <v>286</v>
      </c>
      <c r="D117" s="118" t="s">
        <v>1454</v>
      </c>
      <c r="E117" s="15" t="s">
        <v>287</v>
      </c>
      <c r="F117" s="129" t="s">
        <v>1392</v>
      </c>
      <c r="G117" s="129" t="s">
        <v>7</v>
      </c>
      <c r="H117" s="129" t="s">
        <v>7</v>
      </c>
      <c r="I117" s="15" t="s">
        <v>288</v>
      </c>
    </row>
    <row r="118" spans="1:11" s="259" customFormat="1" ht="24">
      <c r="A118" s="259" t="s">
        <v>1487</v>
      </c>
      <c r="B118" s="264">
        <v>25009276</v>
      </c>
      <c r="C118" s="265" t="s">
        <v>289</v>
      </c>
      <c r="D118" s="268" t="s">
        <v>1451</v>
      </c>
      <c r="E118" s="260" t="s">
        <v>290</v>
      </c>
      <c r="F118" s="262" t="s">
        <v>1392</v>
      </c>
      <c r="G118" s="262" t="s">
        <v>7</v>
      </c>
      <c r="H118" s="262" t="s">
        <v>7</v>
      </c>
      <c r="I118" s="260" t="s">
        <v>291</v>
      </c>
    </row>
    <row r="119" spans="1:11" ht="26">
      <c r="B119" s="10">
        <v>25031397</v>
      </c>
      <c r="C119" s="132" t="s">
        <v>2</v>
      </c>
      <c r="D119" s="257" t="s">
        <v>1455</v>
      </c>
      <c r="E119" s="10" t="s">
        <v>3</v>
      </c>
      <c r="F119" s="10" t="s">
        <v>1392</v>
      </c>
      <c r="G119" s="129" t="s">
        <v>3</v>
      </c>
      <c r="H119" s="129" t="s">
        <v>7</v>
      </c>
      <c r="I119" s="10" t="s">
        <v>3</v>
      </c>
      <c r="J119" s="12"/>
      <c r="K119" s="12"/>
    </row>
    <row r="120" spans="1:11" ht="32" customHeight="1">
      <c r="B120" s="10">
        <v>25031397</v>
      </c>
      <c r="C120" s="132" t="s">
        <v>2</v>
      </c>
      <c r="D120" s="238" t="s">
        <v>1456</v>
      </c>
      <c r="E120" s="10" t="s">
        <v>3</v>
      </c>
      <c r="F120" s="10" t="s">
        <v>1392</v>
      </c>
      <c r="G120" s="129" t="s">
        <v>3</v>
      </c>
      <c r="H120" s="129" t="s">
        <v>7</v>
      </c>
      <c r="I120" s="10" t="s">
        <v>3</v>
      </c>
      <c r="J120" s="12"/>
      <c r="K120" s="12"/>
    </row>
    <row r="121" spans="1:11" s="259" customFormat="1" ht="32" customHeight="1">
      <c r="A121" s="259" t="s">
        <v>1490</v>
      </c>
      <c r="B121" s="269">
        <v>25031397</v>
      </c>
      <c r="C121" s="265"/>
      <c r="D121" s="270" t="s">
        <v>1489</v>
      </c>
      <c r="E121" s="269" t="s">
        <v>7</v>
      </c>
      <c r="F121" s="269" t="s">
        <v>1395</v>
      </c>
      <c r="G121" s="262"/>
      <c r="H121" s="262"/>
      <c r="I121" s="269" t="s">
        <v>3</v>
      </c>
      <c r="J121" s="269"/>
      <c r="K121" s="269"/>
    </row>
    <row r="122" spans="1:11" ht="26">
      <c r="B122" s="10">
        <v>25031397</v>
      </c>
      <c r="C122" s="132" t="s">
        <v>2</v>
      </c>
      <c r="D122" s="225" t="s">
        <v>1488</v>
      </c>
      <c r="E122" s="10" t="s">
        <v>3</v>
      </c>
      <c r="F122" s="10" t="s">
        <v>1392</v>
      </c>
      <c r="G122" s="10" t="s">
        <v>7</v>
      </c>
      <c r="H122" s="10" t="s">
        <v>7</v>
      </c>
      <c r="I122" s="10" t="s">
        <v>7</v>
      </c>
    </row>
    <row r="123" spans="1:11" ht="36">
      <c r="B123" s="15">
        <v>25031405</v>
      </c>
      <c r="C123" s="132" t="s">
        <v>224</v>
      </c>
      <c r="D123" s="191" t="s">
        <v>225</v>
      </c>
      <c r="E123" s="15" t="s">
        <v>226</v>
      </c>
      <c r="F123" s="129" t="s">
        <v>1392</v>
      </c>
      <c r="G123" s="129" t="s">
        <v>3</v>
      </c>
      <c r="H123" s="10" t="s">
        <v>7</v>
      </c>
      <c r="I123" s="15" t="s">
        <v>227</v>
      </c>
    </row>
    <row r="124" spans="1:11" ht="48">
      <c r="B124" s="15">
        <v>25031405</v>
      </c>
      <c r="C124" s="132" t="s">
        <v>228</v>
      </c>
      <c r="D124" s="191" t="s">
        <v>229</v>
      </c>
      <c r="E124" s="15" t="s">
        <v>230</v>
      </c>
      <c r="F124" s="129" t="s">
        <v>1392</v>
      </c>
      <c r="G124" s="129" t="s">
        <v>3</v>
      </c>
      <c r="H124" s="10" t="s">
        <v>7</v>
      </c>
      <c r="I124" s="15" t="s">
        <v>231</v>
      </c>
    </row>
    <row r="125" spans="1:11" ht="36">
      <c r="B125" s="15">
        <v>25031405</v>
      </c>
      <c r="C125" s="132" t="s">
        <v>232</v>
      </c>
      <c r="D125" s="191" t="s">
        <v>1457</v>
      </c>
      <c r="E125" s="15" t="s">
        <v>233</v>
      </c>
      <c r="F125" s="129" t="s">
        <v>1392</v>
      </c>
      <c r="G125" s="129" t="s">
        <v>3</v>
      </c>
      <c r="H125" s="10" t="s">
        <v>7</v>
      </c>
      <c r="I125" s="15" t="s">
        <v>234</v>
      </c>
    </row>
    <row r="126" spans="1:11" ht="36">
      <c r="B126" s="15">
        <v>25031405</v>
      </c>
      <c r="C126" s="132" t="s">
        <v>235</v>
      </c>
      <c r="D126" s="191" t="s">
        <v>236</v>
      </c>
      <c r="E126" s="15" t="s">
        <v>237</v>
      </c>
      <c r="F126" s="129" t="s">
        <v>1392</v>
      </c>
      <c r="G126" s="129" t="s">
        <v>3</v>
      </c>
      <c r="H126" s="10" t="s">
        <v>7</v>
      </c>
      <c r="I126" s="15" t="s">
        <v>238</v>
      </c>
    </row>
    <row r="127" spans="1:11" ht="24">
      <c r="B127" s="15">
        <v>25031405</v>
      </c>
      <c r="C127" s="132" t="s">
        <v>239</v>
      </c>
      <c r="D127" s="191" t="s">
        <v>240</v>
      </c>
      <c r="E127" s="15" t="s">
        <v>241</v>
      </c>
      <c r="F127" s="129" t="s">
        <v>1392</v>
      </c>
      <c r="G127" s="129" t="s">
        <v>3</v>
      </c>
      <c r="H127" s="10" t="s">
        <v>7</v>
      </c>
      <c r="I127" s="15" t="s">
        <v>242</v>
      </c>
    </row>
    <row r="128" spans="1:11" ht="24">
      <c r="B128" s="15">
        <v>25031405</v>
      </c>
      <c r="C128" s="132" t="s">
        <v>243</v>
      </c>
      <c r="D128" s="191" t="s">
        <v>244</v>
      </c>
      <c r="E128" s="15" t="s">
        <v>245</v>
      </c>
      <c r="F128" s="129" t="s">
        <v>1392</v>
      </c>
      <c r="G128" s="129" t="s">
        <v>3</v>
      </c>
      <c r="H128" s="10" t="s">
        <v>7</v>
      </c>
      <c r="I128" s="15" t="s">
        <v>246</v>
      </c>
    </row>
    <row r="129" spans="1:11" ht="24">
      <c r="B129" s="15">
        <v>25031405</v>
      </c>
      <c r="C129" s="132" t="s">
        <v>124</v>
      </c>
      <c r="D129" s="128" t="s">
        <v>125</v>
      </c>
      <c r="E129" s="15" t="s">
        <v>126</v>
      </c>
      <c r="F129" s="129" t="s">
        <v>1392</v>
      </c>
      <c r="G129" s="129" t="s">
        <v>3</v>
      </c>
      <c r="H129" s="10" t="s">
        <v>7</v>
      </c>
      <c r="I129" s="15" t="s">
        <v>127</v>
      </c>
    </row>
    <row r="130" spans="1:11" ht="36">
      <c r="B130" s="15">
        <v>25031405</v>
      </c>
      <c r="C130" s="132" t="s">
        <v>2</v>
      </c>
      <c r="D130" s="191" t="s">
        <v>1458</v>
      </c>
      <c r="E130" s="129" t="s">
        <v>3</v>
      </c>
      <c r="F130" s="129" t="s">
        <v>1392</v>
      </c>
      <c r="G130" s="129" t="s">
        <v>3</v>
      </c>
      <c r="H130" s="10" t="s">
        <v>7</v>
      </c>
      <c r="I130" s="129" t="s">
        <v>3</v>
      </c>
    </row>
    <row r="131" spans="1:11" ht="26">
      <c r="B131" s="79">
        <v>25043553</v>
      </c>
      <c r="C131" s="132" t="s">
        <v>300</v>
      </c>
      <c r="D131" s="235" t="s">
        <v>197</v>
      </c>
      <c r="E131" s="15" t="s">
        <v>198</v>
      </c>
      <c r="F131" s="129" t="s">
        <v>1392</v>
      </c>
      <c r="G131" s="129" t="s">
        <v>3</v>
      </c>
      <c r="H131" s="129" t="s">
        <v>3</v>
      </c>
      <c r="I131" s="15" t="s">
        <v>199</v>
      </c>
    </row>
    <row r="132" spans="1:11" ht="26">
      <c r="B132" s="79">
        <v>25043553</v>
      </c>
      <c r="C132" s="207" t="s">
        <v>25</v>
      </c>
      <c r="D132" s="208" t="s">
        <v>1453</v>
      </c>
      <c r="E132" s="129" t="s">
        <v>3</v>
      </c>
      <c r="F132" s="129" t="s">
        <v>1392</v>
      </c>
      <c r="G132" s="129" t="s">
        <v>3</v>
      </c>
      <c r="H132" s="129" t="s">
        <v>7</v>
      </c>
      <c r="I132" s="129" t="s">
        <v>7</v>
      </c>
    </row>
    <row r="133" spans="1:11" ht="12">
      <c r="B133" s="15">
        <v>25080583</v>
      </c>
      <c r="C133" s="132" t="s">
        <v>164</v>
      </c>
      <c r="D133" s="118" t="s">
        <v>165</v>
      </c>
      <c r="E133" s="15" t="s">
        <v>166</v>
      </c>
      <c r="F133" s="129" t="s">
        <v>1392</v>
      </c>
      <c r="G133" s="129" t="s">
        <v>3</v>
      </c>
      <c r="H133" s="129" t="s">
        <v>7</v>
      </c>
      <c r="I133" s="15" t="s">
        <v>167</v>
      </c>
      <c r="J133" s="10"/>
      <c r="K133" s="10"/>
    </row>
    <row r="134" spans="1:11" ht="39">
      <c r="B134" s="15">
        <v>25099614</v>
      </c>
      <c r="C134" s="236" t="s">
        <v>196</v>
      </c>
      <c r="D134" s="130" t="s">
        <v>104</v>
      </c>
      <c r="E134" s="15" t="s">
        <v>105</v>
      </c>
      <c r="F134" s="129" t="s">
        <v>1392</v>
      </c>
      <c r="G134" s="129" t="s">
        <v>7</v>
      </c>
      <c r="H134" s="129" t="s">
        <v>3</v>
      </c>
      <c r="I134" s="15" t="s">
        <v>106</v>
      </c>
      <c r="J134" s="153"/>
      <c r="K134" s="10"/>
    </row>
    <row r="135" spans="1:11" ht="48">
      <c r="B135" s="15">
        <v>25100599</v>
      </c>
      <c r="C135" s="132" t="s">
        <v>115</v>
      </c>
      <c r="D135" s="128" t="s">
        <v>116</v>
      </c>
      <c r="E135" s="15" t="s">
        <v>117</v>
      </c>
      <c r="F135" s="129" t="s">
        <v>1392</v>
      </c>
      <c r="G135" s="129" t="s">
        <v>3</v>
      </c>
      <c r="H135" s="129" t="s">
        <v>3</v>
      </c>
      <c r="I135" s="15" t="s">
        <v>118</v>
      </c>
      <c r="J135" s="233"/>
      <c r="K135" s="12"/>
    </row>
    <row r="136" spans="1:11" ht="36">
      <c r="B136" s="15">
        <v>25100604</v>
      </c>
      <c r="C136" s="132" t="s">
        <v>172</v>
      </c>
      <c r="D136" s="128" t="s">
        <v>173</v>
      </c>
      <c r="E136" s="15" t="s">
        <v>174</v>
      </c>
      <c r="F136" s="129" t="s">
        <v>1392</v>
      </c>
      <c r="G136" s="129" t="s">
        <v>3</v>
      </c>
      <c r="H136" s="129" t="s">
        <v>7</v>
      </c>
      <c r="I136" s="15" t="s">
        <v>175</v>
      </c>
      <c r="J136" s="10"/>
      <c r="K136" s="10"/>
    </row>
    <row r="137" spans="1:11" ht="48" customHeight="1">
      <c r="B137" s="15">
        <v>25100604</v>
      </c>
      <c r="C137" s="132" t="s">
        <v>176</v>
      </c>
      <c r="D137" s="147" t="s">
        <v>177</v>
      </c>
      <c r="E137" s="15" t="s">
        <v>178</v>
      </c>
      <c r="F137" s="129" t="s">
        <v>1392</v>
      </c>
      <c r="G137" s="129" t="s">
        <v>3</v>
      </c>
      <c r="H137" s="129" t="s">
        <v>3</v>
      </c>
      <c r="I137" s="15" t="s">
        <v>179</v>
      </c>
      <c r="J137" s="10"/>
      <c r="K137" s="10"/>
    </row>
    <row r="138" spans="1:11" ht="24">
      <c r="B138" s="227">
        <v>25100604</v>
      </c>
      <c r="C138" s="132" t="s">
        <v>180</v>
      </c>
      <c r="D138" s="147" t="s">
        <v>181</v>
      </c>
      <c r="E138" s="227" t="s">
        <v>182</v>
      </c>
      <c r="F138" s="209" t="s">
        <v>1392</v>
      </c>
      <c r="G138" s="209" t="s">
        <v>3</v>
      </c>
      <c r="H138" s="258" t="s">
        <v>7</v>
      </c>
      <c r="I138" s="227" t="s">
        <v>183</v>
      </c>
      <c r="J138" s="12"/>
      <c r="K138" s="12"/>
    </row>
    <row r="139" spans="1:11" ht="30" customHeight="1">
      <c r="B139" s="227">
        <v>25100604</v>
      </c>
      <c r="C139" s="132" t="s">
        <v>184</v>
      </c>
      <c r="D139" s="239" t="s">
        <v>185</v>
      </c>
      <c r="E139" s="227" t="s">
        <v>186</v>
      </c>
      <c r="F139" s="209" t="s">
        <v>1392</v>
      </c>
      <c r="G139" s="129" t="s">
        <v>3</v>
      </c>
      <c r="H139" s="129" t="s">
        <v>7</v>
      </c>
      <c r="I139" s="227" t="s">
        <v>187</v>
      </c>
      <c r="J139" s="12"/>
      <c r="K139" s="12"/>
    </row>
    <row r="140" spans="1:11" ht="12">
      <c r="B140" s="227">
        <v>25100604</v>
      </c>
      <c r="C140" s="132" t="s">
        <v>188</v>
      </c>
      <c r="D140" s="239" t="s">
        <v>189</v>
      </c>
      <c r="E140" s="227" t="s">
        <v>190</v>
      </c>
      <c r="F140" s="209" t="s">
        <v>1392</v>
      </c>
      <c r="G140" s="129" t="s">
        <v>3</v>
      </c>
      <c r="H140" s="129" t="s">
        <v>7</v>
      </c>
      <c r="I140" s="227" t="s">
        <v>191</v>
      </c>
      <c r="J140" s="12"/>
      <c r="K140" s="12"/>
    </row>
    <row r="141" spans="1:11" s="259" customFormat="1" ht="12">
      <c r="A141" s="259" t="s">
        <v>1492</v>
      </c>
      <c r="B141" s="259">
        <v>24990930</v>
      </c>
      <c r="C141" s="259" t="s">
        <v>2</v>
      </c>
      <c r="D141" s="259" t="s">
        <v>1493</v>
      </c>
      <c r="E141" s="262" t="s">
        <v>3</v>
      </c>
      <c r="F141" s="262" t="s">
        <v>1392</v>
      </c>
      <c r="G141" s="262" t="s">
        <v>3</v>
      </c>
      <c r="H141" s="262" t="s">
        <v>7</v>
      </c>
      <c r="I141" s="262" t="s">
        <v>3</v>
      </c>
      <c r="J141" s="269"/>
      <c r="K141" s="269"/>
    </row>
    <row r="142" spans="1:11" s="259" customFormat="1" ht="12">
      <c r="A142" s="259" t="s">
        <v>1492</v>
      </c>
      <c r="B142" s="259">
        <v>24990930</v>
      </c>
      <c r="C142" s="259" t="s">
        <v>2</v>
      </c>
      <c r="D142" s="259" t="s">
        <v>1494</v>
      </c>
      <c r="E142" s="262" t="s">
        <v>3</v>
      </c>
      <c r="F142" s="262" t="s">
        <v>1392</v>
      </c>
      <c r="G142" s="262" t="s">
        <v>3</v>
      </c>
      <c r="H142" s="262" t="s">
        <v>7</v>
      </c>
      <c r="I142" s="262" t="s">
        <v>3</v>
      </c>
      <c r="J142" s="269"/>
      <c r="K142" s="269"/>
    </row>
    <row r="143" spans="1:11" s="259" customFormat="1" ht="12">
      <c r="A143" s="259" t="s">
        <v>1492</v>
      </c>
      <c r="B143" s="259">
        <v>24990918</v>
      </c>
      <c r="C143" s="259" t="s">
        <v>2</v>
      </c>
      <c r="D143" s="259" t="s">
        <v>1495</v>
      </c>
      <c r="E143" s="262" t="s">
        <v>3</v>
      </c>
      <c r="F143" s="262" t="s">
        <v>1392</v>
      </c>
      <c r="G143" s="262" t="s">
        <v>3</v>
      </c>
      <c r="H143" s="262" t="s">
        <v>3</v>
      </c>
      <c r="I143" s="262" t="s">
        <v>3</v>
      </c>
      <c r="J143" s="269"/>
      <c r="K143" s="269"/>
    </row>
    <row r="144" spans="1:11" ht="12">
      <c r="G144" s="252" t="s">
        <v>1472</v>
      </c>
      <c r="H144" s="252"/>
    </row>
    <row r="145" spans="4:8" ht="24">
      <c r="D145" s="121" t="s">
        <v>1459</v>
      </c>
      <c r="E145" s="9">
        <f>COUNTIF(E5:E143,"y")</f>
        <v>55</v>
      </c>
      <c r="F145" s="271" t="s">
        <v>1478</v>
      </c>
      <c r="G145" s="162">
        <f>COUNTIF(G5:G140,"n")</f>
        <v>11</v>
      </c>
      <c r="H145" s="162"/>
    </row>
    <row r="146" spans="4:8" ht="24">
      <c r="D146" s="9" t="s">
        <v>1428</v>
      </c>
      <c r="E146" s="9">
        <f>COUNTIF(F88:F143,"TP")</f>
        <v>54</v>
      </c>
      <c r="F146" s="272" t="s">
        <v>1479</v>
      </c>
      <c r="G146" s="162">
        <f>COUNTA(G5:G140)</f>
        <v>52</v>
      </c>
      <c r="H146" s="162"/>
    </row>
    <row r="147" spans="4:8" ht="12">
      <c r="D147" s="9" t="s">
        <v>1429</v>
      </c>
      <c r="E147" s="9">
        <f>COUNTIF(F88:F143,"TN")</f>
        <v>0</v>
      </c>
    </row>
    <row r="148" spans="4:8" ht="12">
      <c r="D148" s="9" t="s">
        <v>1413</v>
      </c>
      <c r="E148" s="9">
        <f>COUNTIF(F88:F143,"FP")</f>
        <v>0</v>
      </c>
      <c r="G148" s="252" t="s">
        <v>1483</v>
      </c>
    </row>
    <row r="149" spans="4:8" ht="12">
      <c r="D149" s="9" t="s">
        <v>1414</v>
      </c>
      <c r="E149" s="9">
        <f>COUNTIF(F88:F143,"FN")</f>
        <v>2</v>
      </c>
      <c r="F149" s="9" t="s">
        <v>1483</v>
      </c>
      <c r="G149" s="9">
        <f>COUNTIF(H85:H143,"y")</f>
        <v>8</v>
      </c>
    </row>
    <row r="150" spans="4:8" ht="12">
      <c r="D150" s="121" t="s">
        <v>1431</v>
      </c>
      <c r="E150" s="154">
        <f>(E146)/(E146+E148)</f>
        <v>1</v>
      </c>
      <c r="F150" s="273" t="s">
        <v>1479</v>
      </c>
      <c r="G150" s="9">
        <f>COUNTA(H88:H143)</f>
        <v>54</v>
      </c>
    </row>
    <row r="151" spans="4:8" ht="12">
      <c r="D151" s="240"/>
      <c r="G151" s="154">
        <f>G149/G150</f>
        <v>0.14814814814814814</v>
      </c>
    </row>
    <row r="152" spans="4:8" ht="12">
      <c r="D152" s="121" t="s">
        <v>1460</v>
      </c>
      <c r="E152" s="9">
        <f>COUNTA(E5:E143)</f>
        <v>139</v>
      </c>
    </row>
    <row r="153" spans="4:8" ht="12">
      <c r="D153" s="9" t="s">
        <v>1428</v>
      </c>
      <c r="E153" s="9">
        <f>COUNTIF(F5:F143,"TP")</f>
        <v>55</v>
      </c>
    </row>
    <row r="154" spans="4:8" ht="12">
      <c r="D154" s="9" t="s">
        <v>1429</v>
      </c>
      <c r="E154" s="9">
        <f>COUNTIF(F5:F143,"TN")</f>
        <v>0</v>
      </c>
    </row>
    <row r="155" spans="4:8" ht="12">
      <c r="D155" s="9" t="s">
        <v>1430</v>
      </c>
      <c r="E155" s="9">
        <f>COUNTIF(F5:F143,"FP")</f>
        <v>0</v>
      </c>
    </row>
    <row r="156" spans="4:8" ht="12">
      <c r="D156" s="9" t="s">
        <v>1414</v>
      </c>
      <c r="E156" s="9">
        <f>COUNTIF(F5:F143,"FN")</f>
        <v>84</v>
      </c>
    </row>
    <row r="157" spans="4:8" ht="12">
      <c r="D157" s="121" t="s">
        <v>1431</v>
      </c>
      <c r="E157" s="154">
        <f>(E153)/(E153+E155)</f>
        <v>1</v>
      </c>
    </row>
    <row r="158" spans="4:8" ht="12"/>
    <row r="159" spans="4:8" ht="12">
      <c r="D159" s="9" t="s">
        <v>1463</v>
      </c>
    </row>
    <row r="160" spans="4:8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  <row r="1002" ht="12"/>
    <row r="1003" ht="12"/>
    <row r="1004" ht="12"/>
    <row r="1005" ht="12"/>
    <row r="1006" ht="12"/>
    <row r="1007" ht="12"/>
    <row r="1008" ht="12"/>
    <row r="1009" ht="12"/>
    <row r="1010" ht="12"/>
    <row r="1011" ht="12"/>
    <row r="1012" ht="12"/>
    <row r="1013" ht="12"/>
    <row r="1014" ht="12"/>
  </sheetData>
  <sortState ref="B88:K139">
    <sortCondition ref="B88:B139"/>
  </sortState>
  <phoneticPr fontId="4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D1" zoomScale="150" zoomScaleNormal="150" zoomScalePageLayoutView="150" workbookViewId="0">
      <pane ySplit="3" topLeftCell="A4" activePane="bottomLeft" state="frozen"/>
      <selection pane="bottomLeft" activeCell="J2" sqref="J2"/>
    </sheetView>
  </sheetViews>
  <sheetFormatPr baseColWidth="10" defaultRowHeight="13" x14ac:dyDescent="0"/>
  <cols>
    <col min="1" max="1" width="10.83203125" style="25"/>
    <col min="2" max="2" width="17.33203125" style="25" customWidth="1"/>
    <col min="3" max="3" width="33.5" style="37" customWidth="1"/>
    <col min="4" max="4" width="14.83203125" style="25" customWidth="1"/>
    <col min="5" max="5" width="10.83203125" style="25" customWidth="1"/>
    <col min="6" max="6" width="10.83203125" style="25"/>
    <col min="7" max="7" width="15.83203125" style="25" customWidth="1"/>
    <col min="8" max="9" width="10.83203125" style="25"/>
    <col min="11" max="16384" width="10.83203125" style="25"/>
  </cols>
  <sheetData>
    <row r="1" spans="1:10" s="33" customFormat="1" ht="52">
      <c r="A1" s="33" t="s">
        <v>963</v>
      </c>
      <c r="B1" s="33" t="s">
        <v>119</v>
      </c>
      <c r="C1" s="33" t="s">
        <v>1212</v>
      </c>
      <c r="D1" s="33" t="s">
        <v>1329</v>
      </c>
      <c r="E1" s="33" t="s">
        <v>1330</v>
      </c>
      <c r="F1" s="211" t="s">
        <v>1393</v>
      </c>
      <c r="G1" s="33" t="s">
        <v>1213</v>
      </c>
      <c r="H1" s="33" t="s">
        <v>1214</v>
      </c>
      <c r="I1" s="33" t="s">
        <v>956</v>
      </c>
      <c r="J1" s="33" t="s">
        <v>955</v>
      </c>
    </row>
    <row r="2" spans="1:10" s="213" customFormat="1" ht="39">
      <c r="A2" s="212" t="s">
        <v>1381</v>
      </c>
      <c r="C2" s="212"/>
      <c r="F2" s="214" t="s">
        <v>1394</v>
      </c>
      <c r="I2" s="213">
        <f>COUNTIF(G4:G62,"y")</f>
        <v>30</v>
      </c>
      <c r="J2" s="213">
        <f>COUNTA(C4:C62)</f>
        <v>59</v>
      </c>
    </row>
    <row r="3" spans="1:10" s="215" customFormat="1">
      <c r="A3" s="123"/>
      <c r="C3" s="123"/>
      <c r="F3" s="216">
        <f>COUNTIF(F4:F62,"NC")</f>
        <v>59</v>
      </c>
    </row>
    <row r="4" spans="1:10" s="215" customFormat="1" ht="26">
      <c r="A4" s="217">
        <v>23170245</v>
      </c>
      <c r="B4" s="215" t="s">
        <v>24</v>
      </c>
      <c r="C4" s="123" t="s">
        <v>1215</v>
      </c>
      <c r="D4" s="215" t="s">
        <v>3</v>
      </c>
      <c r="E4" s="215" t="s">
        <v>7</v>
      </c>
      <c r="F4" s="215" t="s">
        <v>1396</v>
      </c>
      <c r="G4" s="215" t="s">
        <v>7</v>
      </c>
      <c r="J4" s="9"/>
    </row>
    <row r="5" spans="1:10" s="215" customFormat="1" ht="39">
      <c r="A5" s="217">
        <v>23170245</v>
      </c>
      <c r="B5" s="215" t="s">
        <v>24</v>
      </c>
      <c r="C5" s="123" t="s">
        <v>1216</v>
      </c>
      <c r="D5" s="215" t="s">
        <v>412</v>
      </c>
      <c r="E5" s="215" t="s">
        <v>412</v>
      </c>
      <c r="F5" s="215" t="s">
        <v>1396</v>
      </c>
      <c r="J5" s="9"/>
    </row>
    <row r="6" spans="1:10" s="215" customFormat="1">
      <c r="A6" s="217">
        <v>23170236</v>
      </c>
      <c r="B6" s="215" t="s">
        <v>24</v>
      </c>
      <c r="C6" s="123" t="s">
        <v>1217</v>
      </c>
      <c r="D6" s="215" t="s">
        <v>3</v>
      </c>
      <c r="E6" s="215" t="s">
        <v>3</v>
      </c>
      <c r="F6" s="215" t="s">
        <v>1396</v>
      </c>
      <c r="G6" s="215" t="s">
        <v>3</v>
      </c>
      <c r="H6" s="215" t="s">
        <v>3</v>
      </c>
      <c r="J6" s="9"/>
    </row>
    <row r="7" spans="1:10" s="215" customFormat="1" ht="26">
      <c r="A7" s="215">
        <v>24555100</v>
      </c>
      <c r="B7" s="215" t="s">
        <v>74</v>
      </c>
      <c r="C7" s="123" t="s">
        <v>1218</v>
      </c>
      <c r="D7" s="215" t="s">
        <v>3</v>
      </c>
      <c r="E7" s="215" t="s">
        <v>3</v>
      </c>
      <c r="F7" s="215" t="s">
        <v>1396</v>
      </c>
      <c r="G7" s="215" t="s">
        <v>3</v>
      </c>
      <c r="H7" s="215" t="s">
        <v>3</v>
      </c>
      <c r="I7" s="215">
        <v>8</v>
      </c>
      <c r="J7" s="9"/>
    </row>
    <row r="8" spans="1:10" s="215" customFormat="1" ht="26">
      <c r="A8" s="215">
        <v>22927320</v>
      </c>
      <c r="B8" s="215" t="s">
        <v>83</v>
      </c>
      <c r="C8" s="123" t="s">
        <v>1219</v>
      </c>
      <c r="D8" s="215" t="s">
        <v>3</v>
      </c>
      <c r="E8" s="215" t="s">
        <v>3</v>
      </c>
      <c r="F8" s="215" t="s">
        <v>1396</v>
      </c>
      <c r="G8" s="215" t="s">
        <v>3</v>
      </c>
      <c r="H8" s="215" t="s">
        <v>7</v>
      </c>
      <c r="J8" s="9"/>
    </row>
    <row r="9" spans="1:10" s="215" customFormat="1">
      <c r="A9" s="215">
        <v>22815064</v>
      </c>
      <c r="B9" s="215" t="s">
        <v>83</v>
      </c>
      <c r="C9" s="123" t="s">
        <v>1220</v>
      </c>
      <c r="D9" s="215" t="s">
        <v>3</v>
      </c>
      <c r="E9" s="215" t="s">
        <v>1387</v>
      </c>
      <c r="F9" s="215" t="s">
        <v>1396</v>
      </c>
      <c r="G9" s="215" t="s">
        <v>7</v>
      </c>
      <c r="J9" s="9"/>
    </row>
    <row r="10" spans="1:10" s="215" customFormat="1" ht="26">
      <c r="A10" s="215">
        <v>22807169</v>
      </c>
      <c r="B10" s="215" t="s">
        <v>83</v>
      </c>
      <c r="C10" s="123" t="s">
        <v>1221</v>
      </c>
      <c r="D10" s="215" t="s">
        <v>3</v>
      </c>
      <c r="E10" s="215" t="s">
        <v>3</v>
      </c>
      <c r="F10" s="215" t="s">
        <v>1396</v>
      </c>
      <c r="G10" s="215" t="s">
        <v>3</v>
      </c>
      <c r="H10" s="215" t="s">
        <v>3</v>
      </c>
      <c r="J10" s="9"/>
    </row>
    <row r="11" spans="1:10" s="215" customFormat="1">
      <c r="A11" s="215">
        <v>22807169</v>
      </c>
      <c r="B11" s="215" t="s">
        <v>83</v>
      </c>
      <c r="C11" s="123" t="s">
        <v>1222</v>
      </c>
      <c r="D11" s="215" t="s">
        <v>3</v>
      </c>
      <c r="E11" s="215" t="s">
        <v>7</v>
      </c>
      <c r="F11" s="215" t="s">
        <v>1396</v>
      </c>
      <c r="G11" s="215" t="s">
        <v>7</v>
      </c>
      <c r="H11" s="215" t="s">
        <v>7</v>
      </c>
      <c r="J11" s="9"/>
    </row>
    <row r="12" spans="1:10" s="215" customFormat="1">
      <c r="A12" s="215">
        <v>22807169</v>
      </c>
      <c r="B12" s="215" t="s">
        <v>83</v>
      </c>
      <c r="C12" s="123" t="s">
        <v>1223</v>
      </c>
      <c r="D12" s="215" t="s">
        <v>3</v>
      </c>
      <c r="E12" s="215" t="s">
        <v>7</v>
      </c>
      <c r="F12" s="215" t="s">
        <v>1396</v>
      </c>
      <c r="G12" s="215" t="s">
        <v>7</v>
      </c>
      <c r="H12" s="215" t="s">
        <v>7</v>
      </c>
      <c r="J12" s="9"/>
    </row>
    <row r="13" spans="1:10" s="215" customFormat="1" ht="26">
      <c r="A13" s="215">
        <v>22807169</v>
      </c>
      <c r="B13" s="215" t="s">
        <v>83</v>
      </c>
      <c r="C13" s="123" t="s">
        <v>1224</v>
      </c>
      <c r="D13" s="215" t="s">
        <v>3</v>
      </c>
      <c r="E13" s="215" t="s">
        <v>3</v>
      </c>
      <c r="F13" s="215" t="s">
        <v>1396</v>
      </c>
      <c r="G13" s="215" t="s">
        <v>3</v>
      </c>
      <c r="H13" s="215" t="s">
        <v>7</v>
      </c>
      <c r="J13" s="9"/>
    </row>
    <row r="14" spans="1:10" s="215" customFormat="1" ht="39">
      <c r="A14" s="215">
        <v>22807169</v>
      </c>
      <c r="B14" s="215" t="s">
        <v>83</v>
      </c>
      <c r="C14" s="123" t="s">
        <v>1225</v>
      </c>
      <c r="D14" s="215" t="s">
        <v>3</v>
      </c>
      <c r="E14" s="215" t="s">
        <v>7</v>
      </c>
      <c r="F14" s="215" t="s">
        <v>1396</v>
      </c>
      <c r="G14" s="215" t="s">
        <v>7</v>
      </c>
      <c r="H14" s="215" t="s">
        <v>7</v>
      </c>
      <c r="J14" s="9"/>
    </row>
    <row r="15" spans="1:10" s="215" customFormat="1">
      <c r="A15" s="215">
        <v>22777829</v>
      </c>
      <c r="B15" s="215" t="s">
        <v>83</v>
      </c>
      <c r="C15" s="123" t="s">
        <v>55</v>
      </c>
      <c r="D15" s="215" t="s">
        <v>7</v>
      </c>
      <c r="E15" s="215" t="s">
        <v>7</v>
      </c>
      <c r="F15" s="215" t="s">
        <v>1396</v>
      </c>
      <c r="G15" s="215" t="s">
        <v>7</v>
      </c>
      <c r="H15" s="215" t="s">
        <v>3</v>
      </c>
      <c r="J15" s="9"/>
    </row>
    <row r="16" spans="1:10" s="215" customFormat="1" ht="26">
      <c r="A16" s="215">
        <v>22707411</v>
      </c>
      <c r="B16" s="215" t="s">
        <v>83</v>
      </c>
      <c r="C16" s="123" t="s">
        <v>1226</v>
      </c>
      <c r="D16" s="215" t="s">
        <v>3</v>
      </c>
      <c r="E16" s="215" t="s">
        <v>3</v>
      </c>
      <c r="F16" s="215" t="s">
        <v>1396</v>
      </c>
      <c r="G16" s="215" t="s">
        <v>3</v>
      </c>
      <c r="H16" s="215" t="s">
        <v>7</v>
      </c>
      <c r="J16" s="9"/>
    </row>
    <row r="17" spans="1:10" s="215" customFormat="1">
      <c r="A17" s="215">
        <v>22707411</v>
      </c>
      <c r="B17" s="215" t="s">
        <v>83</v>
      </c>
      <c r="C17" s="123" t="s">
        <v>1227</v>
      </c>
      <c r="D17" s="215" t="s">
        <v>3</v>
      </c>
      <c r="E17" s="215" t="s">
        <v>3</v>
      </c>
      <c r="F17" s="215" t="s">
        <v>1396</v>
      </c>
      <c r="G17" s="215" t="s">
        <v>3</v>
      </c>
      <c r="H17" s="215" t="s">
        <v>7</v>
      </c>
      <c r="J17" s="9"/>
    </row>
    <row r="18" spans="1:10" s="215" customFormat="1">
      <c r="A18" s="215">
        <v>23065648</v>
      </c>
      <c r="B18" s="215" t="s">
        <v>4</v>
      </c>
      <c r="C18" s="123" t="s">
        <v>1228</v>
      </c>
      <c r="D18" s="215" t="s">
        <v>7</v>
      </c>
      <c r="E18" s="215" t="s">
        <v>7</v>
      </c>
      <c r="F18" s="215" t="s">
        <v>1396</v>
      </c>
      <c r="G18" s="215" t="s">
        <v>7</v>
      </c>
      <c r="H18" s="215" t="s">
        <v>3</v>
      </c>
      <c r="I18" s="215">
        <v>8</v>
      </c>
      <c r="J18" s="9"/>
    </row>
    <row r="19" spans="1:10" s="215" customFormat="1">
      <c r="A19" s="215">
        <v>23065648</v>
      </c>
      <c r="B19" s="215" t="s">
        <v>4</v>
      </c>
      <c r="C19" s="123" t="s">
        <v>1229</v>
      </c>
      <c r="D19" s="215" t="s">
        <v>7</v>
      </c>
      <c r="E19" s="215" t="s">
        <v>7</v>
      </c>
      <c r="F19" s="215" t="s">
        <v>1396</v>
      </c>
      <c r="G19" s="215" t="s">
        <v>7</v>
      </c>
      <c r="H19" s="215" t="s">
        <v>7</v>
      </c>
      <c r="J19" s="9"/>
    </row>
    <row r="20" spans="1:10" s="215" customFormat="1">
      <c r="A20" s="215">
        <v>23055045</v>
      </c>
      <c r="B20" s="215" t="s">
        <v>4</v>
      </c>
      <c r="C20" s="123" t="s">
        <v>1230</v>
      </c>
      <c r="D20" s="215" t="s">
        <v>3</v>
      </c>
      <c r="E20" s="215" t="s">
        <v>3</v>
      </c>
      <c r="F20" s="215" t="s">
        <v>1396</v>
      </c>
      <c r="G20" s="215" t="s">
        <v>3</v>
      </c>
      <c r="H20" s="215" t="s">
        <v>3</v>
      </c>
      <c r="J20" s="9"/>
    </row>
    <row r="21" spans="1:10" s="215" customFormat="1">
      <c r="A21" s="215">
        <v>23055045</v>
      </c>
      <c r="B21" s="215" t="s">
        <v>4</v>
      </c>
      <c r="C21" s="123" t="s">
        <v>1231</v>
      </c>
      <c r="D21" s="215" t="s">
        <v>3</v>
      </c>
      <c r="E21" s="215" t="s">
        <v>3</v>
      </c>
      <c r="F21" s="215" t="s">
        <v>1396</v>
      </c>
      <c r="G21" s="215" t="s">
        <v>3</v>
      </c>
      <c r="H21" s="215" t="s">
        <v>3</v>
      </c>
      <c r="J21" s="9"/>
    </row>
    <row r="22" spans="1:10" s="215" customFormat="1">
      <c r="A22" s="215">
        <v>23055045</v>
      </c>
      <c r="B22" s="215" t="s">
        <v>4</v>
      </c>
      <c r="C22" s="123" t="s">
        <v>1229</v>
      </c>
      <c r="D22" s="215" t="s">
        <v>3</v>
      </c>
      <c r="E22" s="215" t="s">
        <v>7</v>
      </c>
      <c r="F22" s="215" t="s">
        <v>1396</v>
      </c>
      <c r="G22" s="215" t="s">
        <v>7</v>
      </c>
      <c r="H22" s="215" t="s">
        <v>7</v>
      </c>
      <c r="J22" s="9"/>
    </row>
    <row r="23" spans="1:10" s="215" customFormat="1">
      <c r="A23" s="215">
        <v>23055045</v>
      </c>
      <c r="B23" s="215" t="s">
        <v>4</v>
      </c>
      <c r="C23" s="123" t="s">
        <v>1232</v>
      </c>
      <c r="D23" s="215" t="s">
        <v>3</v>
      </c>
      <c r="E23" s="215" t="s">
        <v>7</v>
      </c>
      <c r="F23" s="215" t="s">
        <v>1396</v>
      </c>
      <c r="G23" s="215" t="s">
        <v>7</v>
      </c>
      <c r="H23" s="215" t="s">
        <v>3</v>
      </c>
      <c r="J23" s="9"/>
    </row>
    <row r="24" spans="1:10" s="215" customFormat="1">
      <c r="A24" s="215">
        <v>23055045</v>
      </c>
      <c r="B24" s="215" t="s">
        <v>4</v>
      </c>
      <c r="C24" s="123" t="s">
        <v>1233</v>
      </c>
      <c r="D24" s="215" t="s">
        <v>3</v>
      </c>
      <c r="E24" s="215" t="s">
        <v>7</v>
      </c>
      <c r="F24" s="215" t="s">
        <v>1396</v>
      </c>
      <c r="G24" s="215" t="s">
        <v>7</v>
      </c>
      <c r="H24" s="215" t="s">
        <v>3</v>
      </c>
      <c r="J24" s="9"/>
    </row>
    <row r="25" spans="1:10" s="215" customFormat="1">
      <c r="A25" s="215">
        <v>23055045</v>
      </c>
      <c r="B25" s="215" t="s">
        <v>4</v>
      </c>
      <c r="C25" s="123" t="s">
        <v>1234</v>
      </c>
      <c r="D25" s="215" t="s">
        <v>3</v>
      </c>
      <c r="E25" s="215" t="s">
        <v>7</v>
      </c>
      <c r="F25" s="215" t="s">
        <v>1396</v>
      </c>
      <c r="G25" s="215" t="s">
        <v>7</v>
      </c>
      <c r="H25" s="215" t="s">
        <v>7</v>
      </c>
      <c r="J25" s="9"/>
    </row>
    <row r="26" spans="1:10" s="215" customFormat="1" ht="26">
      <c r="A26" s="215">
        <v>23055043</v>
      </c>
      <c r="B26" s="215" t="s">
        <v>4</v>
      </c>
      <c r="C26" s="123" t="s">
        <v>1235</v>
      </c>
      <c r="D26" s="215" t="s">
        <v>3</v>
      </c>
      <c r="E26" s="215" t="s">
        <v>412</v>
      </c>
      <c r="F26" s="215" t="s">
        <v>1396</v>
      </c>
      <c r="G26" s="215" t="s">
        <v>3</v>
      </c>
      <c r="H26" s="215" t="s">
        <v>7</v>
      </c>
      <c r="J26" s="9"/>
    </row>
    <row r="27" spans="1:10" s="215" customFormat="1" ht="26">
      <c r="A27" s="215">
        <v>22932976</v>
      </c>
      <c r="B27" s="215" t="s">
        <v>4</v>
      </c>
      <c r="C27" s="123" t="s">
        <v>1236</v>
      </c>
      <c r="D27" s="215" t="s">
        <v>7</v>
      </c>
      <c r="E27" s="215" t="s">
        <v>3</v>
      </c>
      <c r="F27" s="215" t="s">
        <v>1396</v>
      </c>
      <c r="G27" s="215" t="s">
        <v>3</v>
      </c>
      <c r="H27" s="215" t="s">
        <v>3</v>
      </c>
      <c r="J27" s="9"/>
    </row>
    <row r="28" spans="1:10" s="215" customFormat="1">
      <c r="A28" s="215">
        <v>22932976</v>
      </c>
      <c r="B28" s="215" t="s">
        <v>4</v>
      </c>
      <c r="C28" s="123" t="s">
        <v>1237</v>
      </c>
      <c r="D28" s="215" t="s">
        <v>7</v>
      </c>
      <c r="E28" s="215" t="s">
        <v>3</v>
      </c>
      <c r="F28" s="215" t="s">
        <v>1396</v>
      </c>
      <c r="G28" s="215" t="s">
        <v>3</v>
      </c>
      <c r="H28" s="215" t="s">
        <v>3</v>
      </c>
      <c r="J28" s="9"/>
    </row>
    <row r="29" spans="1:10" s="215" customFormat="1">
      <c r="A29" s="215">
        <v>22932976</v>
      </c>
      <c r="B29" s="215" t="s">
        <v>4</v>
      </c>
      <c r="C29" s="123" t="s">
        <v>1238</v>
      </c>
      <c r="D29" s="215" t="s">
        <v>7</v>
      </c>
      <c r="E29" s="215" t="s">
        <v>3</v>
      </c>
      <c r="F29" s="215" t="s">
        <v>1396</v>
      </c>
      <c r="G29" s="215" t="s">
        <v>3</v>
      </c>
      <c r="H29" s="215" t="s">
        <v>3</v>
      </c>
      <c r="J29" s="9"/>
    </row>
    <row r="30" spans="1:10" s="215" customFormat="1" ht="26">
      <c r="A30" s="215">
        <v>22932976</v>
      </c>
      <c r="B30" s="215" t="s">
        <v>4</v>
      </c>
      <c r="C30" s="123" t="s">
        <v>1239</v>
      </c>
      <c r="D30" s="215" t="s">
        <v>7</v>
      </c>
      <c r="E30" s="215" t="s">
        <v>3</v>
      </c>
      <c r="F30" s="215" t="s">
        <v>1396</v>
      </c>
      <c r="G30" s="215" t="s">
        <v>3</v>
      </c>
      <c r="H30" s="215" t="s">
        <v>3</v>
      </c>
      <c r="J30" s="9"/>
    </row>
    <row r="31" spans="1:10" s="215" customFormat="1">
      <c r="A31" s="215">
        <v>22903439</v>
      </c>
      <c r="B31" s="215" t="s">
        <v>4</v>
      </c>
      <c r="C31" s="123" t="s">
        <v>1240</v>
      </c>
      <c r="D31" s="215" t="s">
        <v>3</v>
      </c>
      <c r="E31" s="215" t="s">
        <v>3</v>
      </c>
      <c r="F31" s="215" t="s">
        <v>1396</v>
      </c>
      <c r="G31" s="215" t="s">
        <v>3</v>
      </c>
      <c r="H31" s="215" t="s">
        <v>3</v>
      </c>
      <c r="J31" s="9"/>
    </row>
    <row r="32" spans="1:10" s="215" customFormat="1">
      <c r="A32" s="215">
        <v>23184649</v>
      </c>
      <c r="B32" s="215" t="s">
        <v>90</v>
      </c>
      <c r="C32" s="123" t="s">
        <v>1241</v>
      </c>
      <c r="D32" s="215" t="s">
        <v>3</v>
      </c>
      <c r="E32" s="215" t="s">
        <v>3</v>
      </c>
      <c r="F32" s="215" t="s">
        <v>1396</v>
      </c>
      <c r="G32" s="215" t="s">
        <v>3</v>
      </c>
      <c r="H32" s="215" t="s">
        <v>7</v>
      </c>
      <c r="J32" s="9"/>
    </row>
    <row r="33" spans="1:10" s="215" customFormat="1" ht="26">
      <c r="A33" s="215">
        <v>22407500</v>
      </c>
      <c r="B33" s="215" t="s">
        <v>90</v>
      </c>
      <c r="C33" s="123" t="s">
        <v>1242</v>
      </c>
      <c r="D33" s="215" t="s">
        <v>3</v>
      </c>
      <c r="E33" s="215" t="s">
        <v>3</v>
      </c>
      <c r="F33" s="215" t="s">
        <v>1396</v>
      </c>
      <c r="G33" s="215" t="s">
        <v>3</v>
      </c>
      <c r="H33" s="215" t="s">
        <v>7</v>
      </c>
      <c r="J33" s="9"/>
    </row>
    <row r="34" spans="1:10" s="215" customFormat="1" ht="26">
      <c r="A34" s="215">
        <v>22144346</v>
      </c>
      <c r="B34" s="215" t="s">
        <v>90</v>
      </c>
      <c r="C34" s="123" t="s">
        <v>1243</v>
      </c>
      <c r="D34" s="215" t="s">
        <v>3</v>
      </c>
      <c r="E34" s="215" t="s">
        <v>3</v>
      </c>
      <c r="F34" s="215" t="s">
        <v>1396</v>
      </c>
      <c r="G34" s="215" t="s">
        <v>3</v>
      </c>
      <c r="H34" s="215" t="s">
        <v>7</v>
      </c>
      <c r="J34" s="9"/>
    </row>
    <row r="35" spans="1:10" s="215" customFormat="1" ht="26">
      <c r="A35" s="215">
        <v>21830163</v>
      </c>
      <c r="B35" s="215" t="s">
        <v>90</v>
      </c>
      <c r="C35" s="123" t="s">
        <v>1244</v>
      </c>
      <c r="D35" s="215" t="s">
        <v>3</v>
      </c>
      <c r="E35" s="215" t="s">
        <v>3</v>
      </c>
      <c r="F35" s="215" t="s">
        <v>1396</v>
      </c>
      <c r="G35" s="215" t="s">
        <v>3</v>
      </c>
      <c r="H35" s="215" t="s">
        <v>7</v>
      </c>
      <c r="J35" s="9"/>
    </row>
    <row r="36" spans="1:10" s="215" customFormat="1">
      <c r="A36" s="215">
        <v>23638346</v>
      </c>
      <c r="B36" s="215" t="s">
        <v>49</v>
      </c>
      <c r="C36" s="123" t="s">
        <v>1245</v>
      </c>
      <c r="D36" s="215" t="s">
        <v>3</v>
      </c>
      <c r="E36" s="215" t="s">
        <v>3</v>
      </c>
      <c r="F36" s="215" t="s">
        <v>1396</v>
      </c>
      <c r="G36" s="215" t="s">
        <v>3</v>
      </c>
      <c r="I36" s="215">
        <v>9</v>
      </c>
      <c r="J36" s="9"/>
    </row>
    <row r="37" spans="1:10" s="215" customFormat="1">
      <c r="A37" s="215">
        <v>23638349</v>
      </c>
      <c r="B37" s="215" t="s">
        <v>49</v>
      </c>
      <c r="C37" s="123" t="s">
        <v>1246</v>
      </c>
      <c r="D37" s="215" t="s">
        <v>3</v>
      </c>
      <c r="E37" s="215" t="s">
        <v>7</v>
      </c>
      <c r="F37" s="215" t="s">
        <v>1396</v>
      </c>
      <c r="G37" s="215" t="s">
        <v>7</v>
      </c>
      <c r="H37" s="215" t="s">
        <v>3</v>
      </c>
      <c r="J37" s="9"/>
    </row>
    <row r="38" spans="1:10" s="215" customFormat="1">
      <c r="A38" s="215">
        <v>23638367</v>
      </c>
      <c r="B38" s="215" t="s">
        <v>49</v>
      </c>
      <c r="C38" s="123" t="s">
        <v>1247</v>
      </c>
      <c r="D38" s="215" t="s">
        <v>3</v>
      </c>
      <c r="E38" s="215" t="s">
        <v>3</v>
      </c>
      <c r="F38" s="215" t="s">
        <v>1396</v>
      </c>
      <c r="G38" s="215" t="s">
        <v>3</v>
      </c>
      <c r="H38" s="215" t="s">
        <v>3</v>
      </c>
      <c r="J38" s="9"/>
    </row>
    <row r="39" spans="1:10" s="215" customFormat="1">
      <c r="A39" s="215">
        <v>23420185</v>
      </c>
      <c r="B39" s="215" t="s">
        <v>68</v>
      </c>
      <c r="C39" s="123" t="s">
        <v>1248</v>
      </c>
      <c r="D39" s="215" t="s">
        <v>3</v>
      </c>
      <c r="E39" s="215" t="s">
        <v>3</v>
      </c>
      <c r="F39" s="215" t="s">
        <v>1396</v>
      </c>
      <c r="G39" s="215" t="s">
        <v>3</v>
      </c>
      <c r="H39" s="215" t="s">
        <v>3</v>
      </c>
      <c r="J39" s="9"/>
    </row>
    <row r="40" spans="1:10" s="215" customFormat="1" ht="26">
      <c r="A40" s="215">
        <v>23508232</v>
      </c>
      <c r="B40" s="215" t="s">
        <v>68</v>
      </c>
      <c r="C40" s="123" t="s">
        <v>1249</v>
      </c>
      <c r="D40" s="215" t="s">
        <v>3</v>
      </c>
      <c r="E40" s="215" t="s">
        <v>3</v>
      </c>
      <c r="F40" s="215" t="s">
        <v>1396</v>
      </c>
      <c r="G40" s="215" t="s">
        <v>3</v>
      </c>
      <c r="H40" s="215" t="s">
        <v>3</v>
      </c>
      <c r="J40" s="9"/>
    </row>
    <row r="41" spans="1:10" s="215" customFormat="1" ht="26">
      <c r="A41" s="215">
        <v>23717278</v>
      </c>
      <c r="B41" s="215" t="s">
        <v>68</v>
      </c>
      <c r="C41" s="123" t="s">
        <v>1250</v>
      </c>
      <c r="D41" s="215" t="s">
        <v>3</v>
      </c>
      <c r="E41" s="215" t="s">
        <v>3</v>
      </c>
      <c r="F41" s="215" t="s">
        <v>1396</v>
      </c>
      <c r="G41" s="215" t="s">
        <v>3</v>
      </c>
      <c r="H41" s="215" t="s">
        <v>3</v>
      </c>
      <c r="J41" s="9"/>
    </row>
    <row r="42" spans="1:10" s="215" customFormat="1" ht="26">
      <c r="A42" s="215">
        <v>23717278</v>
      </c>
      <c r="B42" s="215" t="s">
        <v>68</v>
      </c>
      <c r="C42" s="123" t="s">
        <v>1251</v>
      </c>
      <c r="D42" s="215" t="s">
        <v>3</v>
      </c>
      <c r="E42" s="215" t="s">
        <v>3</v>
      </c>
      <c r="F42" s="215" t="s">
        <v>1396</v>
      </c>
      <c r="G42" s="215" t="s">
        <v>3</v>
      </c>
      <c r="H42" s="215" t="s">
        <v>3</v>
      </c>
      <c r="J42" s="9"/>
    </row>
    <row r="43" spans="1:10" s="215" customFormat="1">
      <c r="A43" s="215">
        <v>23322532</v>
      </c>
      <c r="B43" s="215" t="s">
        <v>1252</v>
      </c>
      <c r="C43" s="123" t="s">
        <v>91</v>
      </c>
      <c r="D43" s="215" t="s">
        <v>7</v>
      </c>
      <c r="E43" s="215" t="s">
        <v>7</v>
      </c>
      <c r="F43" s="215" t="s">
        <v>1396</v>
      </c>
      <c r="G43" s="215" t="s">
        <v>7</v>
      </c>
      <c r="J43" s="9"/>
    </row>
    <row r="44" spans="1:10" s="215" customFormat="1" ht="39">
      <c r="A44" s="215">
        <v>23322547</v>
      </c>
      <c r="B44" s="215" t="s">
        <v>1252</v>
      </c>
      <c r="C44" s="123" t="s">
        <v>1253</v>
      </c>
      <c r="D44" s="215" t="s">
        <v>3</v>
      </c>
      <c r="E44" s="215" t="s">
        <v>3</v>
      </c>
      <c r="F44" s="215" t="s">
        <v>1396</v>
      </c>
      <c r="G44" s="215" t="s">
        <v>3</v>
      </c>
      <c r="J44" s="9"/>
    </row>
    <row r="45" spans="1:10" s="215" customFormat="1">
      <c r="A45" s="215">
        <v>22736487</v>
      </c>
      <c r="B45" s="215" t="s">
        <v>1252</v>
      </c>
      <c r="C45" s="123" t="s">
        <v>1254</v>
      </c>
      <c r="D45" s="215" t="s">
        <v>3</v>
      </c>
      <c r="E45" s="215" t="s">
        <v>7</v>
      </c>
      <c r="F45" s="215" t="s">
        <v>1396</v>
      </c>
      <c r="G45" s="215" t="s">
        <v>7</v>
      </c>
      <c r="J45" s="9"/>
    </row>
    <row r="46" spans="1:10" s="215" customFormat="1">
      <c r="A46" s="215">
        <v>10777769</v>
      </c>
      <c r="B46" s="215" t="s">
        <v>1252</v>
      </c>
      <c r="C46" s="218" t="s">
        <v>1255</v>
      </c>
      <c r="D46" s="215" t="s">
        <v>3</v>
      </c>
      <c r="E46" s="215" t="s">
        <v>7</v>
      </c>
      <c r="F46" s="215" t="s">
        <v>1396</v>
      </c>
      <c r="G46" s="215" t="s">
        <v>7</v>
      </c>
      <c r="J46" s="9"/>
    </row>
    <row r="47" spans="1:10" s="215" customFormat="1">
      <c r="A47" s="215">
        <v>11027223</v>
      </c>
      <c r="B47" s="215" t="s">
        <v>1252</v>
      </c>
      <c r="C47" s="218" t="s">
        <v>1255</v>
      </c>
      <c r="D47" s="215" t="s">
        <v>3</v>
      </c>
      <c r="E47" s="215" t="s">
        <v>7</v>
      </c>
      <c r="F47" s="215" t="s">
        <v>1396</v>
      </c>
      <c r="G47" s="215" t="s">
        <v>7</v>
      </c>
      <c r="J47" s="9"/>
    </row>
    <row r="48" spans="1:10" s="215" customFormat="1" ht="26">
      <c r="A48" s="215">
        <v>15901783</v>
      </c>
      <c r="B48" s="215" t="s">
        <v>1252</v>
      </c>
      <c r="C48" s="218" t="s">
        <v>1256</v>
      </c>
      <c r="D48" s="215" t="s">
        <v>3</v>
      </c>
      <c r="E48" s="215" t="s">
        <v>7</v>
      </c>
      <c r="F48" s="215" t="s">
        <v>1396</v>
      </c>
      <c r="G48" s="215" t="s">
        <v>7</v>
      </c>
      <c r="H48" s="215" t="s">
        <v>3</v>
      </c>
      <c r="J48" s="9"/>
    </row>
    <row r="49" spans="1:10" s="215" customFormat="1" ht="26">
      <c r="A49" s="215">
        <v>17522311</v>
      </c>
      <c r="B49" s="215" t="s">
        <v>1252</v>
      </c>
      <c r="C49" s="218" t="s">
        <v>1257</v>
      </c>
      <c r="D49" s="215" t="s">
        <v>3</v>
      </c>
      <c r="E49" s="215" t="s">
        <v>3</v>
      </c>
      <c r="F49" s="215" t="s">
        <v>1396</v>
      </c>
      <c r="G49" s="215" t="s">
        <v>3</v>
      </c>
      <c r="J49" s="9"/>
    </row>
    <row r="50" spans="1:10" s="215" customFormat="1" ht="26">
      <c r="A50" s="215">
        <v>19474329</v>
      </c>
      <c r="B50" s="215" t="s">
        <v>1252</v>
      </c>
      <c r="C50" s="218" t="s">
        <v>1258</v>
      </c>
      <c r="D50" s="215" t="s">
        <v>3</v>
      </c>
      <c r="E50" s="215" t="s">
        <v>3</v>
      </c>
      <c r="F50" s="215" t="s">
        <v>1396</v>
      </c>
      <c r="G50" s="215" t="s">
        <v>3</v>
      </c>
      <c r="J50" s="9"/>
    </row>
    <row r="51" spans="1:10" s="215" customFormat="1" ht="26">
      <c r="A51" s="215">
        <v>22553016</v>
      </c>
      <c r="B51" s="215" t="s">
        <v>1252</v>
      </c>
      <c r="C51" s="218" t="s">
        <v>1259</v>
      </c>
      <c r="D51" s="215" t="s">
        <v>3</v>
      </c>
      <c r="E51" s="215" t="s">
        <v>3</v>
      </c>
      <c r="F51" s="215" t="s">
        <v>1396</v>
      </c>
      <c r="G51" s="215" t="s">
        <v>3</v>
      </c>
      <c r="J51" s="9"/>
    </row>
    <row r="52" spans="1:10" s="215" customFormat="1">
      <c r="A52" s="215">
        <v>23365253</v>
      </c>
      <c r="B52" s="215" t="s">
        <v>1252</v>
      </c>
      <c r="C52" s="218" t="s">
        <v>91</v>
      </c>
      <c r="D52" s="215" t="s">
        <v>3</v>
      </c>
      <c r="E52" s="215" t="s">
        <v>7</v>
      </c>
      <c r="F52" s="215" t="s">
        <v>1396</v>
      </c>
      <c r="G52" s="215" t="s">
        <v>7</v>
      </c>
      <c r="J52" s="9"/>
    </row>
    <row r="53" spans="1:10" s="215" customFormat="1">
      <c r="A53" s="215">
        <v>17093092</v>
      </c>
      <c r="B53" s="215" t="s">
        <v>1252</v>
      </c>
      <c r="C53" s="218" t="s">
        <v>1260</v>
      </c>
      <c r="D53" s="215" t="s">
        <v>7</v>
      </c>
      <c r="E53" s="215" t="s">
        <v>7</v>
      </c>
      <c r="F53" s="215" t="s">
        <v>1396</v>
      </c>
      <c r="G53" s="215" t="s">
        <v>7</v>
      </c>
      <c r="J53" s="9"/>
    </row>
    <row r="54" spans="1:10" s="215" customFormat="1">
      <c r="A54" s="215">
        <v>22674266</v>
      </c>
      <c r="B54" s="215" t="s">
        <v>1252</v>
      </c>
      <c r="C54" s="218" t="s">
        <v>91</v>
      </c>
      <c r="D54" s="215" t="s">
        <v>3</v>
      </c>
      <c r="E54" s="215" t="s">
        <v>7</v>
      </c>
      <c r="F54" s="215" t="s">
        <v>1396</v>
      </c>
      <c r="G54" s="215" t="s">
        <v>7</v>
      </c>
      <c r="J54" s="9"/>
    </row>
    <row r="55" spans="1:10" s="215" customFormat="1" ht="26">
      <c r="A55" s="215">
        <v>23325254</v>
      </c>
      <c r="B55" s="215" t="s">
        <v>1252</v>
      </c>
      <c r="C55" s="218" t="s">
        <v>1261</v>
      </c>
      <c r="D55" s="215" t="s">
        <v>3</v>
      </c>
      <c r="E55" s="215" t="s">
        <v>7</v>
      </c>
      <c r="F55" s="215" t="s">
        <v>1396</v>
      </c>
      <c r="G55" s="215" t="s">
        <v>7</v>
      </c>
      <c r="J55" s="9"/>
    </row>
    <row r="56" spans="1:10" s="215" customFormat="1">
      <c r="A56" s="215">
        <v>23106570</v>
      </c>
      <c r="B56" s="215" t="s">
        <v>1051</v>
      </c>
      <c r="C56" s="123" t="s">
        <v>1262</v>
      </c>
      <c r="D56" s="215" t="s">
        <v>3</v>
      </c>
      <c r="E56" s="215" t="s">
        <v>7</v>
      </c>
      <c r="F56" s="215" t="s">
        <v>1396</v>
      </c>
      <c r="G56" s="215" t="s">
        <v>7</v>
      </c>
      <c r="I56" s="215">
        <v>4</v>
      </c>
      <c r="J56" s="9"/>
    </row>
    <row r="57" spans="1:10" s="215" customFormat="1" ht="26">
      <c r="A57" s="215">
        <v>23106436</v>
      </c>
      <c r="B57" s="215" t="s">
        <v>1051</v>
      </c>
      <c r="C57" s="123" t="s">
        <v>1263</v>
      </c>
      <c r="D57" s="215" t="s">
        <v>3</v>
      </c>
      <c r="E57" s="215" t="s">
        <v>7</v>
      </c>
      <c r="F57" s="215" t="s">
        <v>1396</v>
      </c>
      <c r="G57" s="215" t="s">
        <v>7</v>
      </c>
      <c r="J57" s="9"/>
    </row>
    <row r="58" spans="1:10" s="215" customFormat="1">
      <c r="A58" s="215">
        <v>23106536</v>
      </c>
      <c r="B58" s="215" t="s">
        <v>1051</v>
      </c>
      <c r="C58" s="123" t="s">
        <v>1264</v>
      </c>
      <c r="D58" s="215" t="s">
        <v>7</v>
      </c>
      <c r="E58" s="215" t="s">
        <v>7</v>
      </c>
      <c r="F58" s="215" t="s">
        <v>1396</v>
      </c>
      <c r="G58" s="215" t="s">
        <v>7</v>
      </c>
      <c r="H58" s="215" t="s">
        <v>7</v>
      </c>
      <c r="J58" s="9"/>
    </row>
    <row r="59" spans="1:10" s="215" customFormat="1">
      <c r="A59" s="215">
        <v>22269797</v>
      </c>
      <c r="B59" s="215" t="s">
        <v>61</v>
      </c>
      <c r="C59" s="123" t="s">
        <v>1265</v>
      </c>
      <c r="D59" s="215" t="s">
        <v>3</v>
      </c>
      <c r="E59" s="215" t="s">
        <v>7</v>
      </c>
      <c r="F59" s="215" t="s">
        <v>1396</v>
      </c>
      <c r="G59" s="215" t="s">
        <v>7</v>
      </c>
      <c r="J59" s="9"/>
    </row>
    <row r="60" spans="1:10" s="215" customFormat="1">
      <c r="A60" s="215">
        <v>23295855</v>
      </c>
      <c r="B60" s="215" t="s">
        <v>47</v>
      </c>
      <c r="C60" s="219" t="s">
        <v>1266</v>
      </c>
      <c r="D60" s="215" t="s">
        <v>3</v>
      </c>
      <c r="E60" s="215" t="s">
        <v>7</v>
      </c>
      <c r="F60" s="215" t="s">
        <v>1396</v>
      </c>
      <c r="G60" s="215" t="s">
        <v>7</v>
      </c>
      <c r="I60" s="215">
        <v>3</v>
      </c>
      <c r="J60" s="9"/>
    </row>
    <row r="61" spans="1:10" s="215" customFormat="1">
      <c r="A61" s="215">
        <v>23295857</v>
      </c>
      <c r="B61" s="215" t="s">
        <v>47</v>
      </c>
      <c r="C61" s="219" t="s">
        <v>1267</v>
      </c>
      <c r="D61" s="215" t="s">
        <v>3</v>
      </c>
      <c r="E61" s="215" t="s">
        <v>7</v>
      </c>
      <c r="F61" s="215" t="s">
        <v>1396</v>
      </c>
      <c r="G61" s="215" t="s">
        <v>7</v>
      </c>
      <c r="J61" s="9"/>
    </row>
    <row r="62" spans="1:10" s="215" customFormat="1">
      <c r="A62" s="215">
        <v>23313314</v>
      </c>
      <c r="B62" s="215" t="s">
        <v>47</v>
      </c>
      <c r="C62" s="123" t="s">
        <v>1268</v>
      </c>
      <c r="D62" s="215" t="s">
        <v>3</v>
      </c>
      <c r="E62" s="215" t="s">
        <v>3</v>
      </c>
      <c r="F62" s="215" t="s">
        <v>1396</v>
      </c>
      <c r="G62" s="215" t="s">
        <v>3</v>
      </c>
      <c r="J62" s="9"/>
    </row>
  </sheetData>
  <sortState ref="A4:J179">
    <sortCondition descending="1" ref="F4:F1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W930"/>
  <sheetViews>
    <sheetView topLeftCell="B1" zoomScale="125" zoomScaleNormal="125" zoomScalePageLayoutView="125" workbookViewId="0">
      <pane ySplit="3" topLeftCell="A96" activePane="bottomLeft" state="frozen"/>
      <selection pane="bottomLeft" activeCell="G112" sqref="G112"/>
    </sheetView>
  </sheetViews>
  <sheetFormatPr baseColWidth="10" defaultColWidth="14.5" defaultRowHeight="15.75" customHeight="1" x14ac:dyDescent="0"/>
  <cols>
    <col min="2" max="2" width="15.33203125" style="71" customWidth="1"/>
    <col min="3" max="3" width="22.6640625" style="13" customWidth="1"/>
    <col min="4" max="4" width="41.33203125" style="13" customWidth="1"/>
    <col min="5" max="5" width="8" customWidth="1"/>
    <col min="6" max="7" width="18.5" customWidth="1"/>
    <col min="8" max="8" width="9" customWidth="1"/>
    <col min="9" max="9" width="18.5" customWidth="1"/>
  </cols>
  <sheetData>
    <row r="1" spans="1:23" ht="48">
      <c r="A1" t="s">
        <v>1485</v>
      </c>
      <c r="B1" s="72" t="s">
        <v>963</v>
      </c>
      <c r="C1" s="91" t="s">
        <v>119</v>
      </c>
      <c r="D1" s="1" t="s">
        <v>120</v>
      </c>
      <c r="E1" s="1" t="s">
        <v>121</v>
      </c>
      <c r="F1" s="1" t="s">
        <v>1388</v>
      </c>
      <c r="G1" s="169" t="s">
        <v>1461</v>
      </c>
      <c r="H1" s="169" t="s">
        <v>1483</v>
      </c>
      <c r="I1" s="1" t="s">
        <v>1393</v>
      </c>
      <c r="J1" s="1" t="s">
        <v>122</v>
      </c>
      <c r="K1" s="39" t="s">
        <v>21</v>
      </c>
      <c r="L1" s="39" t="s">
        <v>22</v>
      </c>
      <c r="M1" s="39" t="s">
        <v>1423</v>
      </c>
      <c r="N1" s="39" t="s">
        <v>1424</v>
      </c>
      <c r="P1" s="5"/>
      <c r="Q1" s="5"/>
      <c r="R1" s="5"/>
      <c r="S1" s="5"/>
      <c r="T1" s="5"/>
      <c r="U1" s="5"/>
      <c r="V1" s="5"/>
      <c r="W1" s="5"/>
    </row>
    <row r="2" spans="1:23" ht="36">
      <c r="B2" s="138" t="s">
        <v>1381</v>
      </c>
      <c r="C2" s="92"/>
      <c r="D2" s="8"/>
      <c r="E2" s="7">
        <f>COUNTIF(E4:E352,"y")/COUNTA(E4:E352)</f>
        <v>0.7053571428571429</v>
      </c>
      <c r="F2" s="117" t="s">
        <v>1389</v>
      </c>
      <c r="G2" s="197" t="s">
        <v>1462</v>
      </c>
      <c r="H2" s="197"/>
      <c r="I2" s="117" t="s">
        <v>1394</v>
      </c>
      <c r="J2" s="7">
        <f>COUNTIF(J4:J595,"y")/COUNTA(J4:J595)</f>
        <v>0.85148514851485146</v>
      </c>
      <c r="K2" s="40"/>
      <c r="L2" s="40"/>
      <c r="M2" s="40">
        <f>COUNTIF(J4:J105,"y")</f>
        <v>86</v>
      </c>
      <c r="N2" s="40">
        <f>COUNTA(J4:J105)</f>
        <v>101</v>
      </c>
    </row>
    <row r="3" spans="1:23" s="9" customFormat="1" ht="13">
      <c r="B3" s="123"/>
      <c r="C3" s="124"/>
      <c r="D3" s="125"/>
      <c r="E3" s="148">
        <f>COUNTIF(E4:E105,"y")</f>
        <v>79</v>
      </c>
      <c r="F3" s="127">
        <f>COUNTIF(F4:F105,"TP")/COUNTA(F4:F105)</f>
        <v>0.75490196078431371</v>
      </c>
      <c r="G3" s="205">
        <f>COUNTIF(G4:G105,"y")</f>
        <v>78</v>
      </c>
      <c r="H3" s="205"/>
      <c r="I3" s="127">
        <f>COUNTIF(I4:I105,"NC")/COUNTA(I4:I105)</f>
        <v>0.99019607843137258</v>
      </c>
      <c r="J3" s="126"/>
      <c r="K3" s="10"/>
      <c r="L3" s="10"/>
      <c r="M3" s="10"/>
      <c r="N3" s="10"/>
    </row>
    <row r="4" spans="1:23" s="9" customFormat="1" ht="13">
      <c r="B4" s="139">
        <v>24668342</v>
      </c>
      <c r="C4" s="78" t="s">
        <v>25</v>
      </c>
      <c r="D4" s="224" t="s">
        <v>1399</v>
      </c>
      <c r="E4" s="129" t="s">
        <v>7</v>
      </c>
      <c r="F4" s="129" t="s">
        <v>1398</v>
      </c>
      <c r="G4" s="129"/>
      <c r="H4" s="129"/>
      <c r="I4" s="129" t="s">
        <v>1396</v>
      </c>
      <c r="J4" s="15"/>
      <c r="K4" s="10"/>
      <c r="L4" s="10"/>
      <c r="M4" s="10"/>
      <c r="N4" s="10"/>
    </row>
    <row r="5" spans="1:23" s="9" customFormat="1" ht="26">
      <c r="B5" s="139">
        <v>24752570</v>
      </c>
      <c r="C5" s="78" t="s">
        <v>25</v>
      </c>
      <c r="D5" s="241" t="s">
        <v>1400</v>
      </c>
      <c r="E5" s="129" t="s">
        <v>7</v>
      </c>
      <c r="F5" s="129" t="s">
        <v>1395</v>
      </c>
      <c r="G5" s="129"/>
      <c r="H5" s="129"/>
      <c r="I5" s="129" t="s">
        <v>1396</v>
      </c>
      <c r="J5" s="129" t="s">
        <v>7</v>
      </c>
      <c r="K5" s="10"/>
      <c r="L5" s="10"/>
      <c r="M5" s="10"/>
      <c r="N5" s="10"/>
    </row>
    <row r="6" spans="1:23" s="9" customFormat="1" ht="12">
      <c r="B6" s="139">
        <v>24796971</v>
      </c>
      <c r="C6" s="78" t="s">
        <v>25</v>
      </c>
      <c r="D6" s="133" t="s">
        <v>86</v>
      </c>
      <c r="E6" s="15" t="s">
        <v>7</v>
      </c>
      <c r="F6" s="129" t="s">
        <v>1395</v>
      </c>
      <c r="G6" s="129"/>
      <c r="H6" s="129"/>
      <c r="I6" s="129" t="s">
        <v>1396</v>
      </c>
      <c r="J6" s="15" t="s">
        <v>3</v>
      </c>
      <c r="K6" s="10"/>
      <c r="L6" s="10"/>
      <c r="M6" s="10"/>
      <c r="N6" s="10"/>
    </row>
    <row r="7" spans="1:23" s="9" customFormat="1" ht="12">
      <c r="B7" s="139">
        <v>24825750</v>
      </c>
      <c r="C7" s="78" t="s">
        <v>25</v>
      </c>
      <c r="D7" s="81" t="s">
        <v>78</v>
      </c>
      <c r="E7" s="15" t="s">
        <v>7</v>
      </c>
      <c r="F7" s="129" t="s">
        <v>1395</v>
      </c>
      <c r="G7" s="129"/>
      <c r="H7" s="129"/>
      <c r="I7" s="129" t="s">
        <v>1396</v>
      </c>
      <c r="J7" s="15" t="s">
        <v>7</v>
      </c>
      <c r="K7" s="10"/>
      <c r="L7" s="10"/>
      <c r="M7" s="10"/>
      <c r="N7" s="10"/>
    </row>
    <row r="8" spans="1:23" s="9" customFormat="1" ht="12">
      <c r="B8" s="139">
        <v>24954002</v>
      </c>
      <c r="C8" s="78" t="s">
        <v>25</v>
      </c>
      <c r="D8" s="80" t="s">
        <v>55</v>
      </c>
      <c r="E8" s="15" t="s">
        <v>7</v>
      </c>
      <c r="F8" s="129" t="s">
        <v>1395</v>
      </c>
      <c r="G8" s="129"/>
      <c r="H8" s="129"/>
      <c r="I8" s="129" t="s">
        <v>1396</v>
      </c>
      <c r="J8" s="15" t="s">
        <v>7</v>
      </c>
      <c r="N8" s="10"/>
    </row>
    <row r="9" spans="1:23" s="9" customFormat="1" ht="13">
      <c r="B9" s="139">
        <v>25043676</v>
      </c>
      <c r="C9" s="82" t="s">
        <v>25</v>
      </c>
      <c r="D9" s="224" t="s">
        <v>1402</v>
      </c>
      <c r="E9" s="129" t="s">
        <v>7</v>
      </c>
      <c r="F9" s="129" t="s">
        <v>1395</v>
      </c>
      <c r="G9" s="129"/>
      <c r="H9" s="129"/>
      <c r="I9" s="129" t="s">
        <v>1396</v>
      </c>
      <c r="J9" s="129" t="s">
        <v>3</v>
      </c>
      <c r="K9" s="10"/>
      <c r="L9" s="10"/>
      <c r="M9" s="10"/>
      <c r="N9" s="10"/>
    </row>
    <row r="10" spans="1:23" s="9" customFormat="1" ht="12">
      <c r="B10" s="139">
        <v>25043676</v>
      </c>
      <c r="C10" s="82" t="s">
        <v>25</v>
      </c>
      <c r="D10" s="80" t="s">
        <v>1403</v>
      </c>
      <c r="E10" s="129" t="s">
        <v>7</v>
      </c>
      <c r="F10" s="129" t="s">
        <v>1395</v>
      </c>
      <c r="G10" s="129"/>
      <c r="H10" s="129"/>
      <c r="I10" s="129" t="s">
        <v>1396</v>
      </c>
      <c r="J10" s="129" t="s">
        <v>3</v>
      </c>
      <c r="K10" s="10"/>
      <c r="L10" s="10"/>
      <c r="M10" s="10"/>
      <c r="N10" s="10"/>
    </row>
    <row r="11" spans="1:23" s="9" customFormat="1" ht="15" customHeight="1">
      <c r="B11" s="139">
        <v>25044230</v>
      </c>
      <c r="C11" s="82" t="s">
        <v>25</v>
      </c>
      <c r="D11" s="137" t="s">
        <v>34</v>
      </c>
      <c r="E11" s="15" t="s">
        <v>7</v>
      </c>
      <c r="F11" s="129" t="s">
        <v>1395</v>
      </c>
      <c r="G11" s="129"/>
      <c r="H11" s="129"/>
      <c r="I11" s="129" t="s">
        <v>1396</v>
      </c>
      <c r="J11" s="15" t="s">
        <v>7</v>
      </c>
    </row>
    <row r="12" spans="1:23" s="9" customFormat="1" ht="12">
      <c r="B12" s="116">
        <v>25048219</v>
      </c>
      <c r="C12" s="82" t="s">
        <v>25</v>
      </c>
      <c r="D12" s="80" t="s">
        <v>35</v>
      </c>
      <c r="E12" s="15" t="s">
        <v>7</v>
      </c>
      <c r="F12" s="129" t="s">
        <v>1395</v>
      </c>
      <c r="G12" s="129"/>
      <c r="H12" s="129"/>
      <c r="I12" s="129" t="s">
        <v>1396</v>
      </c>
      <c r="J12" s="15" t="s">
        <v>3</v>
      </c>
      <c r="K12" s="10"/>
      <c r="L12" s="10"/>
      <c r="M12" s="10"/>
      <c r="N12" s="10"/>
    </row>
    <row r="13" spans="1:23" s="9" customFormat="1" ht="22">
      <c r="B13" s="116">
        <v>24872554</v>
      </c>
      <c r="C13" s="78" t="s">
        <v>2</v>
      </c>
      <c r="D13" s="118" t="s">
        <v>73</v>
      </c>
      <c r="E13" s="15" t="s">
        <v>7</v>
      </c>
      <c r="F13" s="129" t="s">
        <v>1395</v>
      </c>
      <c r="G13" s="129"/>
      <c r="H13" s="129"/>
      <c r="I13" s="129" t="s">
        <v>1396</v>
      </c>
      <c r="J13" s="15" t="s">
        <v>3</v>
      </c>
    </row>
    <row r="14" spans="1:23" s="9" customFormat="1" ht="54" customHeight="1">
      <c r="B14" s="116">
        <v>24899700</v>
      </c>
      <c r="C14" s="78" t="s">
        <v>2</v>
      </c>
      <c r="D14" s="75" t="s">
        <v>69</v>
      </c>
      <c r="E14" s="15" t="s">
        <v>7</v>
      </c>
      <c r="F14" s="129" t="s">
        <v>1395</v>
      </c>
      <c r="G14" s="129"/>
      <c r="H14" s="129"/>
      <c r="I14" s="129" t="s">
        <v>1396</v>
      </c>
      <c r="J14" s="15" t="s">
        <v>7</v>
      </c>
    </row>
    <row r="15" spans="1:23" s="9" customFormat="1" ht="12">
      <c r="B15" s="116">
        <v>24899721</v>
      </c>
      <c r="C15" s="78" t="s">
        <v>2</v>
      </c>
      <c r="D15" s="75" t="s">
        <v>55</v>
      </c>
      <c r="E15" s="15" t="s">
        <v>7</v>
      </c>
      <c r="F15" s="129" t="s">
        <v>1395</v>
      </c>
      <c r="G15" s="129"/>
      <c r="H15" s="129"/>
      <c r="I15" s="129" t="s">
        <v>1396</v>
      </c>
      <c r="J15" s="15" t="s">
        <v>7</v>
      </c>
    </row>
    <row r="16" spans="1:23" s="9" customFormat="1" ht="12">
      <c r="B16" s="116">
        <v>24920620</v>
      </c>
      <c r="C16" s="78" t="s">
        <v>2</v>
      </c>
      <c r="D16" s="75" t="s">
        <v>65</v>
      </c>
      <c r="E16" s="15" t="s">
        <v>7</v>
      </c>
      <c r="F16" s="129" t="s">
        <v>1395</v>
      </c>
      <c r="G16" s="129"/>
      <c r="H16" s="129"/>
      <c r="I16" s="129" t="s">
        <v>1396</v>
      </c>
      <c r="J16" s="15" t="s">
        <v>7</v>
      </c>
      <c r="K16" s="10"/>
      <c r="L16" s="10"/>
      <c r="M16" s="10"/>
      <c r="N16" s="10"/>
    </row>
    <row r="17" spans="1:23" s="9" customFormat="1" ht="25" customHeight="1">
      <c r="B17" s="116">
        <v>24920622</v>
      </c>
      <c r="C17" s="78" t="s">
        <v>2</v>
      </c>
      <c r="D17" s="118" t="s">
        <v>1391</v>
      </c>
      <c r="E17" s="15" t="s">
        <v>7</v>
      </c>
      <c r="F17" s="129" t="s">
        <v>1395</v>
      </c>
      <c r="G17" s="129"/>
      <c r="H17" s="129"/>
      <c r="I17" s="129" t="s">
        <v>1396</v>
      </c>
      <c r="J17" s="15" t="s">
        <v>7</v>
      </c>
    </row>
    <row r="18" spans="1:23" s="9" customFormat="1" ht="13">
      <c r="B18" s="116">
        <v>25009270</v>
      </c>
      <c r="C18" s="82" t="s">
        <v>2</v>
      </c>
      <c r="D18" s="242" t="s">
        <v>1405</v>
      </c>
      <c r="E18" s="129" t="s">
        <v>7</v>
      </c>
      <c r="F18" s="129" t="s">
        <v>1395</v>
      </c>
      <c r="G18" s="129"/>
      <c r="H18" s="129"/>
      <c r="I18" s="129" t="s">
        <v>1396</v>
      </c>
      <c r="J18" s="129" t="s">
        <v>7</v>
      </c>
    </row>
    <row r="19" spans="1:23" s="9" customFormat="1" ht="24" customHeight="1">
      <c r="B19" s="116">
        <v>25031397</v>
      </c>
      <c r="C19" s="82" t="s">
        <v>2</v>
      </c>
      <c r="D19" s="242" t="s">
        <v>1406</v>
      </c>
      <c r="E19" s="129" t="s">
        <v>7</v>
      </c>
      <c r="F19" s="129" t="s">
        <v>1395</v>
      </c>
      <c r="G19" s="129"/>
      <c r="H19" s="129"/>
      <c r="I19" s="129" t="s">
        <v>1396</v>
      </c>
      <c r="J19" s="129" t="s">
        <v>7</v>
      </c>
    </row>
    <row r="20" spans="1:23" s="9" customFormat="1" ht="12">
      <c r="B20" s="116">
        <v>25031397</v>
      </c>
      <c r="C20" s="82" t="s">
        <v>2</v>
      </c>
      <c r="D20" s="75" t="s">
        <v>42</v>
      </c>
      <c r="E20" s="15" t="s">
        <v>7</v>
      </c>
      <c r="F20" s="129" t="s">
        <v>1395</v>
      </c>
      <c r="G20" s="129"/>
      <c r="H20" s="129"/>
      <c r="I20" s="129" t="s">
        <v>1396</v>
      </c>
      <c r="J20" s="15" t="s">
        <v>3</v>
      </c>
    </row>
    <row r="21" spans="1:23" s="9" customFormat="1" ht="12">
      <c r="B21" s="116">
        <v>25100594</v>
      </c>
      <c r="C21" s="82" t="s">
        <v>2</v>
      </c>
      <c r="D21" s="75" t="s">
        <v>26</v>
      </c>
      <c r="E21" s="15" t="s">
        <v>7</v>
      </c>
      <c r="F21" s="129" t="s">
        <v>1395</v>
      </c>
      <c r="G21" s="129"/>
      <c r="H21" s="129"/>
      <c r="I21" s="129" t="s">
        <v>1396</v>
      </c>
      <c r="J21" s="15" t="s">
        <v>7</v>
      </c>
      <c r="K21" s="10"/>
      <c r="L21" s="10"/>
      <c r="M21" s="10"/>
      <c r="N21" s="10"/>
    </row>
    <row r="22" spans="1:23" s="9" customFormat="1" ht="13">
      <c r="B22" s="116">
        <v>24956542</v>
      </c>
      <c r="C22" s="78" t="s">
        <v>47</v>
      </c>
      <c r="D22" s="88" t="s">
        <v>48</v>
      </c>
      <c r="E22" s="15" t="s">
        <v>7</v>
      </c>
      <c r="F22" s="129" t="s">
        <v>1395</v>
      </c>
      <c r="G22" s="129"/>
      <c r="H22" s="129"/>
      <c r="I22" s="129" t="s">
        <v>1396</v>
      </c>
      <c r="J22" s="15" t="s">
        <v>7</v>
      </c>
    </row>
    <row r="23" spans="1:23" s="9" customFormat="1" ht="12">
      <c r="B23" s="116">
        <v>24993814</v>
      </c>
      <c r="C23" s="82" t="s">
        <v>4</v>
      </c>
      <c r="D23" s="82" t="s">
        <v>6</v>
      </c>
      <c r="E23" s="243" t="s">
        <v>7</v>
      </c>
      <c r="F23" s="244" t="s">
        <v>1395</v>
      </c>
      <c r="G23" s="129"/>
      <c r="H23" s="129"/>
      <c r="I23" s="244" t="s">
        <v>1396</v>
      </c>
      <c r="J23" s="243" t="s">
        <v>3</v>
      </c>
      <c r="N23" s="227"/>
    </row>
    <row r="24" spans="1:23" s="9" customFormat="1" ht="37" customHeight="1">
      <c r="B24" s="116">
        <v>24740429</v>
      </c>
      <c r="C24" s="78" t="s">
        <v>90</v>
      </c>
      <c r="D24" s="74" t="s">
        <v>91</v>
      </c>
      <c r="E24" s="15" t="s">
        <v>7</v>
      </c>
      <c r="F24" s="129" t="s">
        <v>1395</v>
      </c>
      <c r="G24" s="129"/>
      <c r="H24" s="129"/>
      <c r="I24" s="129" t="s">
        <v>1396</v>
      </c>
      <c r="J24" s="15" t="s">
        <v>7</v>
      </c>
      <c r="K24" s="233">
        <f>COUNTIF(E24,"y")/COUNTA(E24)</f>
        <v>0</v>
      </c>
      <c r="L24" s="233">
        <f>COUNTIF(J24,"y")/COUNTA(J24)</f>
        <v>0</v>
      </c>
      <c r="M24" s="233"/>
      <c r="N24" s="230">
        <f>COUNTA(J24)</f>
        <v>1</v>
      </c>
    </row>
    <row r="25" spans="1:23" s="259" customFormat="1" ht="37" customHeight="1">
      <c r="A25" s="259" t="s">
        <v>1496</v>
      </c>
      <c r="B25" s="276">
        <v>24990924</v>
      </c>
      <c r="C25" s="276" t="s">
        <v>2</v>
      </c>
      <c r="D25" s="276" t="s">
        <v>1501</v>
      </c>
      <c r="E25" s="262" t="s">
        <v>7</v>
      </c>
      <c r="F25" s="262" t="s">
        <v>1395</v>
      </c>
      <c r="G25" s="262"/>
      <c r="H25" s="262"/>
      <c r="I25" s="262" t="s">
        <v>1396</v>
      </c>
      <c r="J25" s="262" t="s">
        <v>7</v>
      </c>
      <c r="K25" s="283"/>
      <c r="L25" s="283"/>
      <c r="M25" s="283"/>
      <c r="N25" s="284"/>
    </row>
    <row r="26" spans="1:23" s="9" customFormat="1" ht="13">
      <c r="A26" s="259" t="s">
        <v>1496</v>
      </c>
      <c r="B26" s="279">
        <v>24990918</v>
      </c>
      <c r="C26" s="277" t="s">
        <v>25</v>
      </c>
      <c r="D26" s="286" t="s">
        <v>1498</v>
      </c>
      <c r="E26" s="262" t="s">
        <v>7</v>
      </c>
      <c r="F26" s="262" t="s">
        <v>1395</v>
      </c>
      <c r="G26" s="262"/>
      <c r="H26" s="262"/>
      <c r="I26" s="262" t="s">
        <v>1396</v>
      </c>
      <c r="J26" s="262" t="s">
        <v>7</v>
      </c>
      <c r="K26" s="282"/>
      <c r="L26" s="282"/>
      <c r="M26" s="282"/>
      <c r="N26" s="282"/>
      <c r="O26" s="259"/>
      <c r="P26" s="259"/>
      <c r="Q26" s="259"/>
      <c r="R26" s="259"/>
      <c r="S26" s="259"/>
      <c r="T26" s="259"/>
      <c r="U26" s="259"/>
      <c r="V26" s="259"/>
      <c r="W26" s="259"/>
    </row>
    <row r="27" spans="1:23" s="9" customFormat="1" ht="22">
      <c r="B27" s="285">
        <v>25075292</v>
      </c>
      <c r="C27" s="78" t="s">
        <v>74</v>
      </c>
      <c r="D27" s="77" t="s">
        <v>75</v>
      </c>
      <c r="E27" s="129" t="s">
        <v>3</v>
      </c>
      <c r="F27" s="129" t="s">
        <v>1392</v>
      </c>
      <c r="G27" s="129" t="s">
        <v>3</v>
      </c>
      <c r="H27" s="129" t="s">
        <v>7</v>
      </c>
      <c r="I27" s="129" t="s">
        <v>1396</v>
      </c>
      <c r="J27" s="15" t="s">
        <v>3</v>
      </c>
      <c r="K27" s="233">
        <f>COUNTIF(E23:E27,"y")/COUNTA(E23:E27)</f>
        <v>0.2</v>
      </c>
      <c r="L27" s="233">
        <f>COUNTIF(J23:J27,"y")/COUNTA(J23:J27)</f>
        <v>0.4</v>
      </c>
      <c r="M27" s="233"/>
      <c r="N27" s="230">
        <f>COUNTA(J23:J27)</f>
        <v>5</v>
      </c>
    </row>
    <row r="28" spans="1:23" s="259" customFormat="1" ht="12">
      <c r="A28" s="9"/>
      <c r="B28" s="139">
        <v>24659141</v>
      </c>
      <c r="C28" s="78" t="s">
        <v>25</v>
      </c>
      <c r="D28" s="150" t="s">
        <v>123</v>
      </c>
      <c r="E28" s="15" t="s">
        <v>3</v>
      </c>
      <c r="F28" s="129" t="s">
        <v>1392</v>
      </c>
      <c r="G28" s="129" t="s">
        <v>3</v>
      </c>
      <c r="H28" s="129" t="s">
        <v>7</v>
      </c>
      <c r="I28" s="129" t="s">
        <v>1396</v>
      </c>
      <c r="J28" s="15" t="s">
        <v>3</v>
      </c>
      <c r="K28" s="10"/>
      <c r="L28" s="10"/>
      <c r="M28" s="10"/>
      <c r="N28" s="10"/>
      <c r="O28" s="9"/>
      <c r="P28" s="9"/>
      <c r="Q28" s="9"/>
      <c r="R28" s="9"/>
      <c r="S28" s="9"/>
      <c r="T28" s="9"/>
      <c r="U28" s="9"/>
      <c r="V28" s="9"/>
      <c r="W28" s="9"/>
    </row>
    <row r="29" spans="1:23" s="259" customFormat="1" ht="13">
      <c r="A29" s="259" t="s">
        <v>1496</v>
      </c>
      <c r="B29" s="279">
        <v>24990918</v>
      </c>
      <c r="C29" s="277" t="s">
        <v>25</v>
      </c>
      <c r="D29" s="278" t="s">
        <v>1497</v>
      </c>
      <c r="E29" s="262" t="s">
        <v>3</v>
      </c>
      <c r="F29" s="262" t="s">
        <v>1392</v>
      </c>
      <c r="G29" s="262" t="s">
        <v>3</v>
      </c>
      <c r="H29" s="262" t="s">
        <v>3</v>
      </c>
      <c r="I29" s="262" t="s">
        <v>1396</v>
      </c>
      <c r="J29" s="262" t="s">
        <v>3</v>
      </c>
      <c r="K29" s="269"/>
      <c r="L29" s="269"/>
      <c r="M29" s="269"/>
      <c r="N29" s="269"/>
    </row>
    <row r="30" spans="1:23" s="9" customFormat="1" ht="24">
      <c r="B30" s="116">
        <v>24668342</v>
      </c>
      <c r="C30" s="78" t="s">
        <v>25</v>
      </c>
      <c r="D30" s="80" t="s">
        <v>100</v>
      </c>
      <c r="E30" s="15" t="s">
        <v>3</v>
      </c>
      <c r="F30" s="129" t="s">
        <v>1392</v>
      </c>
      <c r="G30" s="129" t="s">
        <v>3</v>
      </c>
      <c r="H30" s="129" t="s">
        <v>3</v>
      </c>
      <c r="I30" s="129" t="s">
        <v>1396</v>
      </c>
      <c r="J30" s="15" t="s">
        <v>3</v>
      </c>
      <c r="K30" s="12"/>
      <c r="L30" s="12"/>
      <c r="M30" s="12"/>
      <c r="N30" s="12"/>
    </row>
    <row r="31" spans="1:23" s="9" customFormat="1" ht="24">
      <c r="B31" s="116">
        <v>24668342</v>
      </c>
      <c r="C31" s="78" t="s">
        <v>25</v>
      </c>
      <c r="D31" s="80" t="s">
        <v>101</v>
      </c>
      <c r="E31" s="15" t="s">
        <v>3</v>
      </c>
      <c r="F31" s="129" t="s">
        <v>1392</v>
      </c>
      <c r="G31" s="129" t="s">
        <v>3</v>
      </c>
      <c r="H31" s="129" t="s">
        <v>3</v>
      </c>
      <c r="I31" s="129" t="s">
        <v>1396</v>
      </c>
      <c r="J31" s="15" t="s">
        <v>3</v>
      </c>
      <c r="K31" s="12"/>
      <c r="L31" s="12"/>
      <c r="M31" s="12"/>
      <c r="N31" s="12"/>
    </row>
    <row r="32" spans="1:23" s="9" customFormat="1" ht="36">
      <c r="B32" s="116">
        <v>24668342</v>
      </c>
      <c r="C32" s="78" t="s">
        <v>25</v>
      </c>
      <c r="D32" s="80" t="s">
        <v>102</v>
      </c>
      <c r="E32" s="15" t="s">
        <v>3</v>
      </c>
      <c r="F32" s="129" t="s">
        <v>1398</v>
      </c>
      <c r="G32" s="129" t="s">
        <v>3</v>
      </c>
      <c r="H32" s="129" t="s">
        <v>7</v>
      </c>
      <c r="I32" s="129" t="s">
        <v>1396</v>
      </c>
      <c r="J32" s="15" t="s">
        <v>3</v>
      </c>
      <c r="K32" s="10"/>
      <c r="L32" s="10"/>
      <c r="M32" s="10"/>
      <c r="N32" s="10"/>
    </row>
    <row r="33" spans="1:14" s="9" customFormat="1" ht="36">
      <c r="B33" s="116">
        <v>24668342</v>
      </c>
      <c r="C33" s="78" t="s">
        <v>25</v>
      </c>
      <c r="D33" s="80" t="s">
        <v>103</v>
      </c>
      <c r="E33" s="15" t="s">
        <v>3</v>
      </c>
      <c r="F33" s="129" t="s">
        <v>1398</v>
      </c>
      <c r="G33" s="129" t="s">
        <v>3</v>
      </c>
      <c r="H33" s="129" t="s">
        <v>7</v>
      </c>
      <c r="I33" s="129" t="s">
        <v>1396</v>
      </c>
      <c r="J33" s="15" t="s">
        <v>3</v>
      </c>
      <c r="K33" s="12"/>
      <c r="L33" s="12"/>
      <c r="M33" s="12"/>
      <c r="N33" s="12"/>
    </row>
    <row r="34" spans="1:14" s="9" customFormat="1" ht="13">
      <c r="B34" s="116">
        <v>24688880</v>
      </c>
      <c r="C34" s="78" t="s">
        <v>49</v>
      </c>
      <c r="D34" s="86" t="s">
        <v>95</v>
      </c>
      <c r="E34" s="15" t="s">
        <v>3</v>
      </c>
      <c r="F34" s="10" t="s">
        <v>1392</v>
      </c>
      <c r="G34" s="129" t="s">
        <v>3</v>
      </c>
      <c r="H34" s="129" t="s">
        <v>7</v>
      </c>
      <c r="I34" s="129" t="s">
        <v>1396</v>
      </c>
      <c r="J34" s="15" t="s">
        <v>3</v>
      </c>
      <c r="N34" s="12"/>
    </row>
    <row r="35" spans="1:14" s="9" customFormat="1" ht="26">
      <c r="B35" s="116">
        <v>24688880</v>
      </c>
      <c r="C35" s="78" t="s">
        <v>49</v>
      </c>
      <c r="D35" s="86" t="s">
        <v>96</v>
      </c>
      <c r="E35" s="15" t="s">
        <v>3</v>
      </c>
      <c r="F35" s="10" t="s">
        <v>1392</v>
      </c>
      <c r="G35" s="129" t="s">
        <v>3</v>
      </c>
      <c r="H35" s="129" t="s">
        <v>7</v>
      </c>
      <c r="I35" s="129" t="s">
        <v>1396</v>
      </c>
      <c r="J35" s="15" t="s">
        <v>3</v>
      </c>
      <c r="N35" s="12"/>
    </row>
    <row r="36" spans="1:14" s="9" customFormat="1" ht="26">
      <c r="B36" s="116">
        <v>24688880</v>
      </c>
      <c r="C36" s="78" t="s">
        <v>49</v>
      </c>
      <c r="D36" s="86" t="s">
        <v>97</v>
      </c>
      <c r="E36" s="15" t="s">
        <v>3</v>
      </c>
      <c r="F36" s="10" t="s">
        <v>1392</v>
      </c>
      <c r="G36" s="129" t="s">
        <v>3</v>
      </c>
      <c r="H36" s="129" t="s">
        <v>7</v>
      </c>
      <c r="I36" s="129" t="s">
        <v>1396</v>
      </c>
      <c r="J36" s="15" t="s">
        <v>3</v>
      </c>
      <c r="K36" s="10"/>
      <c r="L36" s="10"/>
      <c r="M36" s="10"/>
      <c r="N36" s="10"/>
    </row>
    <row r="37" spans="1:14" s="9" customFormat="1" ht="24">
      <c r="B37" s="116">
        <v>24715505</v>
      </c>
      <c r="C37" s="78" t="s">
        <v>25</v>
      </c>
      <c r="D37" s="78" t="s">
        <v>98</v>
      </c>
      <c r="E37" s="15" t="s">
        <v>3</v>
      </c>
      <c r="F37" s="129" t="s">
        <v>1392</v>
      </c>
      <c r="G37" s="129" t="s">
        <v>3</v>
      </c>
      <c r="H37" s="129" t="s">
        <v>7</v>
      </c>
      <c r="I37" s="129" t="s">
        <v>1396</v>
      </c>
      <c r="J37" s="15" t="s">
        <v>3</v>
      </c>
      <c r="K37" s="12"/>
      <c r="L37" s="12"/>
      <c r="M37" s="10"/>
      <c r="N37" s="12"/>
    </row>
    <row r="38" spans="1:14" s="9" customFormat="1" ht="24">
      <c r="B38" s="116">
        <v>24715542</v>
      </c>
      <c r="C38" s="78" t="s">
        <v>25</v>
      </c>
      <c r="D38" s="133" t="s">
        <v>99</v>
      </c>
      <c r="E38" s="15" t="s">
        <v>3</v>
      </c>
      <c r="F38" s="129" t="s">
        <v>1392</v>
      </c>
      <c r="G38" s="129" t="s">
        <v>3</v>
      </c>
      <c r="H38" s="129" t="s">
        <v>7</v>
      </c>
      <c r="I38" s="129" t="s">
        <v>1396</v>
      </c>
      <c r="J38" s="15" t="s">
        <v>3</v>
      </c>
      <c r="K38" s="10"/>
      <c r="L38" s="10"/>
      <c r="M38" s="10"/>
      <c r="N38" s="10"/>
    </row>
    <row r="39" spans="1:14" s="9" customFormat="1" ht="24">
      <c r="B39" s="116">
        <v>24737624</v>
      </c>
      <c r="C39" s="78" t="s">
        <v>25</v>
      </c>
      <c r="D39" s="80" t="s">
        <v>87</v>
      </c>
      <c r="E39" s="15" t="s">
        <v>3</v>
      </c>
      <c r="F39" s="129" t="s">
        <v>1392</v>
      </c>
      <c r="G39" s="129" t="s">
        <v>3</v>
      </c>
      <c r="H39" s="129" t="s">
        <v>3</v>
      </c>
      <c r="I39" s="129" t="s">
        <v>1396</v>
      </c>
      <c r="J39" s="15" t="s">
        <v>3</v>
      </c>
      <c r="M39" s="10"/>
    </row>
    <row r="40" spans="1:14" s="9" customFormat="1" ht="24">
      <c r="B40" s="116">
        <v>24737644</v>
      </c>
      <c r="C40" s="78" t="s">
        <v>25</v>
      </c>
      <c r="D40" s="133" t="s">
        <v>88</v>
      </c>
      <c r="E40" s="15" t="s">
        <v>3</v>
      </c>
      <c r="F40" s="129" t="s">
        <v>1392</v>
      </c>
      <c r="G40" s="129" t="s">
        <v>3</v>
      </c>
      <c r="H40" s="129" t="s">
        <v>7</v>
      </c>
      <c r="I40" s="129" t="s">
        <v>1396</v>
      </c>
      <c r="J40" s="15" t="s">
        <v>3</v>
      </c>
      <c r="K40" s="10"/>
      <c r="L40" s="10"/>
      <c r="M40" s="10"/>
      <c r="N40" s="10"/>
    </row>
    <row r="41" spans="1:14" s="259" customFormat="1" ht="24">
      <c r="A41" s="259" t="s">
        <v>1500</v>
      </c>
      <c r="B41" s="280">
        <v>24737644</v>
      </c>
      <c r="C41" s="277" t="s">
        <v>25</v>
      </c>
      <c r="D41" s="281" t="s">
        <v>89</v>
      </c>
      <c r="E41" s="260" t="s">
        <v>3</v>
      </c>
      <c r="F41" s="262" t="s">
        <v>1392</v>
      </c>
      <c r="G41" s="262" t="s">
        <v>3</v>
      </c>
      <c r="H41" s="262"/>
      <c r="I41" s="262" t="s">
        <v>1499</v>
      </c>
      <c r="J41" s="260" t="s">
        <v>3</v>
      </c>
      <c r="K41" s="282"/>
      <c r="L41" s="282"/>
      <c r="M41" s="269"/>
      <c r="N41" s="282"/>
    </row>
    <row r="42" spans="1:14" s="9" customFormat="1" ht="12">
      <c r="B42" s="116">
        <v>24752666</v>
      </c>
      <c r="C42" s="78" t="s">
        <v>25</v>
      </c>
      <c r="D42" s="248" t="s">
        <v>92</v>
      </c>
      <c r="E42" s="15" t="s">
        <v>3</v>
      </c>
      <c r="F42" s="129" t="s">
        <v>1392</v>
      </c>
      <c r="G42" s="129" t="s">
        <v>7</v>
      </c>
      <c r="H42" s="129" t="s">
        <v>7</v>
      </c>
      <c r="I42" s="129" t="s">
        <v>1396</v>
      </c>
      <c r="J42" s="15" t="s">
        <v>3</v>
      </c>
      <c r="M42" s="10"/>
    </row>
    <row r="43" spans="1:14" s="9" customFormat="1" ht="12">
      <c r="B43" s="116">
        <v>24752702</v>
      </c>
      <c r="C43" s="78" t="s">
        <v>25</v>
      </c>
      <c r="D43" s="80" t="s">
        <v>93</v>
      </c>
      <c r="E43" s="15" t="s">
        <v>3</v>
      </c>
      <c r="F43" s="129" t="s">
        <v>1392</v>
      </c>
      <c r="G43" s="129" t="s">
        <v>3</v>
      </c>
      <c r="H43" s="129" t="s">
        <v>7</v>
      </c>
      <c r="I43" s="129" t="s">
        <v>1396</v>
      </c>
      <c r="J43" s="15" t="s">
        <v>3</v>
      </c>
      <c r="K43" s="12"/>
      <c r="L43" s="12"/>
      <c r="M43" s="10"/>
      <c r="N43" s="12"/>
    </row>
    <row r="44" spans="1:14" s="9" customFormat="1" ht="13">
      <c r="B44" s="116">
        <v>24752702</v>
      </c>
      <c r="C44" s="78" t="s">
        <v>25</v>
      </c>
      <c r="D44" s="224" t="s">
        <v>1401</v>
      </c>
      <c r="E44" s="129" t="s">
        <v>3</v>
      </c>
      <c r="F44" s="129" t="s">
        <v>1392</v>
      </c>
      <c r="G44" s="129" t="s">
        <v>3</v>
      </c>
      <c r="H44" s="129" t="s">
        <v>7</v>
      </c>
      <c r="I44" s="129" t="s">
        <v>1396</v>
      </c>
      <c r="J44" s="129" t="s">
        <v>3</v>
      </c>
      <c r="M44" s="10"/>
    </row>
    <row r="45" spans="1:14" s="9" customFormat="1" ht="22">
      <c r="B45" s="116">
        <v>24760871</v>
      </c>
      <c r="C45" s="78" t="s">
        <v>2</v>
      </c>
      <c r="D45" s="75" t="s">
        <v>94</v>
      </c>
      <c r="E45" s="15" t="s">
        <v>3</v>
      </c>
      <c r="F45" s="129" t="s">
        <v>1392</v>
      </c>
      <c r="G45" s="129" t="s">
        <v>3</v>
      </c>
      <c r="H45" s="129" t="s">
        <v>7</v>
      </c>
      <c r="I45" s="129" t="s">
        <v>1396</v>
      </c>
      <c r="J45" s="15" t="s">
        <v>3</v>
      </c>
      <c r="M45" s="10"/>
    </row>
    <row r="46" spans="1:14" s="9" customFormat="1" ht="13">
      <c r="B46" s="116">
        <v>24760871</v>
      </c>
      <c r="C46" s="78" t="s">
        <v>2</v>
      </c>
      <c r="D46" s="275" t="s">
        <v>1409</v>
      </c>
      <c r="E46" s="129" t="s">
        <v>3</v>
      </c>
      <c r="F46" s="129" t="s">
        <v>1392</v>
      </c>
      <c r="G46" s="129" t="s">
        <v>3</v>
      </c>
      <c r="H46" s="129" t="s">
        <v>7</v>
      </c>
      <c r="I46" s="129" t="s">
        <v>1396</v>
      </c>
      <c r="J46" s="129" t="s">
        <v>3</v>
      </c>
      <c r="K46" s="10"/>
      <c r="L46" s="10"/>
      <c r="M46" s="10"/>
      <c r="N46" s="10"/>
    </row>
    <row r="47" spans="1:14" s="9" customFormat="1" ht="12">
      <c r="B47" s="116">
        <v>24789776</v>
      </c>
      <c r="C47" s="78" t="s">
        <v>4</v>
      </c>
      <c r="D47" s="89" t="s">
        <v>82</v>
      </c>
      <c r="E47" s="15" t="s">
        <v>3</v>
      </c>
      <c r="F47" s="10" t="s">
        <v>1392</v>
      </c>
      <c r="G47" s="129" t="s">
        <v>3</v>
      </c>
      <c r="H47" s="129" t="s">
        <v>7</v>
      </c>
      <c r="I47" s="129" t="s">
        <v>1396</v>
      </c>
      <c r="J47" s="15" t="s">
        <v>3</v>
      </c>
      <c r="K47" s="12"/>
      <c r="L47" s="12"/>
      <c r="M47" s="12"/>
      <c r="N47" s="12"/>
    </row>
    <row r="48" spans="1:14" s="9" customFormat="1" ht="24">
      <c r="B48" s="116">
        <v>24796287</v>
      </c>
      <c r="C48" s="78" t="s">
        <v>83</v>
      </c>
      <c r="D48" s="81" t="s">
        <v>84</v>
      </c>
      <c r="E48" s="15" t="s">
        <v>3</v>
      </c>
      <c r="F48" s="129" t="s">
        <v>1392</v>
      </c>
      <c r="G48" s="129" t="s">
        <v>3</v>
      </c>
      <c r="H48" s="129" t="s">
        <v>7</v>
      </c>
      <c r="I48" s="129" t="s">
        <v>1396</v>
      </c>
      <c r="J48" s="15" t="s">
        <v>3</v>
      </c>
      <c r="K48" s="12"/>
      <c r="L48" s="12"/>
      <c r="M48" s="12"/>
      <c r="N48" s="12"/>
    </row>
    <row r="49" spans="2:14" s="9" customFormat="1" ht="24">
      <c r="B49" s="116">
        <v>24796287</v>
      </c>
      <c r="C49" s="78" t="s">
        <v>83</v>
      </c>
      <c r="D49" s="80" t="s">
        <v>85</v>
      </c>
      <c r="E49" s="15" t="s">
        <v>3</v>
      </c>
      <c r="F49" s="129" t="s">
        <v>1392</v>
      </c>
      <c r="G49" s="129" t="s">
        <v>3</v>
      </c>
      <c r="H49" s="129" t="s">
        <v>7</v>
      </c>
      <c r="I49" s="129" t="s">
        <v>1396</v>
      </c>
      <c r="J49" s="15" t="s">
        <v>3</v>
      </c>
      <c r="K49" s="12"/>
      <c r="L49" s="12"/>
      <c r="M49" s="12"/>
      <c r="N49" s="12"/>
    </row>
    <row r="50" spans="2:14" s="9" customFormat="1" ht="13">
      <c r="B50" s="116">
        <v>24851798</v>
      </c>
      <c r="C50" s="78" t="s">
        <v>25</v>
      </c>
      <c r="D50" s="130" t="s">
        <v>79</v>
      </c>
      <c r="E50" s="15" t="s">
        <v>3</v>
      </c>
      <c r="F50" s="129" t="s">
        <v>1392</v>
      </c>
      <c r="G50" s="129" t="s">
        <v>3</v>
      </c>
      <c r="H50" s="129" t="s">
        <v>7</v>
      </c>
      <c r="I50" s="129" t="s">
        <v>1396</v>
      </c>
      <c r="J50" s="15" t="s">
        <v>3</v>
      </c>
      <c r="K50" s="12"/>
      <c r="L50" s="12"/>
      <c r="M50" s="12"/>
      <c r="N50" s="12"/>
    </row>
    <row r="51" spans="2:14" s="9" customFormat="1" ht="36">
      <c r="B51" s="116">
        <v>24855015</v>
      </c>
      <c r="C51" s="78" t="s">
        <v>25</v>
      </c>
      <c r="D51" s="80" t="s">
        <v>80</v>
      </c>
      <c r="E51" s="15" t="s">
        <v>3</v>
      </c>
      <c r="F51" s="129" t="s">
        <v>1392</v>
      </c>
      <c r="G51" s="129" t="s">
        <v>3</v>
      </c>
      <c r="H51" s="129" t="s">
        <v>3</v>
      </c>
      <c r="I51" s="129" t="s">
        <v>1396</v>
      </c>
      <c r="J51" s="15" t="s">
        <v>3</v>
      </c>
      <c r="K51" s="12"/>
      <c r="L51" s="12"/>
      <c r="M51" s="12"/>
      <c r="N51" s="12"/>
    </row>
    <row r="52" spans="2:14" s="9" customFormat="1" ht="29" customHeight="1">
      <c r="B52" s="116">
        <v>24872554</v>
      </c>
      <c r="C52" s="78" t="s">
        <v>2</v>
      </c>
      <c r="D52" s="75" t="s">
        <v>81</v>
      </c>
      <c r="E52" s="15" t="s">
        <v>3</v>
      </c>
      <c r="F52" s="10" t="s">
        <v>1392</v>
      </c>
      <c r="G52" s="129" t="s">
        <v>3</v>
      </c>
      <c r="H52" s="129" t="s">
        <v>7</v>
      </c>
      <c r="I52" s="129" t="s">
        <v>1396</v>
      </c>
      <c r="J52" s="15" t="s">
        <v>3</v>
      </c>
    </row>
    <row r="53" spans="2:14" s="9" customFormat="1" ht="29" customHeight="1">
      <c r="B53" s="116">
        <v>24872554</v>
      </c>
      <c r="C53" s="78" t="s">
        <v>2</v>
      </c>
      <c r="D53" s="87" t="s">
        <v>72</v>
      </c>
      <c r="E53" s="15" t="s">
        <v>3</v>
      </c>
      <c r="F53" s="10" t="s">
        <v>1392</v>
      </c>
      <c r="G53" s="129" t="s">
        <v>3</v>
      </c>
      <c r="H53" s="129" t="s">
        <v>7</v>
      </c>
      <c r="I53" s="129" t="s">
        <v>1396</v>
      </c>
      <c r="J53" s="15" t="s">
        <v>3</v>
      </c>
    </row>
    <row r="54" spans="2:14" s="9" customFormat="1" ht="22">
      <c r="B54" s="116">
        <v>24872554</v>
      </c>
      <c r="C54" s="78" t="s">
        <v>2</v>
      </c>
      <c r="D54" s="118" t="s">
        <v>1404</v>
      </c>
      <c r="E54" s="15" t="s">
        <v>3</v>
      </c>
      <c r="F54" s="10" t="s">
        <v>1392</v>
      </c>
      <c r="G54" s="129" t="s">
        <v>3</v>
      </c>
      <c r="H54" s="129" t="s">
        <v>3</v>
      </c>
      <c r="I54" s="129" t="s">
        <v>1396</v>
      </c>
      <c r="J54" s="15" t="s">
        <v>3</v>
      </c>
    </row>
    <row r="55" spans="2:14" s="9" customFormat="1" ht="24">
      <c r="B55" s="116">
        <v>24899698</v>
      </c>
      <c r="C55" s="78" t="s">
        <v>2</v>
      </c>
      <c r="D55" s="79" t="s">
        <v>71</v>
      </c>
      <c r="E55" s="15" t="s">
        <v>3</v>
      </c>
      <c r="F55" s="10" t="s">
        <v>1392</v>
      </c>
      <c r="G55" s="129" t="s">
        <v>3</v>
      </c>
      <c r="H55" s="129" t="s">
        <v>7</v>
      </c>
      <c r="I55" s="129" t="s">
        <v>1396</v>
      </c>
      <c r="J55" s="15" t="s">
        <v>3</v>
      </c>
    </row>
    <row r="56" spans="2:14" s="9" customFormat="1" ht="12">
      <c r="B56" s="116">
        <v>24899714</v>
      </c>
      <c r="C56" s="78" t="s">
        <v>2</v>
      </c>
      <c r="D56" s="75" t="s">
        <v>70</v>
      </c>
      <c r="E56" s="15" t="s">
        <v>3</v>
      </c>
      <c r="F56" s="10" t="s">
        <v>1392</v>
      </c>
      <c r="G56" s="129" t="s">
        <v>3</v>
      </c>
      <c r="H56" s="129" t="s">
        <v>7</v>
      </c>
      <c r="I56" s="129" t="s">
        <v>1396</v>
      </c>
      <c r="J56" s="15" t="s">
        <v>3</v>
      </c>
    </row>
    <row r="57" spans="2:14" s="9" customFormat="1" ht="12">
      <c r="B57" s="116">
        <v>24906209</v>
      </c>
      <c r="C57" s="78" t="s">
        <v>61</v>
      </c>
      <c r="D57" s="79" t="s">
        <v>62</v>
      </c>
      <c r="E57" s="15" t="s">
        <v>3</v>
      </c>
      <c r="F57" s="10" t="s">
        <v>1392</v>
      </c>
      <c r="G57" s="129" t="s">
        <v>3</v>
      </c>
      <c r="H57" s="129" t="s">
        <v>3</v>
      </c>
      <c r="I57" s="129" t="s">
        <v>1396</v>
      </c>
      <c r="J57" s="15" t="s">
        <v>3</v>
      </c>
    </row>
    <row r="58" spans="2:14" s="9" customFormat="1" ht="39">
      <c r="B58" s="116">
        <v>24906466</v>
      </c>
      <c r="C58" s="78" t="s">
        <v>4</v>
      </c>
      <c r="D58" s="152" t="s">
        <v>1408</v>
      </c>
      <c r="E58" s="15" t="s">
        <v>3</v>
      </c>
      <c r="F58" s="10" t="s">
        <v>1392</v>
      </c>
      <c r="G58" s="129" t="s">
        <v>3</v>
      </c>
      <c r="H58" s="129" t="s">
        <v>7</v>
      </c>
      <c r="I58" s="129" t="s">
        <v>1396</v>
      </c>
      <c r="J58" s="15" t="s">
        <v>3</v>
      </c>
      <c r="K58" s="12"/>
      <c r="L58" s="12"/>
      <c r="M58" s="12"/>
      <c r="N58" s="12"/>
    </row>
    <row r="59" spans="2:14" s="9" customFormat="1" ht="22">
      <c r="B59" s="116">
        <v>24920616</v>
      </c>
      <c r="C59" s="78" t="s">
        <v>2</v>
      </c>
      <c r="D59" s="118" t="s">
        <v>63</v>
      </c>
      <c r="E59" s="15" t="s">
        <v>3</v>
      </c>
      <c r="F59" s="10" t="s">
        <v>1392</v>
      </c>
      <c r="G59" s="129" t="s">
        <v>3</v>
      </c>
      <c r="H59" s="129" t="s">
        <v>3</v>
      </c>
      <c r="I59" s="129" t="s">
        <v>1396</v>
      </c>
      <c r="J59" s="15" t="s">
        <v>3</v>
      </c>
    </row>
    <row r="60" spans="2:14" s="9" customFormat="1" ht="12">
      <c r="B60" s="116">
        <v>24920621</v>
      </c>
      <c r="C60" s="78" t="s">
        <v>2</v>
      </c>
      <c r="D60" s="75" t="s">
        <v>64</v>
      </c>
      <c r="E60" s="15" t="s">
        <v>3</v>
      </c>
      <c r="F60" s="10" t="s">
        <v>1392</v>
      </c>
      <c r="G60" s="129" t="s">
        <v>3</v>
      </c>
      <c r="H60" s="129" t="s">
        <v>3</v>
      </c>
      <c r="I60" s="129" t="s">
        <v>1396</v>
      </c>
      <c r="J60" s="15" t="s">
        <v>3</v>
      </c>
    </row>
    <row r="61" spans="2:14" s="9" customFormat="1" ht="12">
      <c r="B61" s="116">
        <v>24924300</v>
      </c>
      <c r="C61" s="78" t="s">
        <v>4</v>
      </c>
      <c r="D61" s="89" t="s">
        <v>66</v>
      </c>
      <c r="E61" s="15" t="s">
        <v>3</v>
      </c>
      <c r="F61" s="10" t="s">
        <v>1392</v>
      </c>
      <c r="G61" s="129" t="s">
        <v>3</v>
      </c>
      <c r="H61" s="129" t="s">
        <v>7</v>
      </c>
      <c r="I61" s="129" t="s">
        <v>1396</v>
      </c>
      <c r="J61" s="15" t="s">
        <v>3</v>
      </c>
      <c r="K61" s="12"/>
      <c r="L61" s="12"/>
      <c r="M61" s="12"/>
      <c r="N61" s="12"/>
    </row>
    <row r="62" spans="2:14" s="9" customFormat="1" ht="12">
      <c r="B62" s="116">
        <v>24952892</v>
      </c>
      <c r="C62" s="78" t="s">
        <v>56</v>
      </c>
      <c r="D62" s="89" t="s">
        <v>57</v>
      </c>
      <c r="E62" s="15" t="s">
        <v>3</v>
      </c>
      <c r="F62" s="10" t="s">
        <v>1392</v>
      </c>
      <c r="G62" s="129" t="s">
        <v>3</v>
      </c>
      <c r="H62" s="129" t="s">
        <v>7</v>
      </c>
      <c r="I62" s="129" t="s">
        <v>1396</v>
      </c>
      <c r="J62" s="15" t="s">
        <v>3</v>
      </c>
    </row>
    <row r="63" spans="2:14" s="9" customFormat="1" ht="24">
      <c r="B63" s="116">
        <v>24954002</v>
      </c>
      <c r="C63" s="78" t="s">
        <v>25</v>
      </c>
      <c r="D63" s="80" t="s">
        <v>67</v>
      </c>
      <c r="E63" s="15" t="s">
        <v>3</v>
      </c>
      <c r="F63" s="129" t="s">
        <v>1392</v>
      </c>
      <c r="G63" s="129" t="s">
        <v>3</v>
      </c>
      <c r="H63" s="129" t="s">
        <v>3</v>
      </c>
      <c r="I63" s="129" t="s">
        <v>1396</v>
      </c>
      <c r="J63" s="15" t="s">
        <v>3</v>
      </c>
    </row>
    <row r="64" spans="2:14" s="9" customFormat="1" ht="12">
      <c r="B64" s="116">
        <v>24966369</v>
      </c>
      <c r="C64" s="78" t="s">
        <v>2</v>
      </c>
      <c r="D64" s="75" t="s">
        <v>58</v>
      </c>
      <c r="E64" s="15" t="s">
        <v>3</v>
      </c>
      <c r="F64" s="10" t="s">
        <v>1392</v>
      </c>
      <c r="G64" s="129" t="s">
        <v>3</v>
      </c>
      <c r="H64" s="129" t="s">
        <v>3</v>
      </c>
      <c r="I64" s="129" t="s">
        <v>1396</v>
      </c>
      <c r="J64" s="15" t="s">
        <v>3</v>
      </c>
    </row>
    <row r="65" spans="2:14" s="9" customFormat="1" ht="12">
      <c r="B65" s="116">
        <v>24966384</v>
      </c>
      <c r="C65" s="78" t="s">
        <v>2</v>
      </c>
      <c r="D65" s="118" t="s">
        <v>59</v>
      </c>
      <c r="E65" s="15" t="s">
        <v>3</v>
      </c>
      <c r="F65" s="10" t="s">
        <v>1392</v>
      </c>
      <c r="G65" s="129" t="s">
        <v>3</v>
      </c>
      <c r="H65" s="129" t="s">
        <v>7</v>
      </c>
      <c r="I65" s="129" t="s">
        <v>1396</v>
      </c>
      <c r="J65" s="15" t="s">
        <v>3</v>
      </c>
    </row>
    <row r="66" spans="2:14" s="9" customFormat="1" ht="24">
      <c r="B66" s="116">
        <v>24968872</v>
      </c>
      <c r="C66" s="78" t="s">
        <v>4</v>
      </c>
      <c r="D66" s="74" t="s">
        <v>60</v>
      </c>
      <c r="E66" s="15" t="s">
        <v>3</v>
      </c>
      <c r="F66" s="10" t="s">
        <v>1392</v>
      </c>
      <c r="G66" s="129" t="s">
        <v>3</v>
      </c>
      <c r="H66" s="129" t="s">
        <v>3</v>
      </c>
      <c r="I66" s="129" t="s">
        <v>1396</v>
      </c>
      <c r="J66" s="15" t="s">
        <v>3</v>
      </c>
      <c r="K66" s="12"/>
      <c r="L66" s="12"/>
      <c r="M66" s="12"/>
      <c r="N66" s="12"/>
    </row>
    <row r="67" spans="2:14" s="9" customFormat="1" ht="12">
      <c r="B67" s="116">
        <v>24993814</v>
      </c>
      <c r="C67" s="82" t="s">
        <v>4</v>
      </c>
      <c r="D67" s="82" t="s">
        <v>5</v>
      </c>
      <c r="E67" s="243" t="s">
        <v>3</v>
      </c>
      <c r="F67" s="244" t="s">
        <v>1392</v>
      </c>
      <c r="G67" s="129" t="s">
        <v>3</v>
      </c>
      <c r="H67" s="129" t="s">
        <v>7</v>
      </c>
      <c r="I67" s="244" t="s">
        <v>1396</v>
      </c>
      <c r="J67" s="243" t="s">
        <v>3</v>
      </c>
      <c r="K67" s="12"/>
      <c r="L67" s="12"/>
      <c r="M67" s="12"/>
      <c r="N67" s="227"/>
    </row>
    <row r="68" spans="2:14" s="9" customFormat="1" ht="24">
      <c r="B68" s="116">
        <v>25009270</v>
      </c>
      <c r="C68" s="82" t="s">
        <v>2</v>
      </c>
      <c r="D68" s="82" t="s">
        <v>54</v>
      </c>
      <c r="E68" s="15" t="s">
        <v>3</v>
      </c>
      <c r="F68" s="10" t="s">
        <v>1392</v>
      </c>
      <c r="G68" s="129" t="s">
        <v>3</v>
      </c>
      <c r="H68" s="129" t="s">
        <v>3</v>
      </c>
      <c r="I68" s="129" t="s">
        <v>1396</v>
      </c>
      <c r="J68" s="15" t="s">
        <v>3</v>
      </c>
    </row>
    <row r="69" spans="2:14" s="9" customFormat="1" ht="22">
      <c r="B69" s="116">
        <v>25009276</v>
      </c>
      <c r="C69" s="82" t="s">
        <v>2</v>
      </c>
      <c r="D69" s="75" t="s">
        <v>52</v>
      </c>
      <c r="E69" s="15" t="s">
        <v>3</v>
      </c>
      <c r="F69" s="10" t="s">
        <v>1392</v>
      </c>
      <c r="G69" s="129" t="s">
        <v>3</v>
      </c>
      <c r="H69" s="129" t="s">
        <v>7</v>
      </c>
      <c r="I69" s="129" t="s">
        <v>1396</v>
      </c>
      <c r="J69" s="15" t="s">
        <v>3</v>
      </c>
    </row>
    <row r="70" spans="2:14" s="9" customFormat="1" ht="22">
      <c r="B70" s="116">
        <v>25009276</v>
      </c>
      <c r="C70" s="82" t="s">
        <v>2</v>
      </c>
      <c r="D70" s="75" t="s">
        <v>53</v>
      </c>
      <c r="E70" s="15" t="s">
        <v>3</v>
      </c>
      <c r="F70" s="10" t="s">
        <v>1392</v>
      </c>
      <c r="G70" s="129" t="s">
        <v>3</v>
      </c>
      <c r="H70" s="129" t="s">
        <v>7</v>
      </c>
      <c r="I70" s="129" t="s">
        <v>1396</v>
      </c>
      <c r="J70" s="15" t="s">
        <v>3</v>
      </c>
    </row>
    <row r="71" spans="2:14" s="9" customFormat="1" ht="24" customHeight="1">
      <c r="B71" s="116">
        <v>25031414</v>
      </c>
      <c r="C71" s="82" t="s">
        <v>2</v>
      </c>
      <c r="D71" s="75" t="s">
        <v>43</v>
      </c>
      <c r="E71" s="15" t="s">
        <v>3</v>
      </c>
      <c r="F71" s="10" t="s">
        <v>1392</v>
      </c>
      <c r="G71" s="129" t="s">
        <v>3</v>
      </c>
      <c r="H71" s="129" t="s">
        <v>7</v>
      </c>
      <c r="I71" s="129" t="s">
        <v>1396</v>
      </c>
      <c r="J71" s="15" t="s">
        <v>3</v>
      </c>
    </row>
    <row r="72" spans="2:14" s="9" customFormat="1" ht="24" customHeight="1">
      <c r="B72" s="116">
        <v>25041792</v>
      </c>
      <c r="C72" s="82" t="s">
        <v>25</v>
      </c>
      <c r="D72" s="76" t="s">
        <v>33</v>
      </c>
      <c r="E72" s="15" t="s">
        <v>3</v>
      </c>
      <c r="F72" s="129" t="s">
        <v>1392</v>
      </c>
      <c r="G72" s="129" t="s">
        <v>3</v>
      </c>
      <c r="H72" s="129" t="s">
        <v>3</v>
      </c>
      <c r="I72" s="129" t="s">
        <v>1396</v>
      </c>
      <c r="J72" s="15" t="s">
        <v>3</v>
      </c>
    </row>
    <row r="73" spans="2:14" s="9" customFormat="1" ht="26">
      <c r="B73" s="116">
        <v>25043553</v>
      </c>
      <c r="C73" s="82" t="s">
        <v>25</v>
      </c>
      <c r="D73" s="85" t="s">
        <v>41</v>
      </c>
      <c r="E73" s="15" t="s">
        <v>3</v>
      </c>
      <c r="F73" s="129" t="s">
        <v>1392</v>
      </c>
      <c r="G73" s="129" t="s">
        <v>3</v>
      </c>
      <c r="H73" s="129" t="s">
        <v>3</v>
      </c>
      <c r="I73" s="129" t="s">
        <v>1396</v>
      </c>
      <c r="J73" s="15" t="s">
        <v>3</v>
      </c>
      <c r="K73" s="12"/>
      <c r="L73" s="12"/>
      <c r="M73" s="12"/>
      <c r="N73" s="12"/>
    </row>
    <row r="74" spans="2:14" s="9" customFormat="1" ht="36">
      <c r="B74" s="116">
        <v>25043676</v>
      </c>
      <c r="C74" s="82" t="s">
        <v>25</v>
      </c>
      <c r="D74" s="84" t="s">
        <v>39</v>
      </c>
      <c r="E74" s="15" t="s">
        <v>3</v>
      </c>
      <c r="F74" s="129" t="s">
        <v>1392</v>
      </c>
      <c r="G74" s="129" t="s">
        <v>3</v>
      </c>
      <c r="H74" s="129" t="s">
        <v>3</v>
      </c>
      <c r="I74" s="129" t="s">
        <v>1396</v>
      </c>
      <c r="J74" s="15" t="s">
        <v>3</v>
      </c>
      <c r="K74" s="12"/>
      <c r="L74" s="12"/>
      <c r="M74" s="12"/>
      <c r="N74" s="12"/>
    </row>
    <row r="75" spans="2:14" s="9" customFormat="1" ht="24">
      <c r="B75" s="116">
        <v>25043676</v>
      </c>
      <c r="C75" s="82" t="s">
        <v>25</v>
      </c>
      <c r="D75" s="151" t="s">
        <v>40</v>
      </c>
      <c r="E75" s="15" t="s">
        <v>3</v>
      </c>
      <c r="F75" s="129" t="s">
        <v>1392</v>
      </c>
      <c r="G75" s="129" t="s">
        <v>3</v>
      </c>
      <c r="H75" s="129" t="s">
        <v>3</v>
      </c>
      <c r="I75" s="129" t="s">
        <v>1396</v>
      </c>
      <c r="J75" s="15" t="s">
        <v>3</v>
      </c>
      <c r="K75" s="12"/>
      <c r="L75" s="12"/>
      <c r="M75" s="12"/>
      <c r="N75" s="12"/>
    </row>
    <row r="76" spans="2:14" s="9" customFormat="1" ht="13">
      <c r="B76" s="116">
        <v>25043933</v>
      </c>
      <c r="C76" s="82" t="s">
        <v>25</v>
      </c>
      <c r="D76" s="83" t="s">
        <v>38</v>
      </c>
      <c r="E76" s="15" t="s">
        <v>3</v>
      </c>
      <c r="F76" s="129" t="s">
        <v>1392</v>
      </c>
      <c r="G76" s="129" t="s">
        <v>3</v>
      </c>
      <c r="H76" s="129" t="s">
        <v>7</v>
      </c>
      <c r="I76" s="129" t="s">
        <v>1396</v>
      </c>
      <c r="J76" s="15" t="s">
        <v>3</v>
      </c>
      <c r="K76" s="12"/>
      <c r="L76" s="12"/>
      <c r="M76" s="12"/>
      <c r="N76" s="12"/>
    </row>
    <row r="77" spans="2:14" s="9" customFormat="1" ht="24">
      <c r="B77" s="116">
        <v>25044160</v>
      </c>
      <c r="C77" s="82" t="s">
        <v>25</v>
      </c>
      <c r="D77" s="81" t="s">
        <v>44</v>
      </c>
      <c r="E77" s="15" t="s">
        <v>3</v>
      </c>
      <c r="F77" s="129" t="s">
        <v>1392</v>
      </c>
      <c r="G77" s="129" t="s">
        <v>3</v>
      </c>
      <c r="H77" s="129" t="s">
        <v>3</v>
      </c>
      <c r="I77" s="129" t="s">
        <v>1396</v>
      </c>
      <c r="J77" s="15" t="s">
        <v>3</v>
      </c>
      <c r="K77" s="12"/>
      <c r="L77" s="12"/>
      <c r="M77" s="12"/>
      <c r="N77" s="12"/>
    </row>
    <row r="78" spans="2:14" s="9" customFormat="1" ht="12">
      <c r="B78" s="116">
        <v>25044160</v>
      </c>
      <c r="C78" s="82" t="s">
        <v>25</v>
      </c>
      <c r="D78" s="133" t="s">
        <v>45</v>
      </c>
      <c r="E78" s="15" t="s">
        <v>3</v>
      </c>
      <c r="F78" s="129" t="s">
        <v>1392</v>
      </c>
      <c r="G78" s="129" t="s">
        <v>3</v>
      </c>
      <c r="H78" s="129" t="s">
        <v>3</v>
      </c>
      <c r="I78" s="129" t="s">
        <v>1396</v>
      </c>
      <c r="J78" s="15" t="s">
        <v>3</v>
      </c>
      <c r="M78" s="12"/>
    </row>
    <row r="79" spans="2:14" s="9" customFormat="1" ht="12">
      <c r="B79" s="116">
        <v>25044160</v>
      </c>
      <c r="C79" s="82" t="s">
        <v>25</v>
      </c>
      <c r="D79" s="80" t="s">
        <v>46</v>
      </c>
      <c r="E79" s="15" t="s">
        <v>3</v>
      </c>
      <c r="F79" s="129" t="s">
        <v>1392</v>
      </c>
      <c r="G79" s="129" t="s">
        <v>3</v>
      </c>
      <c r="H79" s="129" t="s">
        <v>3</v>
      </c>
      <c r="I79" s="129" t="s">
        <v>1396</v>
      </c>
      <c r="J79" s="15" t="s">
        <v>3</v>
      </c>
      <c r="M79" s="12"/>
    </row>
    <row r="80" spans="2:14" s="9" customFormat="1" ht="24">
      <c r="B80" s="116">
        <v>25044160</v>
      </c>
      <c r="C80" s="82" t="s">
        <v>25</v>
      </c>
      <c r="D80" s="81" t="s">
        <v>30</v>
      </c>
      <c r="E80" s="15" t="s">
        <v>3</v>
      </c>
      <c r="F80" s="129" t="s">
        <v>1392</v>
      </c>
      <c r="G80" s="129" t="s">
        <v>3</v>
      </c>
      <c r="H80" s="129" t="s">
        <v>3</v>
      </c>
      <c r="I80" s="129" t="s">
        <v>1396</v>
      </c>
      <c r="J80" s="15" t="s">
        <v>3</v>
      </c>
      <c r="M80" s="12"/>
    </row>
    <row r="81" spans="2:14" s="9" customFormat="1" ht="12">
      <c r="B81" s="116">
        <v>25044160</v>
      </c>
      <c r="C81" s="82" t="s">
        <v>25</v>
      </c>
      <c r="D81" s="76" t="s">
        <v>31</v>
      </c>
      <c r="E81" s="15" t="s">
        <v>3</v>
      </c>
      <c r="F81" s="129" t="s">
        <v>1392</v>
      </c>
      <c r="G81" s="129" t="s">
        <v>3</v>
      </c>
      <c r="H81" s="129" t="s">
        <v>7</v>
      </c>
      <c r="I81" s="129" t="s">
        <v>1396</v>
      </c>
      <c r="J81" s="15" t="s">
        <v>3</v>
      </c>
      <c r="K81" s="12"/>
      <c r="L81" s="12"/>
      <c r="M81" s="12"/>
      <c r="N81" s="12"/>
    </row>
    <row r="82" spans="2:14" s="9" customFormat="1" ht="24">
      <c r="B82" s="116">
        <v>25044160</v>
      </c>
      <c r="C82" s="82" t="s">
        <v>25</v>
      </c>
      <c r="D82" s="140" t="s">
        <v>32</v>
      </c>
      <c r="E82" s="15" t="s">
        <v>3</v>
      </c>
      <c r="F82" s="129" t="s">
        <v>1392</v>
      </c>
      <c r="G82" s="129" t="s">
        <v>3</v>
      </c>
      <c r="H82" s="129" t="s">
        <v>7</v>
      </c>
      <c r="I82" s="129" t="s">
        <v>1396</v>
      </c>
      <c r="J82" s="15" t="s">
        <v>3</v>
      </c>
      <c r="K82" s="12"/>
      <c r="L82" s="12"/>
      <c r="M82" s="12"/>
      <c r="N82" s="12"/>
    </row>
    <row r="83" spans="2:14" s="9" customFormat="1" ht="24">
      <c r="B83" s="116">
        <v>25048627</v>
      </c>
      <c r="C83" s="82" t="s">
        <v>4</v>
      </c>
      <c r="D83" s="76" t="s">
        <v>8</v>
      </c>
      <c r="E83" s="15" t="s">
        <v>3</v>
      </c>
      <c r="F83" s="10" t="s">
        <v>1392</v>
      </c>
      <c r="G83" s="129" t="s">
        <v>3</v>
      </c>
      <c r="H83" s="129" t="s">
        <v>7</v>
      </c>
      <c r="I83" s="129" t="s">
        <v>1396</v>
      </c>
      <c r="J83" s="15" t="s">
        <v>3</v>
      </c>
      <c r="N83" s="227"/>
    </row>
    <row r="84" spans="2:14" s="9" customFormat="1" ht="24">
      <c r="B84" s="116">
        <v>25048627</v>
      </c>
      <c r="C84" s="82" t="s">
        <v>4</v>
      </c>
      <c r="D84" s="140" t="s">
        <v>9</v>
      </c>
      <c r="E84" s="15" t="s">
        <v>3</v>
      </c>
      <c r="F84" s="10" t="s">
        <v>1392</v>
      </c>
      <c r="G84" s="129" t="s">
        <v>3</v>
      </c>
      <c r="H84" s="129" t="s">
        <v>7</v>
      </c>
      <c r="I84" s="129" t="s">
        <v>1396</v>
      </c>
      <c r="J84" s="15" t="s">
        <v>3</v>
      </c>
    </row>
    <row r="85" spans="2:14" s="9" customFormat="1" ht="24">
      <c r="B85" s="116">
        <v>25048627</v>
      </c>
      <c r="C85" s="82" t="s">
        <v>4</v>
      </c>
      <c r="D85" s="76" t="s">
        <v>10</v>
      </c>
      <c r="E85" s="15" t="s">
        <v>3</v>
      </c>
      <c r="F85" s="10" t="s">
        <v>1392</v>
      </c>
      <c r="G85" s="129" t="s">
        <v>3</v>
      </c>
      <c r="H85" s="129" t="s">
        <v>7</v>
      </c>
      <c r="I85" s="129" t="s">
        <v>1396</v>
      </c>
      <c r="J85" s="15" t="s">
        <v>3</v>
      </c>
    </row>
    <row r="86" spans="2:14" s="9" customFormat="1" ht="36">
      <c r="B86" s="116">
        <v>25048627</v>
      </c>
      <c r="C86" s="82" t="s">
        <v>4</v>
      </c>
      <c r="D86" s="76" t="s">
        <v>11</v>
      </c>
      <c r="E86" s="15" t="s">
        <v>3</v>
      </c>
      <c r="F86" s="10" t="s">
        <v>1392</v>
      </c>
      <c r="G86" s="129" t="s">
        <v>3</v>
      </c>
      <c r="H86" s="129" t="s">
        <v>7</v>
      </c>
      <c r="I86" s="129" t="s">
        <v>1396</v>
      </c>
      <c r="J86" s="15" t="s">
        <v>3</v>
      </c>
    </row>
    <row r="87" spans="2:14" s="9" customFormat="1" ht="36">
      <c r="B87" s="116">
        <v>25048627</v>
      </c>
      <c r="C87" s="82" t="s">
        <v>4</v>
      </c>
      <c r="D87" s="76" t="s">
        <v>12</v>
      </c>
      <c r="E87" s="15" t="s">
        <v>3</v>
      </c>
      <c r="F87" s="10" t="s">
        <v>1392</v>
      </c>
      <c r="G87" s="129" t="s">
        <v>3</v>
      </c>
      <c r="H87" s="129" t="s">
        <v>7</v>
      </c>
      <c r="I87" s="129" t="s">
        <v>1396</v>
      </c>
      <c r="J87" s="15" t="s">
        <v>3</v>
      </c>
    </row>
    <row r="88" spans="2:14" s="9" customFormat="1" ht="24">
      <c r="B88" s="116">
        <v>25048627</v>
      </c>
      <c r="C88" s="82" t="s">
        <v>4</v>
      </c>
      <c r="D88" s="76" t="s">
        <v>13</v>
      </c>
      <c r="E88" s="15" t="s">
        <v>3</v>
      </c>
      <c r="F88" s="10" t="s">
        <v>1392</v>
      </c>
      <c r="G88" s="129" t="s">
        <v>3</v>
      </c>
      <c r="H88" s="129" t="s">
        <v>7</v>
      </c>
      <c r="I88" s="129" t="s">
        <v>1396</v>
      </c>
      <c r="J88" s="15" t="s">
        <v>3</v>
      </c>
      <c r="N88" s="12"/>
    </row>
    <row r="89" spans="2:14" s="9" customFormat="1" ht="12">
      <c r="B89" s="116">
        <v>25048627</v>
      </c>
      <c r="C89" s="82" t="s">
        <v>4</v>
      </c>
      <c r="D89" s="76" t="s">
        <v>14</v>
      </c>
      <c r="E89" s="15" t="s">
        <v>3</v>
      </c>
      <c r="F89" s="10" t="s">
        <v>1392</v>
      </c>
      <c r="G89" s="129" t="s">
        <v>3</v>
      </c>
      <c r="H89" s="129" t="s">
        <v>7</v>
      </c>
      <c r="I89" s="129" t="s">
        <v>1396</v>
      </c>
      <c r="J89" s="15" t="s">
        <v>3</v>
      </c>
      <c r="N89" s="12"/>
    </row>
    <row r="90" spans="2:14" s="9" customFormat="1" ht="24">
      <c r="B90" s="116">
        <v>25048627</v>
      </c>
      <c r="C90" s="82" t="s">
        <v>4</v>
      </c>
      <c r="D90" s="76" t="s">
        <v>15</v>
      </c>
      <c r="E90" s="15" t="s">
        <v>3</v>
      </c>
      <c r="F90" s="10" t="s">
        <v>1392</v>
      </c>
      <c r="G90" s="129" t="s">
        <v>3</v>
      </c>
      <c r="H90" s="129" t="s">
        <v>7</v>
      </c>
      <c r="I90" s="129" t="s">
        <v>1396</v>
      </c>
      <c r="J90" s="15" t="s">
        <v>3</v>
      </c>
      <c r="N90" s="12"/>
    </row>
    <row r="91" spans="2:14" s="9" customFormat="1" ht="36">
      <c r="B91" s="116">
        <v>25048627</v>
      </c>
      <c r="C91" s="82" t="s">
        <v>4</v>
      </c>
      <c r="D91" s="76" t="s">
        <v>16</v>
      </c>
      <c r="E91" s="15" t="s">
        <v>3</v>
      </c>
      <c r="F91" s="10" t="s">
        <v>1392</v>
      </c>
      <c r="G91" s="129" t="s">
        <v>3</v>
      </c>
      <c r="H91" s="129" t="s">
        <v>7</v>
      </c>
      <c r="I91" s="129" t="s">
        <v>1396</v>
      </c>
      <c r="J91" s="15" t="s">
        <v>3</v>
      </c>
    </row>
    <row r="92" spans="2:14" s="9" customFormat="1" ht="36">
      <c r="B92" s="116">
        <v>25048627</v>
      </c>
      <c r="C92" s="82" t="s">
        <v>4</v>
      </c>
      <c r="D92" s="76" t="s">
        <v>17</v>
      </c>
      <c r="E92" s="15" t="s">
        <v>3</v>
      </c>
      <c r="F92" s="10" t="s">
        <v>1392</v>
      </c>
      <c r="G92" s="129" t="s">
        <v>3</v>
      </c>
      <c r="H92" s="129" t="s">
        <v>7</v>
      </c>
      <c r="I92" s="129" t="s">
        <v>1396</v>
      </c>
      <c r="J92" s="15" t="s">
        <v>3</v>
      </c>
    </row>
    <row r="93" spans="2:14" s="9" customFormat="1" ht="22">
      <c r="B93" s="116">
        <v>25057211</v>
      </c>
      <c r="C93" s="82" t="s">
        <v>2</v>
      </c>
      <c r="D93" s="118" t="s">
        <v>1390</v>
      </c>
      <c r="E93" s="15" t="s">
        <v>3</v>
      </c>
      <c r="F93" s="10" t="s">
        <v>1392</v>
      </c>
      <c r="G93" s="129" t="s">
        <v>3</v>
      </c>
      <c r="H93" s="129" t="s">
        <v>3</v>
      </c>
      <c r="I93" s="129" t="s">
        <v>1396</v>
      </c>
      <c r="J93" s="15" t="s">
        <v>3</v>
      </c>
    </row>
    <row r="94" spans="2:14" s="9" customFormat="1" ht="22">
      <c r="B94" s="116">
        <v>25057211</v>
      </c>
      <c r="C94" s="82" t="s">
        <v>2</v>
      </c>
      <c r="D94" s="75" t="s">
        <v>36</v>
      </c>
      <c r="E94" s="15" t="s">
        <v>3</v>
      </c>
      <c r="F94" s="10" t="s">
        <v>1392</v>
      </c>
      <c r="G94" s="129" t="s">
        <v>3</v>
      </c>
      <c r="H94" s="129" t="s">
        <v>3</v>
      </c>
      <c r="I94" s="129" t="s">
        <v>1396</v>
      </c>
      <c r="J94" s="15" t="s">
        <v>3</v>
      </c>
    </row>
    <row r="95" spans="2:14" s="9" customFormat="1" ht="36">
      <c r="B95" s="116">
        <v>25071997</v>
      </c>
      <c r="C95" s="78" t="s">
        <v>49</v>
      </c>
      <c r="D95" s="135" t="s">
        <v>50</v>
      </c>
      <c r="E95" s="15" t="s">
        <v>3</v>
      </c>
      <c r="F95" s="10" t="s">
        <v>1392</v>
      </c>
      <c r="G95" s="129" t="s">
        <v>3</v>
      </c>
      <c r="H95" s="129" t="s">
        <v>7</v>
      </c>
      <c r="I95" s="129" t="s">
        <v>1396</v>
      </c>
      <c r="J95" s="15" t="s">
        <v>3</v>
      </c>
      <c r="N95" s="12"/>
    </row>
    <row r="96" spans="2:14" s="9" customFormat="1" ht="12">
      <c r="B96" s="116">
        <v>25071997</v>
      </c>
      <c r="C96" s="78" t="s">
        <v>49</v>
      </c>
      <c r="D96" s="135" t="s">
        <v>51</v>
      </c>
      <c r="E96" s="15" t="s">
        <v>3</v>
      </c>
      <c r="F96" s="10" t="s">
        <v>1392</v>
      </c>
      <c r="G96" s="129" t="s">
        <v>3</v>
      </c>
      <c r="H96" s="129" t="s">
        <v>7</v>
      </c>
      <c r="I96" s="129" t="s">
        <v>1396</v>
      </c>
      <c r="J96" s="15" t="s">
        <v>3</v>
      </c>
    </row>
    <row r="97" spans="2:14" s="9" customFormat="1" ht="12">
      <c r="B97" s="116">
        <v>25086878</v>
      </c>
      <c r="C97" s="82" t="s">
        <v>4</v>
      </c>
      <c r="D97" s="76" t="s">
        <v>18</v>
      </c>
      <c r="E97" s="15" t="s">
        <v>3</v>
      </c>
      <c r="F97" s="10" t="s">
        <v>1392</v>
      </c>
      <c r="G97" s="129" t="s">
        <v>3</v>
      </c>
      <c r="H97" s="129" t="s">
        <v>7</v>
      </c>
      <c r="I97" s="129" t="s">
        <v>1396</v>
      </c>
      <c r="J97" s="15" t="s">
        <v>3</v>
      </c>
      <c r="N97" s="227"/>
    </row>
    <row r="98" spans="2:14" s="9" customFormat="1" ht="12">
      <c r="B98" s="116">
        <v>25086878</v>
      </c>
      <c r="C98" s="82" t="s">
        <v>4</v>
      </c>
      <c r="D98" s="76" t="s">
        <v>19</v>
      </c>
      <c r="E98" s="15" t="s">
        <v>3</v>
      </c>
      <c r="F98" s="10" t="s">
        <v>1392</v>
      </c>
      <c r="G98" s="129" t="s">
        <v>3</v>
      </c>
      <c r="H98" s="129" t="s">
        <v>7</v>
      </c>
      <c r="I98" s="129" t="s">
        <v>1396</v>
      </c>
      <c r="J98" s="15" t="s">
        <v>3</v>
      </c>
    </row>
    <row r="99" spans="2:14" s="9" customFormat="1" ht="48">
      <c r="B99" s="116">
        <v>25086878</v>
      </c>
      <c r="C99" s="82" t="s">
        <v>4</v>
      </c>
      <c r="D99" s="140" t="s">
        <v>20</v>
      </c>
      <c r="E99" s="15" t="s">
        <v>3</v>
      </c>
      <c r="F99" s="10" t="s">
        <v>1392</v>
      </c>
      <c r="G99" s="129" t="s">
        <v>3</v>
      </c>
      <c r="H99" s="129" t="s">
        <v>7</v>
      </c>
      <c r="I99" s="129" t="s">
        <v>1396</v>
      </c>
      <c r="J99" s="15" t="s">
        <v>3</v>
      </c>
      <c r="K99" s="233">
        <f>COUNTIF(E78:E99,"y")/COUNTA(E78:E99)</f>
        <v>1</v>
      </c>
      <c r="L99" s="233">
        <f>COUNTIF(J78:J99,"y")/COUNTA(J78:J99)</f>
        <v>1</v>
      </c>
      <c r="M99" s="233"/>
      <c r="N99" s="230">
        <f>COUNTA(J78:J99)</f>
        <v>22</v>
      </c>
    </row>
    <row r="100" spans="2:14" s="9" customFormat="1" ht="13">
      <c r="B100" s="116">
        <v>25099614</v>
      </c>
      <c r="C100" s="76" t="s">
        <v>25</v>
      </c>
      <c r="D100" s="86" t="s">
        <v>28</v>
      </c>
      <c r="E100" s="15" t="s">
        <v>3</v>
      </c>
      <c r="F100" s="129" t="s">
        <v>1392</v>
      </c>
      <c r="G100" s="129" t="s">
        <v>3</v>
      </c>
      <c r="H100" s="129" t="s">
        <v>3</v>
      </c>
      <c r="I100" s="129" t="s">
        <v>1396</v>
      </c>
      <c r="J100" s="15" t="s">
        <v>3</v>
      </c>
    </row>
    <row r="101" spans="2:14" s="9" customFormat="1" ht="24">
      <c r="B101" s="116">
        <v>25100599</v>
      </c>
      <c r="C101" s="82" t="s">
        <v>2</v>
      </c>
      <c r="D101" s="128" t="s">
        <v>29</v>
      </c>
      <c r="E101" s="15" t="s">
        <v>3</v>
      </c>
      <c r="F101" s="10" t="s">
        <v>1392</v>
      </c>
      <c r="G101" s="129" t="s">
        <v>3</v>
      </c>
      <c r="H101" s="129" t="s">
        <v>3</v>
      </c>
      <c r="I101" s="129" t="s">
        <v>1396</v>
      </c>
      <c r="J101" s="15" t="s">
        <v>3</v>
      </c>
    </row>
    <row r="102" spans="2:14" s="9" customFormat="1" ht="22">
      <c r="B102" s="245">
        <v>25161820</v>
      </c>
      <c r="C102" s="78" t="s">
        <v>24</v>
      </c>
      <c r="D102" s="118" t="s">
        <v>76</v>
      </c>
      <c r="E102" s="15" t="s">
        <v>3</v>
      </c>
      <c r="F102" s="129" t="s">
        <v>1392</v>
      </c>
      <c r="G102" s="129" t="s">
        <v>3</v>
      </c>
      <c r="H102" s="129" t="s">
        <v>7</v>
      </c>
      <c r="I102" s="129" t="s">
        <v>1396</v>
      </c>
      <c r="J102" s="15" t="s">
        <v>3</v>
      </c>
      <c r="K102" s="233"/>
      <c r="L102" s="233"/>
      <c r="M102" s="233"/>
      <c r="N102" s="12"/>
    </row>
    <row r="103" spans="2:14" s="9" customFormat="1" ht="30" customHeight="1">
      <c r="B103" s="245">
        <v>25161820</v>
      </c>
      <c r="C103" s="78" t="s">
        <v>24</v>
      </c>
      <c r="D103" s="75" t="s">
        <v>77</v>
      </c>
      <c r="E103" s="15" t="s">
        <v>3</v>
      </c>
      <c r="F103" s="129" t="s">
        <v>1392</v>
      </c>
      <c r="G103" s="129" t="s">
        <v>3</v>
      </c>
      <c r="H103" s="129" t="s">
        <v>7</v>
      </c>
      <c r="I103" s="129" t="s">
        <v>1396</v>
      </c>
      <c r="J103" s="15" t="s">
        <v>3</v>
      </c>
      <c r="K103" s="246"/>
      <c r="L103" s="246"/>
      <c r="M103" s="246"/>
      <c r="N103" s="12"/>
    </row>
    <row r="104" spans="2:14" s="9" customFormat="1" ht="39">
      <c r="B104" s="245">
        <v>25161820</v>
      </c>
      <c r="C104" s="78" t="s">
        <v>24</v>
      </c>
      <c r="D104" s="247" t="s">
        <v>1397</v>
      </c>
      <c r="E104" s="129" t="s">
        <v>3</v>
      </c>
      <c r="F104" s="129" t="s">
        <v>1392</v>
      </c>
      <c r="G104" s="129" t="s">
        <v>3</v>
      </c>
      <c r="H104" s="129" t="s">
        <v>7</v>
      </c>
      <c r="I104" s="129" t="s">
        <v>1396</v>
      </c>
      <c r="J104" s="129" t="s">
        <v>3</v>
      </c>
      <c r="K104" s="246"/>
      <c r="L104" s="246"/>
      <c r="M104" s="246"/>
      <c r="N104" s="12"/>
    </row>
    <row r="105" spans="2:14" s="9" customFormat="1" ht="24">
      <c r="B105" s="245">
        <v>25328847</v>
      </c>
      <c r="C105" s="82" t="s">
        <v>24</v>
      </c>
      <c r="D105" s="128" t="s">
        <v>37</v>
      </c>
      <c r="E105" s="15" t="s">
        <v>3</v>
      </c>
      <c r="F105" s="129" t="s">
        <v>1392</v>
      </c>
      <c r="G105" s="129" t="s">
        <v>3</v>
      </c>
      <c r="H105" s="129" t="s">
        <v>3</v>
      </c>
      <c r="I105" s="129" t="s">
        <v>1396</v>
      </c>
      <c r="J105" s="15" t="s">
        <v>3</v>
      </c>
      <c r="K105" s="12"/>
      <c r="L105" s="12"/>
      <c r="M105" s="12"/>
      <c r="N105" s="12"/>
    </row>
    <row r="106" spans="2:14" ht="15.75" customHeight="1">
      <c r="D106" s="3"/>
      <c r="F106" s="9"/>
      <c r="G106" s="252" t="s">
        <v>1472</v>
      </c>
      <c r="H106" s="252"/>
    </row>
    <row r="107" spans="2:14" ht="15.75" customHeight="1">
      <c r="D107" s="120" t="s">
        <v>1417</v>
      </c>
      <c r="E107">
        <f>COUNTIF(E26:E105,"y")</f>
        <v>79</v>
      </c>
      <c r="F107" s="162" t="s">
        <v>1478</v>
      </c>
      <c r="G107" s="253">
        <f>COUNTIF(G4:G105,"n")</f>
        <v>1</v>
      </c>
      <c r="H107" s="253"/>
    </row>
    <row r="108" spans="2:14" ht="15.75" customHeight="1">
      <c r="D108" t="s">
        <v>1418</v>
      </c>
      <c r="E108">
        <f>COUNTIF(F26:F105,"TP")</f>
        <v>77</v>
      </c>
      <c r="F108" s="166" t="s">
        <v>1479</v>
      </c>
      <c r="G108" s="253">
        <f>COUNTA(G4:G105)</f>
        <v>79</v>
      </c>
      <c r="H108" s="253"/>
    </row>
    <row r="109" spans="2:14" ht="15.75" customHeight="1">
      <c r="D109" t="s">
        <v>1421</v>
      </c>
      <c r="E109">
        <f>COUNTIF(F26:F105,"TN")</f>
        <v>0</v>
      </c>
    </row>
    <row r="110" spans="2:14" ht="15.75" customHeight="1">
      <c r="D110" t="s">
        <v>1419</v>
      </c>
      <c r="E110">
        <f>COUNTIF(F26:F105,"FP")</f>
        <v>2</v>
      </c>
      <c r="F110" s="9"/>
      <c r="G110" s="252" t="s">
        <v>1483</v>
      </c>
    </row>
    <row r="111" spans="2:14" ht="15.75" customHeight="1">
      <c r="D111" t="s">
        <v>1420</v>
      </c>
      <c r="E111">
        <f>COUNTIF(F26:F105,"FN")</f>
        <v>1</v>
      </c>
      <c r="F111" s="9" t="s">
        <v>1483</v>
      </c>
      <c r="G111" s="9">
        <f>COUNTIF(H27:H105,"y")</f>
        <v>26</v>
      </c>
    </row>
    <row r="112" spans="2:14" ht="15.75" customHeight="1">
      <c r="D112" s="3"/>
      <c r="F112" s="273" t="s">
        <v>1479</v>
      </c>
      <c r="G112" s="9">
        <f>COUNTA(H27:H105)</f>
        <v>78</v>
      </c>
    </row>
    <row r="113" spans="4:7" ht="15.75" customHeight="1">
      <c r="D113" s="3"/>
      <c r="F113" s="9"/>
      <c r="G113" s="154">
        <f>G111/G112</f>
        <v>0.33333333333333331</v>
      </c>
    </row>
    <row r="114" spans="4:7" ht="15.75" customHeight="1">
      <c r="D114" s="120" t="s">
        <v>1425</v>
      </c>
      <c r="E114">
        <f>COUNTA(E4:E105)</f>
        <v>102</v>
      </c>
    </row>
    <row r="115" spans="4:7" ht="15.75" customHeight="1">
      <c r="D115" t="s">
        <v>1418</v>
      </c>
      <c r="E115">
        <f>COUNTIF(F4:F105,"TP")</f>
        <v>77</v>
      </c>
    </row>
    <row r="116" spans="4:7" ht="15.75" customHeight="1">
      <c r="D116" t="s">
        <v>1421</v>
      </c>
      <c r="E116">
        <f>COUNTIF(F4:F105,"TN")</f>
        <v>0</v>
      </c>
    </row>
    <row r="117" spans="4:7" ht="15.75" customHeight="1">
      <c r="D117" t="s">
        <v>1419</v>
      </c>
      <c r="E117">
        <f>COUNTIF(F4:F105,"FP")</f>
        <v>3</v>
      </c>
    </row>
    <row r="118" spans="4:7" ht="15.75" customHeight="1">
      <c r="D118" t="s">
        <v>1420</v>
      </c>
      <c r="E118">
        <f>COUNTIF(F4:F105,"FN")</f>
        <v>22</v>
      </c>
    </row>
    <row r="119" spans="4:7" ht="15.75" customHeight="1">
      <c r="D119" s="3"/>
    </row>
    <row r="120" spans="4:7" ht="15.75" customHeight="1">
      <c r="D120" t="s">
        <v>1463</v>
      </c>
    </row>
    <row r="121" spans="4:7" ht="15.75" customHeight="1">
      <c r="D121" s="3"/>
    </row>
    <row r="122" spans="4:7" ht="15.75" customHeight="1">
      <c r="D122" s="3"/>
    </row>
    <row r="123" spans="4:7" ht="15.75" customHeight="1">
      <c r="D123" s="3"/>
    </row>
    <row r="124" spans="4:7" ht="15.75" customHeight="1">
      <c r="D124" s="3"/>
    </row>
    <row r="125" spans="4:7" ht="15.75" customHeight="1">
      <c r="D125" s="3"/>
    </row>
    <row r="126" spans="4:7" ht="15.75" customHeight="1">
      <c r="D126" s="3"/>
    </row>
    <row r="127" spans="4:7" ht="15.75" customHeight="1">
      <c r="D127" s="3"/>
    </row>
    <row r="128" spans="4:7" ht="15.75" customHeight="1">
      <c r="D128" s="3"/>
    </row>
    <row r="129" spans="4:4" ht="15.75" customHeight="1">
      <c r="D129" s="3"/>
    </row>
    <row r="130" spans="4:4" ht="15.75" customHeight="1">
      <c r="D130" s="3"/>
    </row>
    <row r="131" spans="4:4" ht="15.75" customHeight="1">
      <c r="D131" s="3"/>
    </row>
    <row r="132" spans="4:4" ht="15.75" customHeight="1">
      <c r="D132" s="3"/>
    </row>
    <row r="133" spans="4:4" ht="15.75" customHeight="1">
      <c r="D133" s="3"/>
    </row>
    <row r="134" spans="4:4" ht="15.75" customHeight="1">
      <c r="D134" s="3"/>
    </row>
    <row r="135" spans="4:4" ht="15.75" customHeight="1">
      <c r="D135" s="3"/>
    </row>
    <row r="136" spans="4:4" ht="15.75" customHeight="1">
      <c r="D136" s="3"/>
    </row>
    <row r="137" spans="4:4" ht="15.75" customHeight="1">
      <c r="D137" s="3"/>
    </row>
    <row r="138" spans="4:4" ht="15.75" customHeight="1">
      <c r="D138" s="3"/>
    </row>
    <row r="139" spans="4:4" ht="15.75" customHeight="1">
      <c r="D139" s="3"/>
    </row>
    <row r="140" spans="4:4" ht="15.75" customHeight="1">
      <c r="D140" s="3"/>
    </row>
    <row r="141" spans="4:4" ht="15.75" customHeight="1">
      <c r="D141" s="3"/>
    </row>
    <row r="142" spans="4:4" ht="15.75" customHeight="1">
      <c r="D142" s="3"/>
    </row>
    <row r="143" spans="4:4" ht="15.75" customHeight="1">
      <c r="D143" s="3"/>
    </row>
    <row r="144" spans="4:4" ht="15.75" customHeight="1">
      <c r="D144" s="3"/>
    </row>
    <row r="145" spans="4:4" ht="15.75" customHeight="1">
      <c r="D145" s="3"/>
    </row>
    <row r="146" spans="4:4" ht="15.75" customHeight="1">
      <c r="D146" s="3"/>
    </row>
    <row r="147" spans="4:4" ht="15.75" customHeight="1">
      <c r="D147" s="3"/>
    </row>
    <row r="148" spans="4:4" ht="15.75" customHeight="1">
      <c r="D148" s="3"/>
    </row>
    <row r="149" spans="4:4" ht="15.75" customHeight="1">
      <c r="D149" s="3"/>
    </row>
    <row r="150" spans="4:4" ht="15.75" customHeight="1">
      <c r="D150" s="3"/>
    </row>
    <row r="151" spans="4:4" ht="15.75" customHeight="1">
      <c r="D151" s="3"/>
    </row>
    <row r="152" spans="4:4" ht="15.75" customHeight="1">
      <c r="D152" s="3"/>
    </row>
    <row r="153" spans="4:4" ht="15.75" customHeight="1">
      <c r="D153" s="3"/>
    </row>
    <row r="154" spans="4:4" ht="15.75" customHeight="1">
      <c r="D154" s="3"/>
    </row>
    <row r="155" spans="4:4" ht="15.75" customHeight="1">
      <c r="D155" s="3"/>
    </row>
    <row r="156" spans="4:4" ht="15.75" customHeight="1">
      <c r="D156" s="3"/>
    </row>
    <row r="157" spans="4:4" ht="15.75" customHeight="1">
      <c r="D157" s="3"/>
    </row>
    <row r="158" spans="4:4" ht="15.75" customHeight="1">
      <c r="D158" s="3"/>
    </row>
    <row r="159" spans="4:4" ht="15.75" customHeight="1">
      <c r="D159" s="3"/>
    </row>
    <row r="160" spans="4:4" ht="15.75" customHeight="1">
      <c r="D160" s="3"/>
    </row>
    <row r="161" spans="4:4" ht="15.75" customHeight="1">
      <c r="D161" s="3"/>
    </row>
    <row r="162" spans="4:4" ht="15.75" customHeight="1">
      <c r="D162" s="3"/>
    </row>
    <row r="163" spans="4:4" ht="15.75" customHeight="1">
      <c r="D163" s="3"/>
    </row>
    <row r="164" spans="4:4" ht="15.75" customHeight="1">
      <c r="D164" s="3"/>
    </row>
    <row r="165" spans="4:4" ht="15.75" customHeight="1">
      <c r="D165" s="3"/>
    </row>
    <row r="166" spans="4:4" ht="15.75" customHeight="1">
      <c r="D166" s="3"/>
    </row>
    <row r="167" spans="4:4" ht="15.75" customHeight="1">
      <c r="D167" s="3"/>
    </row>
    <row r="168" spans="4:4" ht="15.75" customHeight="1">
      <c r="D168" s="3"/>
    </row>
    <row r="169" spans="4:4" ht="15.75" customHeight="1">
      <c r="D169" s="3"/>
    </row>
    <row r="170" spans="4:4" ht="15.75" customHeight="1">
      <c r="D170" s="3"/>
    </row>
    <row r="171" spans="4:4" ht="15.75" customHeight="1">
      <c r="D171" s="3"/>
    </row>
    <row r="172" spans="4:4" ht="15.75" customHeight="1">
      <c r="D172" s="3"/>
    </row>
    <row r="173" spans="4:4" ht="15.75" customHeight="1">
      <c r="D173" s="3"/>
    </row>
    <row r="174" spans="4:4" ht="15.75" customHeight="1">
      <c r="D174" s="3"/>
    </row>
    <row r="175" spans="4:4" ht="15.75" customHeight="1">
      <c r="D175" s="3"/>
    </row>
    <row r="176" spans="4:4" ht="15.75" customHeight="1">
      <c r="D176" s="3"/>
    </row>
    <row r="177" spans="4:4" ht="15.75" customHeight="1">
      <c r="D177" s="3"/>
    </row>
    <row r="178" spans="4:4" ht="15.75" customHeight="1">
      <c r="D178" s="3"/>
    </row>
    <row r="179" spans="4:4" ht="15.75" customHeight="1">
      <c r="D179" s="3"/>
    </row>
    <row r="180" spans="4:4" ht="15.75" customHeight="1">
      <c r="D180" s="3"/>
    </row>
    <row r="181" spans="4:4" ht="15.75" customHeight="1">
      <c r="D181" s="3"/>
    </row>
    <row r="182" spans="4:4" ht="15.75" customHeight="1">
      <c r="D182" s="3"/>
    </row>
    <row r="183" spans="4:4" ht="15.75" customHeight="1">
      <c r="D183" s="3"/>
    </row>
    <row r="184" spans="4:4" ht="15.75" customHeight="1">
      <c r="D184" s="3"/>
    </row>
    <row r="185" spans="4:4" ht="15.75" customHeight="1">
      <c r="D185" s="3"/>
    </row>
    <row r="186" spans="4:4" ht="15.75" customHeight="1">
      <c r="D186" s="3"/>
    </row>
    <row r="187" spans="4:4" ht="15.75" customHeight="1">
      <c r="D187" s="3"/>
    </row>
    <row r="188" spans="4:4" ht="15.75" customHeight="1">
      <c r="D188" s="3"/>
    </row>
    <row r="189" spans="4:4" ht="15.75" customHeight="1">
      <c r="D189" s="3"/>
    </row>
    <row r="190" spans="4:4" ht="15.75" customHeight="1">
      <c r="D190" s="3"/>
    </row>
    <row r="191" spans="4:4" ht="15.75" customHeight="1">
      <c r="D191" s="3"/>
    </row>
    <row r="192" spans="4:4" ht="15.75" customHeight="1">
      <c r="D192" s="3"/>
    </row>
    <row r="193" spans="4:4" ht="15.75" customHeight="1">
      <c r="D193" s="3"/>
    </row>
    <row r="194" spans="4:4" ht="15.75" customHeight="1">
      <c r="D194" s="3"/>
    </row>
    <row r="195" spans="4:4" ht="15.75" customHeight="1">
      <c r="D195" s="3"/>
    </row>
    <row r="196" spans="4:4" ht="15.75" customHeight="1">
      <c r="D196" s="3"/>
    </row>
    <row r="197" spans="4:4" ht="15.75" customHeight="1">
      <c r="D197" s="3"/>
    </row>
    <row r="198" spans="4:4" ht="15.75" customHeight="1">
      <c r="D198" s="3"/>
    </row>
    <row r="199" spans="4:4" ht="15.75" customHeight="1">
      <c r="D199" s="3"/>
    </row>
    <row r="200" spans="4:4" ht="15.75" customHeight="1">
      <c r="D200" s="3"/>
    </row>
    <row r="201" spans="4:4" ht="15.75" customHeight="1">
      <c r="D201" s="3"/>
    </row>
    <row r="202" spans="4:4" ht="15.75" customHeight="1">
      <c r="D202" s="3"/>
    </row>
    <row r="203" spans="4:4" ht="15.75" customHeight="1">
      <c r="D203" s="3"/>
    </row>
    <row r="204" spans="4:4" ht="15.75" customHeight="1">
      <c r="D204" s="3"/>
    </row>
    <row r="205" spans="4:4" ht="15.75" customHeight="1">
      <c r="D205" s="3"/>
    </row>
    <row r="206" spans="4:4" ht="15.75" customHeight="1">
      <c r="D206" s="3"/>
    </row>
    <row r="207" spans="4:4" ht="15.75" customHeight="1">
      <c r="D207" s="3"/>
    </row>
    <row r="208" spans="4:4" ht="15.75" customHeight="1">
      <c r="D208" s="3"/>
    </row>
    <row r="209" spans="4:4" ht="15.75" customHeight="1">
      <c r="D209" s="3"/>
    </row>
    <row r="210" spans="4:4" ht="15.75" customHeight="1">
      <c r="D210" s="3"/>
    </row>
    <row r="211" spans="4:4" ht="15.75" customHeight="1">
      <c r="D211" s="3"/>
    </row>
    <row r="212" spans="4:4" ht="15.75" customHeight="1">
      <c r="D212" s="3"/>
    </row>
    <row r="213" spans="4:4" ht="15.75" customHeight="1">
      <c r="D213" s="3"/>
    </row>
    <row r="214" spans="4:4" ht="15.75" customHeight="1">
      <c r="D214" s="3"/>
    </row>
    <row r="215" spans="4:4" ht="15.75" customHeight="1">
      <c r="D215" s="3"/>
    </row>
    <row r="216" spans="4:4" ht="15.75" customHeight="1">
      <c r="D216" s="3"/>
    </row>
    <row r="217" spans="4:4" ht="15.75" customHeight="1">
      <c r="D217" s="3"/>
    </row>
    <row r="218" spans="4:4" ht="15.75" customHeight="1">
      <c r="D218" s="3"/>
    </row>
    <row r="219" spans="4:4" ht="15.75" customHeight="1">
      <c r="D219" s="3"/>
    </row>
    <row r="220" spans="4:4" ht="15.75" customHeight="1">
      <c r="D220" s="3"/>
    </row>
    <row r="221" spans="4:4" ht="15.75" customHeight="1">
      <c r="D221" s="3"/>
    </row>
    <row r="222" spans="4:4" ht="15.75" customHeight="1">
      <c r="D222" s="3"/>
    </row>
    <row r="223" spans="4:4" ht="15.75" customHeight="1">
      <c r="D223" s="3"/>
    </row>
    <row r="224" spans="4:4" ht="15.75" customHeight="1">
      <c r="D224" s="3"/>
    </row>
    <row r="225" spans="4:4" ht="15.75" customHeight="1">
      <c r="D225" s="3"/>
    </row>
    <row r="226" spans="4:4" ht="15.75" customHeight="1">
      <c r="D226" s="3"/>
    </row>
    <row r="227" spans="4:4" ht="15.75" customHeight="1">
      <c r="D227" s="3"/>
    </row>
    <row r="228" spans="4:4" ht="15.75" customHeight="1">
      <c r="D228" s="3"/>
    </row>
    <row r="229" spans="4:4" ht="15.75" customHeight="1">
      <c r="D229" s="3"/>
    </row>
    <row r="230" spans="4:4" ht="15.75" customHeight="1">
      <c r="D230" s="3"/>
    </row>
    <row r="231" spans="4:4" ht="15.75" customHeight="1">
      <c r="D231" s="3"/>
    </row>
    <row r="232" spans="4:4" ht="15.75" customHeight="1">
      <c r="D232" s="3"/>
    </row>
    <row r="233" spans="4:4" ht="15.75" customHeight="1">
      <c r="D233" s="3"/>
    </row>
    <row r="234" spans="4:4" ht="15.75" customHeight="1">
      <c r="D234" s="3"/>
    </row>
    <row r="235" spans="4:4" ht="15.75" customHeight="1">
      <c r="D235" s="3"/>
    </row>
    <row r="236" spans="4:4" ht="15.75" customHeight="1">
      <c r="D236" s="3"/>
    </row>
    <row r="237" spans="4:4" ht="15.75" customHeight="1">
      <c r="D237" s="3"/>
    </row>
    <row r="238" spans="4:4" ht="15.75" customHeight="1">
      <c r="D238" s="3"/>
    </row>
    <row r="239" spans="4:4" ht="15.75" customHeight="1">
      <c r="D239" s="3"/>
    </row>
    <row r="240" spans="4:4" ht="15.75" customHeight="1">
      <c r="D240" s="3"/>
    </row>
    <row r="241" spans="4:4" ht="15.75" customHeight="1">
      <c r="D241" s="3"/>
    </row>
    <row r="242" spans="4:4" ht="15.75" customHeight="1">
      <c r="D242" s="3"/>
    </row>
    <row r="243" spans="4:4" ht="15.75" customHeight="1">
      <c r="D243" s="3"/>
    </row>
    <row r="244" spans="4:4" ht="15.75" customHeight="1">
      <c r="D244" s="3"/>
    </row>
    <row r="245" spans="4:4" ht="15.75" customHeight="1">
      <c r="D245" s="3"/>
    </row>
    <row r="246" spans="4:4" ht="15.75" customHeight="1">
      <c r="D246" s="3"/>
    </row>
    <row r="247" spans="4:4" ht="15.75" customHeight="1">
      <c r="D247" s="3"/>
    </row>
    <row r="248" spans="4:4" ht="15.75" customHeight="1">
      <c r="D248" s="3"/>
    </row>
    <row r="249" spans="4:4" ht="15.75" customHeight="1">
      <c r="D249" s="3"/>
    </row>
    <row r="250" spans="4:4" ht="15.75" customHeight="1">
      <c r="D250" s="3"/>
    </row>
    <row r="251" spans="4:4" ht="15.75" customHeight="1">
      <c r="D251" s="3"/>
    </row>
    <row r="252" spans="4:4" ht="15.75" customHeight="1">
      <c r="D252" s="3"/>
    </row>
    <row r="253" spans="4:4" ht="15.75" customHeight="1">
      <c r="D253" s="3"/>
    </row>
    <row r="254" spans="4:4" ht="15.75" customHeight="1">
      <c r="D254" s="3"/>
    </row>
    <row r="255" spans="4:4" ht="15.75" customHeight="1">
      <c r="D255" s="3"/>
    </row>
    <row r="256" spans="4:4" ht="15.75" customHeight="1">
      <c r="D256" s="3"/>
    </row>
    <row r="257" spans="4:4" ht="15.75" customHeight="1">
      <c r="D257" s="3"/>
    </row>
    <row r="258" spans="4:4" ht="15.75" customHeight="1">
      <c r="D258" s="3"/>
    </row>
    <row r="259" spans="4:4" ht="15.75" customHeight="1">
      <c r="D259" s="3"/>
    </row>
    <row r="260" spans="4:4" ht="15.75" customHeight="1">
      <c r="D260" s="3"/>
    </row>
    <row r="261" spans="4:4" ht="15.75" customHeight="1">
      <c r="D261" s="3"/>
    </row>
    <row r="262" spans="4:4" ht="15.75" customHeight="1">
      <c r="D262" s="3"/>
    </row>
    <row r="263" spans="4:4" ht="15.75" customHeight="1">
      <c r="D263" s="3"/>
    </row>
    <row r="264" spans="4:4" ht="15.75" customHeight="1">
      <c r="D264" s="3"/>
    </row>
    <row r="265" spans="4:4" ht="15.75" customHeight="1">
      <c r="D265" s="3"/>
    </row>
    <row r="266" spans="4:4" ht="15.75" customHeight="1">
      <c r="D266" s="3"/>
    </row>
    <row r="267" spans="4:4" ht="15.75" customHeight="1">
      <c r="D267" s="3"/>
    </row>
    <row r="268" spans="4:4" ht="15.75" customHeight="1">
      <c r="D268" s="3"/>
    </row>
    <row r="269" spans="4:4" ht="15.75" customHeight="1">
      <c r="D269" s="3"/>
    </row>
    <row r="270" spans="4:4" ht="15.75" customHeight="1">
      <c r="D270" s="3"/>
    </row>
    <row r="271" spans="4:4" ht="15.75" customHeight="1">
      <c r="D271" s="3"/>
    </row>
    <row r="272" spans="4:4" ht="15.75" customHeight="1">
      <c r="D272" s="3"/>
    </row>
    <row r="273" spans="4:4" ht="15.75" customHeight="1">
      <c r="D273" s="3"/>
    </row>
    <row r="274" spans="4:4" ht="15.75" customHeight="1">
      <c r="D274" s="3"/>
    </row>
    <row r="275" spans="4:4" ht="15.75" customHeight="1">
      <c r="D275" s="3"/>
    </row>
    <row r="276" spans="4:4" ht="15.75" customHeight="1">
      <c r="D276" s="3"/>
    </row>
    <row r="277" spans="4:4" ht="15.75" customHeight="1">
      <c r="D277" s="3"/>
    </row>
    <row r="278" spans="4:4" ht="15.75" customHeight="1">
      <c r="D278" s="3"/>
    </row>
    <row r="279" spans="4:4" ht="15.75" customHeight="1">
      <c r="D279" s="3"/>
    </row>
    <row r="280" spans="4:4" ht="15.75" customHeight="1">
      <c r="D280" s="3"/>
    </row>
    <row r="281" spans="4:4" ht="15.75" customHeight="1">
      <c r="D281" s="3"/>
    </row>
    <row r="282" spans="4:4" ht="15.75" customHeight="1">
      <c r="D282" s="3"/>
    </row>
    <row r="283" spans="4:4" ht="15.75" customHeight="1">
      <c r="D283" s="3"/>
    </row>
    <row r="284" spans="4:4" ht="15.75" customHeight="1">
      <c r="D284" s="3"/>
    </row>
    <row r="285" spans="4:4" ht="15.75" customHeight="1">
      <c r="D285" s="3"/>
    </row>
    <row r="286" spans="4:4" ht="15.75" customHeight="1">
      <c r="D286" s="3"/>
    </row>
    <row r="287" spans="4:4" ht="15.75" customHeight="1">
      <c r="D287" s="3"/>
    </row>
    <row r="288" spans="4:4" ht="15.75" customHeight="1">
      <c r="D288" s="3"/>
    </row>
    <row r="289" spans="4:4" ht="15.75" customHeight="1">
      <c r="D289" s="3"/>
    </row>
    <row r="290" spans="4:4" ht="15.75" customHeight="1">
      <c r="D290" s="3"/>
    </row>
    <row r="291" spans="4:4" ht="15.75" customHeight="1">
      <c r="D291" s="3"/>
    </row>
    <row r="292" spans="4:4" ht="15.75" customHeight="1">
      <c r="D292" s="3"/>
    </row>
    <row r="293" spans="4:4" ht="15.75" customHeight="1">
      <c r="D293" s="3"/>
    </row>
    <row r="294" spans="4:4" ht="15.75" customHeight="1">
      <c r="D294" s="3"/>
    </row>
    <row r="295" spans="4:4" ht="15.75" customHeight="1">
      <c r="D295" s="3"/>
    </row>
    <row r="296" spans="4:4" ht="15.75" customHeight="1">
      <c r="D296" s="3"/>
    </row>
    <row r="297" spans="4:4" ht="15.75" customHeight="1">
      <c r="D297" s="3"/>
    </row>
    <row r="298" spans="4:4" ht="15.75" customHeight="1">
      <c r="D298" s="3"/>
    </row>
    <row r="299" spans="4:4" ht="15.75" customHeight="1">
      <c r="D299" s="3"/>
    </row>
    <row r="300" spans="4:4" ht="15.75" customHeight="1">
      <c r="D300" s="3"/>
    </row>
    <row r="301" spans="4:4" ht="15.75" customHeight="1">
      <c r="D301" s="3"/>
    </row>
    <row r="302" spans="4:4" ht="15.75" customHeight="1">
      <c r="D302" s="3"/>
    </row>
    <row r="303" spans="4:4" ht="15.75" customHeight="1">
      <c r="D303" s="3"/>
    </row>
    <row r="304" spans="4:4" ht="15.75" customHeight="1">
      <c r="D304" s="3"/>
    </row>
    <row r="305" spans="4:4" ht="15.75" customHeight="1">
      <c r="D305" s="3"/>
    </row>
    <row r="306" spans="4:4" ht="15.75" customHeight="1">
      <c r="D306" s="3"/>
    </row>
    <row r="307" spans="4:4" ht="15.75" customHeight="1">
      <c r="D307" s="3"/>
    </row>
    <row r="308" spans="4:4" ht="15.75" customHeight="1">
      <c r="D308" s="3"/>
    </row>
    <row r="309" spans="4:4" ht="15.75" customHeight="1">
      <c r="D309" s="3"/>
    </row>
    <row r="310" spans="4:4" ht="15.75" customHeight="1">
      <c r="D310" s="3"/>
    </row>
    <row r="311" spans="4:4" ht="15.75" customHeight="1">
      <c r="D311" s="3"/>
    </row>
    <row r="312" spans="4:4" ht="15.75" customHeight="1">
      <c r="D312" s="3"/>
    </row>
    <row r="313" spans="4:4" ht="15.75" customHeight="1">
      <c r="D313" s="3"/>
    </row>
    <row r="314" spans="4:4" ht="15.75" customHeight="1">
      <c r="D314" s="3"/>
    </row>
    <row r="315" spans="4:4" ht="15.75" customHeight="1">
      <c r="D315" s="3"/>
    </row>
    <row r="316" spans="4:4" ht="15.75" customHeight="1">
      <c r="D316" s="3"/>
    </row>
    <row r="317" spans="4:4" ht="15.75" customHeight="1">
      <c r="D317" s="3"/>
    </row>
    <row r="318" spans="4:4" ht="15.75" customHeight="1">
      <c r="D318" s="3"/>
    </row>
    <row r="319" spans="4:4" ht="15.75" customHeight="1">
      <c r="D319" s="3"/>
    </row>
    <row r="320" spans="4:4" ht="15.75" customHeight="1">
      <c r="D320" s="3"/>
    </row>
    <row r="321" spans="4:4" ht="15.75" customHeight="1">
      <c r="D321" s="3"/>
    </row>
    <row r="322" spans="4:4" ht="15.75" customHeight="1">
      <c r="D322" s="3"/>
    </row>
    <row r="323" spans="4:4" ht="15.75" customHeight="1">
      <c r="D323" s="3"/>
    </row>
    <row r="324" spans="4:4" ht="15.75" customHeight="1">
      <c r="D324" s="3"/>
    </row>
    <row r="325" spans="4:4" ht="15.75" customHeight="1">
      <c r="D325" s="3"/>
    </row>
    <row r="326" spans="4:4" ht="15.75" customHeight="1">
      <c r="D326" s="3"/>
    </row>
    <row r="327" spans="4:4" ht="15.75" customHeight="1">
      <c r="D327" s="3"/>
    </row>
    <row r="328" spans="4:4" ht="15.75" customHeight="1">
      <c r="D328" s="3"/>
    </row>
    <row r="329" spans="4:4" ht="15.75" customHeight="1">
      <c r="D329" s="3"/>
    </row>
    <row r="330" spans="4:4" ht="15.75" customHeight="1">
      <c r="D330" s="3"/>
    </row>
    <row r="331" spans="4:4" ht="15.75" customHeight="1">
      <c r="D331" s="3"/>
    </row>
    <row r="332" spans="4:4" ht="15.75" customHeight="1">
      <c r="D332" s="3"/>
    </row>
    <row r="333" spans="4:4" ht="15.75" customHeight="1">
      <c r="D333" s="3"/>
    </row>
    <row r="334" spans="4:4" ht="15.75" customHeight="1">
      <c r="D334" s="3"/>
    </row>
    <row r="335" spans="4:4" ht="15.75" customHeight="1">
      <c r="D335" s="3"/>
    </row>
    <row r="336" spans="4:4" ht="15.75" customHeight="1">
      <c r="D336" s="3"/>
    </row>
    <row r="337" spans="4:4" ht="15.75" customHeight="1">
      <c r="D337" s="3"/>
    </row>
    <row r="338" spans="4:4" ht="15.75" customHeight="1">
      <c r="D338" s="3"/>
    </row>
    <row r="339" spans="4:4" ht="15.75" customHeight="1">
      <c r="D339" s="3"/>
    </row>
    <row r="340" spans="4:4" ht="15.75" customHeight="1">
      <c r="D340" s="3"/>
    </row>
    <row r="341" spans="4:4" ht="15.75" customHeight="1">
      <c r="D341" s="3"/>
    </row>
    <row r="342" spans="4:4" ht="15.75" customHeight="1">
      <c r="D342" s="3"/>
    </row>
    <row r="343" spans="4:4" ht="15.75" customHeight="1">
      <c r="D343" s="3"/>
    </row>
    <row r="344" spans="4:4" ht="15.75" customHeight="1">
      <c r="D344" s="3"/>
    </row>
    <row r="345" spans="4:4" ht="15.75" customHeight="1">
      <c r="D345" s="3"/>
    </row>
    <row r="346" spans="4:4" ht="15.75" customHeight="1">
      <c r="D346" s="3"/>
    </row>
    <row r="347" spans="4:4" ht="15.75" customHeight="1">
      <c r="D347" s="3"/>
    </row>
    <row r="348" spans="4:4" ht="15.75" customHeight="1">
      <c r="D348" s="3"/>
    </row>
    <row r="349" spans="4:4" ht="15.75" customHeight="1">
      <c r="D349" s="3"/>
    </row>
    <row r="350" spans="4:4" ht="15.75" customHeight="1">
      <c r="D350" s="3"/>
    </row>
    <row r="351" spans="4:4" ht="15.75" customHeight="1">
      <c r="D351" s="3"/>
    </row>
    <row r="352" spans="4:4" ht="15.75" customHeight="1">
      <c r="D352" s="3"/>
    </row>
    <row r="353" spans="4:4" ht="15.75" customHeight="1">
      <c r="D353" s="3"/>
    </row>
    <row r="354" spans="4:4" ht="15.75" customHeight="1">
      <c r="D354" s="3"/>
    </row>
    <row r="355" spans="4:4" ht="15.75" customHeight="1">
      <c r="D355" s="3"/>
    </row>
    <row r="356" spans="4:4" ht="15.75" customHeight="1">
      <c r="D356" s="3"/>
    </row>
    <row r="357" spans="4:4" ht="15.75" customHeight="1">
      <c r="D357" s="3"/>
    </row>
    <row r="358" spans="4:4" ht="15.75" customHeight="1">
      <c r="D358" s="3"/>
    </row>
    <row r="359" spans="4:4" ht="15.75" customHeight="1">
      <c r="D359" s="3"/>
    </row>
    <row r="360" spans="4:4" ht="15.75" customHeight="1">
      <c r="D360" s="3"/>
    </row>
    <row r="361" spans="4:4" ht="15.75" customHeight="1">
      <c r="D361" s="3"/>
    </row>
    <row r="362" spans="4:4" ht="15.75" customHeight="1">
      <c r="D362" s="3"/>
    </row>
    <row r="363" spans="4:4" ht="15.75" customHeight="1">
      <c r="D363" s="3"/>
    </row>
    <row r="364" spans="4:4" ht="15.75" customHeight="1">
      <c r="D364" s="3"/>
    </row>
    <row r="365" spans="4:4" ht="15.75" customHeight="1">
      <c r="D365" s="3"/>
    </row>
    <row r="366" spans="4:4" ht="15.75" customHeight="1">
      <c r="D366" s="3"/>
    </row>
    <row r="367" spans="4:4" ht="15.75" customHeight="1">
      <c r="D367" s="3"/>
    </row>
    <row r="368" spans="4:4" ht="15.75" customHeight="1">
      <c r="D368" s="3"/>
    </row>
    <row r="369" spans="4:4" ht="15.75" customHeight="1">
      <c r="D369" s="3"/>
    </row>
    <row r="370" spans="4:4" ht="15.75" customHeight="1">
      <c r="D370" s="3"/>
    </row>
    <row r="371" spans="4:4" ht="15.75" customHeight="1">
      <c r="D371" s="3"/>
    </row>
    <row r="372" spans="4:4" ht="15.75" customHeight="1">
      <c r="D372" s="3"/>
    </row>
    <row r="373" spans="4:4" ht="15.75" customHeight="1">
      <c r="D373" s="3"/>
    </row>
    <row r="374" spans="4:4" ht="15.75" customHeight="1">
      <c r="D374" s="3"/>
    </row>
    <row r="375" spans="4:4" ht="15.75" customHeight="1">
      <c r="D375" s="3"/>
    </row>
    <row r="376" spans="4:4" ht="15.75" customHeight="1">
      <c r="D376" s="3"/>
    </row>
    <row r="377" spans="4:4" ht="15.75" customHeight="1">
      <c r="D377" s="3"/>
    </row>
    <row r="378" spans="4:4" ht="15.75" customHeight="1">
      <c r="D378" s="3"/>
    </row>
    <row r="379" spans="4:4" ht="15.75" customHeight="1">
      <c r="D379" s="3"/>
    </row>
    <row r="380" spans="4:4" ht="15.75" customHeight="1">
      <c r="D380" s="3"/>
    </row>
    <row r="381" spans="4:4" ht="15.75" customHeight="1">
      <c r="D381" s="3"/>
    </row>
    <row r="382" spans="4:4" ht="15.75" customHeight="1">
      <c r="D382" s="3"/>
    </row>
    <row r="383" spans="4:4" ht="15.75" customHeight="1">
      <c r="D383" s="3"/>
    </row>
    <row r="384" spans="4:4" ht="15.75" customHeight="1">
      <c r="D384" s="3"/>
    </row>
    <row r="385" spans="4:4" ht="15.75" customHeight="1">
      <c r="D385" s="3"/>
    </row>
    <row r="386" spans="4:4" ht="15.75" customHeight="1">
      <c r="D386" s="3"/>
    </row>
    <row r="387" spans="4:4" ht="15.75" customHeight="1">
      <c r="D387" s="3"/>
    </row>
    <row r="388" spans="4:4" ht="15.75" customHeight="1">
      <c r="D388" s="3"/>
    </row>
    <row r="389" spans="4:4" ht="15.75" customHeight="1">
      <c r="D389" s="3"/>
    </row>
    <row r="390" spans="4:4" ht="15.75" customHeight="1">
      <c r="D390" s="3"/>
    </row>
    <row r="391" spans="4:4" ht="15.75" customHeight="1">
      <c r="D391" s="3"/>
    </row>
    <row r="392" spans="4:4" ht="15.75" customHeight="1">
      <c r="D392" s="3"/>
    </row>
    <row r="393" spans="4:4" ht="15.75" customHeight="1">
      <c r="D393" s="3"/>
    </row>
    <row r="394" spans="4:4" ht="15.75" customHeight="1">
      <c r="D394" s="3"/>
    </row>
    <row r="395" spans="4:4" ht="15.75" customHeight="1">
      <c r="D395" s="3"/>
    </row>
    <row r="396" spans="4:4" ht="15.75" customHeight="1">
      <c r="D396" s="3"/>
    </row>
    <row r="397" spans="4:4" ht="15.75" customHeight="1">
      <c r="D397" s="3"/>
    </row>
    <row r="398" spans="4:4" ht="15.75" customHeight="1">
      <c r="D398" s="3"/>
    </row>
    <row r="399" spans="4:4" ht="15.75" customHeight="1">
      <c r="D399" s="3"/>
    </row>
    <row r="400" spans="4:4" ht="15.75" customHeight="1">
      <c r="D400" s="3"/>
    </row>
    <row r="401" spans="4:4" ht="15.75" customHeight="1">
      <c r="D401" s="3"/>
    </row>
    <row r="402" spans="4:4" ht="15.75" customHeight="1">
      <c r="D402" s="3"/>
    </row>
    <row r="403" spans="4:4" ht="15.75" customHeight="1">
      <c r="D403" s="3"/>
    </row>
    <row r="404" spans="4:4" ht="15.75" customHeight="1">
      <c r="D404" s="3"/>
    </row>
    <row r="405" spans="4:4" ht="15.75" customHeight="1">
      <c r="D405" s="3"/>
    </row>
    <row r="406" spans="4:4" ht="15.75" customHeight="1">
      <c r="D406" s="3"/>
    </row>
    <row r="407" spans="4:4" ht="15.75" customHeight="1">
      <c r="D407" s="3"/>
    </row>
    <row r="408" spans="4:4" ht="15.75" customHeight="1">
      <c r="D408" s="3"/>
    </row>
    <row r="409" spans="4:4" ht="15.75" customHeight="1">
      <c r="D409" s="3"/>
    </row>
    <row r="410" spans="4:4" ht="15.75" customHeight="1">
      <c r="D410" s="3"/>
    </row>
    <row r="411" spans="4:4" ht="15.75" customHeight="1">
      <c r="D411" s="3"/>
    </row>
    <row r="412" spans="4:4" ht="15.75" customHeight="1">
      <c r="D412" s="3"/>
    </row>
    <row r="413" spans="4:4" ht="15.75" customHeight="1">
      <c r="D413" s="3"/>
    </row>
    <row r="414" spans="4:4" ht="15.75" customHeight="1">
      <c r="D414" s="3"/>
    </row>
    <row r="415" spans="4:4" ht="15.75" customHeight="1">
      <c r="D415" s="3"/>
    </row>
    <row r="416" spans="4:4" ht="15.75" customHeight="1">
      <c r="D416" s="3"/>
    </row>
    <row r="417" spans="4:4" ht="15.75" customHeight="1">
      <c r="D417" s="3"/>
    </row>
    <row r="418" spans="4:4" ht="15.75" customHeight="1">
      <c r="D418" s="3"/>
    </row>
    <row r="419" spans="4:4" ht="15.75" customHeight="1">
      <c r="D419" s="3"/>
    </row>
    <row r="420" spans="4:4" ht="15.75" customHeight="1">
      <c r="D420" s="3"/>
    </row>
    <row r="421" spans="4:4" ht="15.75" customHeight="1">
      <c r="D421" s="3"/>
    </row>
    <row r="422" spans="4:4" ht="15.75" customHeight="1">
      <c r="D422" s="3"/>
    </row>
    <row r="423" spans="4:4" ht="15.75" customHeight="1">
      <c r="D423" s="3"/>
    </row>
    <row r="424" spans="4:4" ht="15.75" customHeight="1">
      <c r="D424" s="3"/>
    </row>
    <row r="425" spans="4:4" ht="15.75" customHeight="1">
      <c r="D425" s="3"/>
    </row>
    <row r="426" spans="4:4" ht="15.75" customHeight="1">
      <c r="D426" s="3"/>
    </row>
    <row r="427" spans="4:4" ht="15.75" customHeight="1">
      <c r="D427" s="3"/>
    </row>
    <row r="428" spans="4:4" ht="15.75" customHeight="1">
      <c r="D428" s="3"/>
    </row>
    <row r="429" spans="4:4" ht="15.75" customHeight="1">
      <c r="D429" s="3"/>
    </row>
    <row r="430" spans="4:4" ht="15.75" customHeight="1">
      <c r="D430" s="3"/>
    </row>
    <row r="431" spans="4:4" ht="15.75" customHeight="1">
      <c r="D431" s="3"/>
    </row>
    <row r="432" spans="4:4" ht="15.75" customHeight="1">
      <c r="D432" s="3"/>
    </row>
    <row r="433" spans="4:4" ht="15.75" customHeight="1">
      <c r="D433" s="3"/>
    </row>
    <row r="434" spans="4:4" ht="15.75" customHeight="1">
      <c r="D434" s="3"/>
    </row>
    <row r="435" spans="4:4" ht="15.75" customHeight="1">
      <c r="D435" s="3"/>
    </row>
    <row r="436" spans="4:4" ht="15.75" customHeight="1">
      <c r="D436" s="3"/>
    </row>
    <row r="437" spans="4:4" ht="15.75" customHeight="1">
      <c r="D437" s="3"/>
    </row>
    <row r="438" spans="4:4" ht="15.75" customHeight="1">
      <c r="D438" s="3"/>
    </row>
    <row r="439" spans="4:4" ht="15.75" customHeight="1">
      <c r="D439" s="3"/>
    </row>
    <row r="440" spans="4:4" ht="15.75" customHeight="1">
      <c r="D440" s="3"/>
    </row>
    <row r="441" spans="4:4" ht="15.75" customHeight="1">
      <c r="D441" s="3"/>
    </row>
    <row r="442" spans="4:4" ht="15.75" customHeight="1">
      <c r="D442" s="3"/>
    </row>
    <row r="443" spans="4:4" ht="15.75" customHeight="1">
      <c r="D443" s="3"/>
    </row>
    <row r="444" spans="4:4" ht="15.75" customHeight="1">
      <c r="D444" s="3"/>
    </row>
    <row r="445" spans="4:4" ht="15.75" customHeight="1">
      <c r="D445" s="3"/>
    </row>
    <row r="446" spans="4:4" ht="15.75" customHeight="1">
      <c r="D446" s="3"/>
    </row>
    <row r="447" spans="4:4" ht="15.75" customHeight="1">
      <c r="D447" s="3"/>
    </row>
    <row r="448" spans="4:4" ht="15.75" customHeight="1">
      <c r="D448" s="3"/>
    </row>
    <row r="449" spans="4:4" ht="15.75" customHeight="1">
      <c r="D449" s="3"/>
    </row>
    <row r="450" spans="4:4" ht="15.75" customHeight="1">
      <c r="D450" s="3"/>
    </row>
    <row r="451" spans="4:4" ht="15.75" customHeight="1">
      <c r="D451" s="3"/>
    </row>
    <row r="452" spans="4:4" ht="15.75" customHeight="1">
      <c r="D452" s="3"/>
    </row>
    <row r="453" spans="4:4" ht="15.75" customHeight="1">
      <c r="D453" s="3"/>
    </row>
    <row r="454" spans="4:4" ht="15.75" customHeight="1">
      <c r="D454" s="3"/>
    </row>
    <row r="455" spans="4:4" ht="15.75" customHeight="1">
      <c r="D455" s="3"/>
    </row>
    <row r="456" spans="4:4" ht="15.75" customHeight="1">
      <c r="D456" s="3"/>
    </row>
    <row r="457" spans="4:4" ht="15.75" customHeight="1">
      <c r="D457" s="3"/>
    </row>
    <row r="458" spans="4:4" ht="15.75" customHeight="1">
      <c r="D458" s="3"/>
    </row>
    <row r="459" spans="4:4" ht="15.75" customHeight="1">
      <c r="D459" s="3"/>
    </row>
    <row r="460" spans="4:4" ht="15.75" customHeight="1">
      <c r="D460" s="3"/>
    </row>
    <row r="461" spans="4:4" ht="15.75" customHeight="1">
      <c r="D461" s="3"/>
    </row>
    <row r="462" spans="4:4" ht="15.75" customHeight="1">
      <c r="D462" s="3"/>
    </row>
    <row r="463" spans="4:4" ht="15.75" customHeight="1">
      <c r="D463" s="3"/>
    </row>
    <row r="464" spans="4:4" ht="15.75" customHeight="1">
      <c r="D464" s="3"/>
    </row>
    <row r="465" spans="4:4" ht="15.75" customHeight="1">
      <c r="D465" s="3"/>
    </row>
    <row r="466" spans="4:4" ht="15.75" customHeight="1">
      <c r="D466" s="3"/>
    </row>
    <row r="467" spans="4:4" ht="15.75" customHeight="1">
      <c r="D467" s="3"/>
    </row>
    <row r="468" spans="4:4" ht="15.75" customHeight="1">
      <c r="D468" s="3"/>
    </row>
    <row r="469" spans="4:4" ht="15.75" customHeight="1">
      <c r="D469" s="3"/>
    </row>
    <row r="470" spans="4:4" ht="15.75" customHeight="1">
      <c r="D470" s="3"/>
    </row>
    <row r="471" spans="4:4" ht="15.75" customHeight="1">
      <c r="D471" s="3"/>
    </row>
    <row r="472" spans="4:4" ht="15.75" customHeight="1">
      <c r="D472" s="3"/>
    </row>
    <row r="473" spans="4:4" ht="15.75" customHeight="1">
      <c r="D473" s="3"/>
    </row>
    <row r="474" spans="4:4" ht="15.75" customHeight="1">
      <c r="D474" s="3"/>
    </row>
    <row r="475" spans="4:4" ht="15.75" customHeight="1">
      <c r="D475" s="3"/>
    </row>
    <row r="476" spans="4:4" ht="15.75" customHeight="1">
      <c r="D476" s="3"/>
    </row>
    <row r="477" spans="4:4" ht="15.75" customHeight="1">
      <c r="D477" s="3"/>
    </row>
    <row r="478" spans="4:4" ht="15.75" customHeight="1">
      <c r="D478" s="3"/>
    </row>
    <row r="479" spans="4:4" ht="15.75" customHeight="1">
      <c r="D479" s="3"/>
    </row>
    <row r="480" spans="4:4" ht="15.75" customHeight="1">
      <c r="D480" s="3"/>
    </row>
    <row r="481" spans="4:4" ht="15.75" customHeight="1">
      <c r="D481" s="3"/>
    </row>
    <row r="482" spans="4:4" ht="15.75" customHeight="1">
      <c r="D482" s="3"/>
    </row>
    <row r="483" spans="4:4" ht="15.75" customHeight="1">
      <c r="D483" s="3"/>
    </row>
    <row r="484" spans="4:4" ht="15.75" customHeight="1">
      <c r="D484" s="3"/>
    </row>
    <row r="485" spans="4:4" ht="15.75" customHeight="1">
      <c r="D485" s="3"/>
    </row>
    <row r="486" spans="4:4" ht="15.75" customHeight="1">
      <c r="D486" s="3"/>
    </row>
    <row r="487" spans="4:4" ht="15.75" customHeight="1">
      <c r="D487" s="3"/>
    </row>
    <row r="488" spans="4:4" ht="15.75" customHeight="1">
      <c r="D488" s="3"/>
    </row>
    <row r="489" spans="4:4" ht="15.75" customHeight="1">
      <c r="D489" s="3"/>
    </row>
    <row r="490" spans="4:4" ht="15.75" customHeight="1">
      <c r="D490" s="3"/>
    </row>
    <row r="491" spans="4:4" ht="15.75" customHeight="1">
      <c r="D491" s="3"/>
    </row>
    <row r="492" spans="4:4" ht="15.75" customHeight="1">
      <c r="D492" s="3"/>
    </row>
    <row r="493" spans="4:4" ht="15.75" customHeight="1">
      <c r="D493" s="3"/>
    </row>
    <row r="494" spans="4:4" ht="15.75" customHeight="1">
      <c r="D494" s="3"/>
    </row>
    <row r="495" spans="4:4" ht="15.75" customHeight="1">
      <c r="D495" s="3"/>
    </row>
    <row r="496" spans="4:4" ht="15.75" customHeight="1">
      <c r="D496" s="3"/>
    </row>
    <row r="497" spans="4:4" ht="15.75" customHeight="1">
      <c r="D497" s="3"/>
    </row>
    <row r="498" spans="4:4" ht="15.75" customHeight="1">
      <c r="D498" s="3"/>
    </row>
    <row r="499" spans="4:4" ht="15.75" customHeight="1">
      <c r="D499" s="3"/>
    </row>
    <row r="500" spans="4:4" ht="15.75" customHeight="1">
      <c r="D500" s="3"/>
    </row>
    <row r="501" spans="4:4" ht="15.75" customHeight="1">
      <c r="D501" s="3"/>
    </row>
    <row r="502" spans="4:4" ht="15.75" customHeight="1">
      <c r="D502" s="3"/>
    </row>
    <row r="503" spans="4:4" ht="15.75" customHeight="1">
      <c r="D503" s="3"/>
    </row>
    <row r="504" spans="4:4" ht="15.75" customHeight="1">
      <c r="D504" s="3"/>
    </row>
    <row r="505" spans="4:4" ht="15.75" customHeight="1">
      <c r="D505" s="3"/>
    </row>
    <row r="506" spans="4:4" ht="15.75" customHeight="1">
      <c r="D506" s="3"/>
    </row>
    <row r="507" spans="4:4" ht="15.75" customHeight="1">
      <c r="D507" s="3"/>
    </row>
    <row r="508" spans="4:4" ht="15.75" customHeight="1">
      <c r="D508" s="3"/>
    </row>
    <row r="509" spans="4:4" ht="15.75" customHeight="1">
      <c r="D509" s="3"/>
    </row>
    <row r="510" spans="4:4" ht="15.75" customHeight="1">
      <c r="D510" s="3"/>
    </row>
    <row r="511" spans="4:4" ht="15.75" customHeight="1">
      <c r="D511" s="3"/>
    </row>
    <row r="512" spans="4:4" ht="15.75" customHeight="1">
      <c r="D512" s="3"/>
    </row>
    <row r="513" spans="4:4" ht="15.75" customHeight="1">
      <c r="D513" s="3"/>
    </row>
    <row r="514" spans="4:4" ht="15.75" customHeight="1">
      <c r="D514" s="3"/>
    </row>
    <row r="515" spans="4:4" ht="15.75" customHeight="1">
      <c r="D515" s="3"/>
    </row>
    <row r="516" spans="4:4" ht="15.75" customHeight="1">
      <c r="D516" s="3"/>
    </row>
    <row r="517" spans="4:4" ht="15.75" customHeight="1">
      <c r="D517" s="3"/>
    </row>
    <row r="518" spans="4:4" ht="15.75" customHeight="1">
      <c r="D518" s="3"/>
    </row>
    <row r="519" spans="4:4" ht="15.75" customHeight="1">
      <c r="D519" s="3"/>
    </row>
    <row r="520" spans="4:4" ht="15.75" customHeight="1">
      <c r="D520" s="3"/>
    </row>
    <row r="521" spans="4:4" ht="15.75" customHeight="1">
      <c r="D521" s="3"/>
    </row>
    <row r="522" spans="4:4" ht="15.75" customHeight="1">
      <c r="D522" s="3"/>
    </row>
    <row r="523" spans="4:4" ht="15.75" customHeight="1">
      <c r="D523" s="3"/>
    </row>
    <row r="524" spans="4:4" ht="15.75" customHeight="1">
      <c r="D524" s="3"/>
    </row>
    <row r="525" spans="4:4" ht="15.75" customHeight="1">
      <c r="D525" s="3"/>
    </row>
    <row r="526" spans="4:4" ht="15.75" customHeight="1">
      <c r="D526" s="3"/>
    </row>
    <row r="527" spans="4:4" ht="15.75" customHeight="1">
      <c r="D527" s="3"/>
    </row>
    <row r="528" spans="4:4" ht="15.75" customHeight="1">
      <c r="D528" s="3"/>
    </row>
    <row r="529" spans="4:4" ht="15.75" customHeight="1">
      <c r="D529" s="3"/>
    </row>
    <row r="530" spans="4:4" ht="15.75" customHeight="1">
      <c r="D530" s="3"/>
    </row>
    <row r="531" spans="4:4" ht="15.75" customHeight="1">
      <c r="D531" s="3"/>
    </row>
    <row r="532" spans="4:4" ht="15.75" customHeight="1">
      <c r="D532" s="3"/>
    </row>
    <row r="533" spans="4:4" ht="15.75" customHeight="1">
      <c r="D533" s="3"/>
    </row>
    <row r="534" spans="4:4" ht="15.75" customHeight="1">
      <c r="D534" s="3"/>
    </row>
    <row r="535" spans="4:4" ht="15.75" customHeight="1">
      <c r="D535" s="3"/>
    </row>
    <row r="536" spans="4:4" ht="15.75" customHeight="1">
      <c r="D536" s="3"/>
    </row>
    <row r="537" spans="4:4" ht="15.75" customHeight="1">
      <c r="D537" s="3"/>
    </row>
    <row r="538" spans="4:4" ht="15.75" customHeight="1">
      <c r="D538" s="3"/>
    </row>
    <row r="539" spans="4:4" ht="15.75" customHeight="1">
      <c r="D539" s="3"/>
    </row>
    <row r="540" spans="4:4" ht="15.75" customHeight="1">
      <c r="D540" s="3"/>
    </row>
    <row r="541" spans="4:4" ht="15.75" customHeight="1">
      <c r="D541" s="3"/>
    </row>
    <row r="542" spans="4:4" ht="15.75" customHeight="1">
      <c r="D542" s="3"/>
    </row>
    <row r="543" spans="4:4" ht="15.75" customHeight="1">
      <c r="D543" s="3"/>
    </row>
    <row r="544" spans="4:4" ht="15.75" customHeight="1">
      <c r="D544" s="3"/>
    </row>
    <row r="545" spans="4:4" ht="15.75" customHeight="1">
      <c r="D545" s="3"/>
    </row>
    <row r="546" spans="4:4" ht="15.75" customHeight="1">
      <c r="D546" s="3"/>
    </row>
    <row r="547" spans="4:4" ht="15.75" customHeight="1">
      <c r="D547" s="3"/>
    </row>
    <row r="548" spans="4:4" ht="15.75" customHeight="1">
      <c r="D548" s="3"/>
    </row>
    <row r="549" spans="4:4" ht="15.75" customHeight="1">
      <c r="D549" s="3"/>
    </row>
    <row r="550" spans="4:4" ht="15.75" customHeight="1">
      <c r="D550" s="3"/>
    </row>
    <row r="551" spans="4:4" ht="15.75" customHeight="1">
      <c r="D551" s="3"/>
    </row>
    <row r="552" spans="4:4" ht="15.75" customHeight="1">
      <c r="D552" s="3"/>
    </row>
    <row r="553" spans="4:4" ht="15.75" customHeight="1">
      <c r="D553" s="3"/>
    </row>
    <row r="554" spans="4:4" ht="15.75" customHeight="1">
      <c r="D554" s="3"/>
    </row>
    <row r="555" spans="4:4" ht="15.75" customHeight="1">
      <c r="D555" s="3"/>
    </row>
    <row r="556" spans="4:4" ht="15.75" customHeight="1">
      <c r="D556" s="3"/>
    </row>
    <row r="557" spans="4:4" ht="15.75" customHeight="1">
      <c r="D557" s="3"/>
    </row>
    <row r="558" spans="4:4" ht="15.75" customHeight="1">
      <c r="D558" s="3"/>
    </row>
    <row r="559" spans="4:4" ht="15.75" customHeight="1">
      <c r="D559" s="3"/>
    </row>
    <row r="560" spans="4:4" ht="15.75" customHeight="1">
      <c r="D560" s="3"/>
    </row>
    <row r="561" spans="4:4" ht="15.75" customHeight="1">
      <c r="D561" s="3"/>
    </row>
    <row r="562" spans="4:4" ht="15.75" customHeight="1">
      <c r="D562" s="3"/>
    </row>
    <row r="563" spans="4:4" ht="15.75" customHeight="1">
      <c r="D563" s="3"/>
    </row>
    <row r="564" spans="4:4" ht="15.75" customHeight="1">
      <c r="D564" s="3"/>
    </row>
    <row r="565" spans="4:4" ht="15.75" customHeight="1">
      <c r="D565" s="3"/>
    </row>
    <row r="566" spans="4:4" ht="15.75" customHeight="1">
      <c r="D566" s="3"/>
    </row>
    <row r="567" spans="4:4" ht="15.75" customHeight="1">
      <c r="D567" s="3"/>
    </row>
    <row r="568" spans="4:4" ht="15.75" customHeight="1">
      <c r="D568" s="3"/>
    </row>
    <row r="569" spans="4:4" ht="15.75" customHeight="1">
      <c r="D569" s="3"/>
    </row>
    <row r="570" spans="4:4" ht="15.75" customHeight="1">
      <c r="D570" s="3"/>
    </row>
    <row r="571" spans="4:4" ht="15.75" customHeight="1">
      <c r="D571" s="3"/>
    </row>
    <row r="572" spans="4:4" ht="15.75" customHeight="1">
      <c r="D572" s="3"/>
    </row>
    <row r="573" spans="4:4" ht="15.75" customHeight="1">
      <c r="D573" s="3"/>
    </row>
    <row r="574" spans="4:4" ht="15.75" customHeight="1">
      <c r="D574" s="3"/>
    </row>
    <row r="575" spans="4:4" ht="15.75" customHeight="1">
      <c r="D575" s="3"/>
    </row>
    <row r="576" spans="4:4" ht="15.75" customHeight="1">
      <c r="D576" s="3"/>
    </row>
    <row r="577" spans="4:4" ht="15.75" customHeight="1">
      <c r="D577" s="3"/>
    </row>
    <row r="578" spans="4:4" ht="15.75" customHeight="1">
      <c r="D578" s="3"/>
    </row>
    <row r="579" spans="4:4" ht="15.75" customHeight="1">
      <c r="D579" s="3"/>
    </row>
    <row r="580" spans="4:4" ht="15.75" customHeight="1">
      <c r="D580" s="3"/>
    </row>
    <row r="581" spans="4:4" ht="15.75" customHeight="1">
      <c r="D581" s="3"/>
    </row>
    <row r="582" spans="4:4" ht="15.75" customHeight="1">
      <c r="D582" s="3"/>
    </row>
    <row r="583" spans="4:4" ht="15.75" customHeight="1">
      <c r="D583" s="3"/>
    </row>
    <row r="584" spans="4:4" ht="15.75" customHeight="1">
      <c r="D584" s="3"/>
    </row>
    <row r="585" spans="4:4" ht="15.75" customHeight="1">
      <c r="D585" s="3"/>
    </row>
    <row r="586" spans="4:4" ht="15.75" customHeight="1">
      <c r="D586" s="3"/>
    </row>
    <row r="587" spans="4:4" ht="15.75" customHeight="1">
      <c r="D587" s="3"/>
    </row>
    <row r="588" spans="4:4" ht="15.75" customHeight="1">
      <c r="D588" s="3"/>
    </row>
    <row r="589" spans="4:4" ht="15.75" customHeight="1">
      <c r="D589" s="3"/>
    </row>
    <row r="590" spans="4:4" ht="15.75" customHeight="1">
      <c r="D590" s="3"/>
    </row>
    <row r="591" spans="4:4" ht="15.75" customHeight="1">
      <c r="D591" s="3"/>
    </row>
    <row r="592" spans="4:4" ht="15.75" customHeight="1">
      <c r="D592" s="3"/>
    </row>
    <row r="593" spans="4:4" ht="15.75" customHeight="1">
      <c r="D593" s="3"/>
    </row>
    <row r="594" spans="4:4" ht="15.75" customHeight="1">
      <c r="D594" s="3"/>
    </row>
    <row r="595" spans="4:4" ht="15.75" customHeight="1">
      <c r="D595" s="3"/>
    </row>
    <row r="596" spans="4:4" ht="15.75" customHeight="1">
      <c r="D596" s="3"/>
    </row>
    <row r="597" spans="4:4" ht="15.75" customHeight="1">
      <c r="D597" s="3"/>
    </row>
    <row r="598" spans="4:4" ht="15.75" customHeight="1">
      <c r="D598" s="3"/>
    </row>
    <row r="599" spans="4:4" ht="15.75" customHeight="1">
      <c r="D599" s="3"/>
    </row>
    <row r="600" spans="4:4" ht="15.75" customHeight="1">
      <c r="D600" s="3"/>
    </row>
    <row r="601" spans="4:4" ht="15.75" customHeight="1">
      <c r="D601" s="3"/>
    </row>
    <row r="602" spans="4:4" ht="15.75" customHeight="1">
      <c r="D602" s="3"/>
    </row>
    <row r="603" spans="4:4" ht="15.75" customHeight="1">
      <c r="D603" s="3"/>
    </row>
    <row r="604" spans="4:4" ht="15.75" customHeight="1">
      <c r="D604" s="3"/>
    </row>
    <row r="605" spans="4:4" ht="15.75" customHeight="1">
      <c r="D605" s="3"/>
    </row>
    <row r="606" spans="4:4" ht="15.75" customHeight="1">
      <c r="D606" s="3"/>
    </row>
    <row r="607" spans="4:4" ht="15.75" customHeight="1">
      <c r="D607" s="3"/>
    </row>
    <row r="608" spans="4:4" ht="15.75" customHeight="1">
      <c r="D608" s="3"/>
    </row>
    <row r="609" spans="4:4" ht="15.75" customHeight="1">
      <c r="D609" s="3"/>
    </row>
    <row r="610" spans="4:4" ht="15.75" customHeight="1">
      <c r="D610" s="3"/>
    </row>
    <row r="611" spans="4:4" ht="15.75" customHeight="1">
      <c r="D611" s="3"/>
    </row>
    <row r="612" spans="4:4" ht="15.75" customHeight="1">
      <c r="D612" s="3"/>
    </row>
    <row r="613" spans="4:4" ht="15.75" customHeight="1">
      <c r="D613" s="3"/>
    </row>
    <row r="614" spans="4:4" ht="15.75" customHeight="1">
      <c r="D614" s="3"/>
    </row>
    <row r="615" spans="4:4" ht="15.75" customHeight="1">
      <c r="D615" s="3"/>
    </row>
    <row r="616" spans="4:4" ht="15.75" customHeight="1">
      <c r="D616" s="3"/>
    </row>
    <row r="617" spans="4:4" ht="15.75" customHeight="1">
      <c r="D617" s="3"/>
    </row>
    <row r="618" spans="4:4" ht="15.75" customHeight="1">
      <c r="D618" s="3"/>
    </row>
    <row r="619" spans="4:4" ht="15.75" customHeight="1">
      <c r="D619" s="3"/>
    </row>
    <row r="620" spans="4:4" ht="15.75" customHeight="1">
      <c r="D620" s="3"/>
    </row>
    <row r="621" spans="4:4" ht="15.75" customHeight="1">
      <c r="D621" s="3"/>
    </row>
    <row r="622" spans="4:4" ht="15.75" customHeight="1">
      <c r="D622" s="3"/>
    </row>
    <row r="623" spans="4:4" ht="15.75" customHeight="1">
      <c r="D623" s="3"/>
    </row>
    <row r="624" spans="4:4" ht="15.75" customHeight="1">
      <c r="D624" s="3"/>
    </row>
    <row r="625" spans="4:4" ht="15.75" customHeight="1">
      <c r="D625" s="3"/>
    </row>
    <row r="626" spans="4:4" ht="15.75" customHeight="1">
      <c r="D626" s="3"/>
    </row>
    <row r="627" spans="4:4" ht="15.75" customHeight="1">
      <c r="D627" s="3"/>
    </row>
    <row r="628" spans="4:4" ht="15.75" customHeight="1">
      <c r="D628" s="3"/>
    </row>
    <row r="629" spans="4:4" ht="15.75" customHeight="1">
      <c r="D629" s="3"/>
    </row>
    <row r="630" spans="4:4" ht="15.75" customHeight="1">
      <c r="D630" s="3"/>
    </row>
    <row r="631" spans="4:4" ht="15.75" customHeight="1">
      <c r="D631" s="3"/>
    </row>
    <row r="632" spans="4:4" ht="15.75" customHeight="1">
      <c r="D632" s="3"/>
    </row>
    <row r="633" spans="4:4" ht="15.75" customHeight="1">
      <c r="D633" s="3"/>
    </row>
    <row r="634" spans="4:4" ht="15.75" customHeight="1">
      <c r="D634" s="3"/>
    </row>
    <row r="635" spans="4:4" ht="15.75" customHeight="1">
      <c r="D635" s="3"/>
    </row>
    <row r="636" spans="4:4" ht="15.75" customHeight="1">
      <c r="D636" s="3"/>
    </row>
    <row r="637" spans="4:4" ht="15.75" customHeight="1">
      <c r="D637" s="3"/>
    </row>
    <row r="638" spans="4:4" ht="15.75" customHeight="1">
      <c r="D638" s="3"/>
    </row>
    <row r="639" spans="4:4" ht="15.75" customHeight="1">
      <c r="D639" s="3"/>
    </row>
    <row r="640" spans="4:4" ht="15.75" customHeight="1">
      <c r="D640" s="3"/>
    </row>
    <row r="641" spans="4:4" ht="15.75" customHeight="1">
      <c r="D641" s="3"/>
    </row>
    <row r="642" spans="4:4" ht="15.75" customHeight="1">
      <c r="D642" s="3"/>
    </row>
    <row r="643" spans="4:4" ht="15.75" customHeight="1">
      <c r="D643" s="3"/>
    </row>
    <row r="644" spans="4:4" ht="15.75" customHeight="1">
      <c r="D644" s="3"/>
    </row>
    <row r="645" spans="4:4" ht="15.75" customHeight="1">
      <c r="D645" s="3"/>
    </row>
    <row r="646" spans="4:4" ht="15.75" customHeight="1">
      <c r="D646" s="3"/>
    </row>
    <row r="647" spans="4:4" ht="15.75" customHeight="1">
      <c r="D647" s="3"/>
    </row>
    <row r="648" spans="4:4" ht="15.75" customHeight="1">
      <c r="D648" s="3"/>
    </row>
    <row r="649" spans="4:4" ht="15.75" customHeight="1">
      <c r="D649" s="3"/>
    </row>
    <row r="650" spans="4:4" ht="15.75" customHeight="1">
      <c r="D650" s="3"/>
    </row>
    <row r="651" spans="4:4" ht="15.75" customHeight="1">
      <c r="D651" s="3"/>
    </row>
    <row r="652" spans="4:4" ht="15.75" customHeight="1">
      <c r="D652" s="3"/>
    </row>
    <row r="653" spans="4:4" ht="15.75" customHeight="1">
      <c r="D653" s="3"/>
    </row>
    <row r="654" spans="4:4" ht="15.75" customHeight="1">
      <c r="D654" s="3"/>
    </row>
    <row r="655" spans="4:4" ht="15.75" customHeight="1">
      <c r="D655" s="3"/>
    </row>
    <row r="656" spans="4:4" ht="15.75" customHeight="1">
      <c r="D656" s="3"/>
    </row>
    <row r="657" spans="4:4" ht="15.75" customHeight="1">
      <c r="D657" s="3"/>
    </row>
    <row r="658" spans="4:4" ht="15.75" customHeight="1">
      <c r="D658" s="3"/>
    </row>
    <row r="659" spans="4:4" ht="15.75" customHeight="1">
      <c r="D659" s="3"/>
    </row>
    <row r="660" spans="4:4" ht="15.75" customHeight="1">
      <c r="D660" s="3"/>
    </row>
    <row r="661" spans="4:4" ht="15.75" customHeight="1">
      <c r="D661" s="3"/>
    </row>
    <row r="662" spans="4:4" ht="15.75" customHeight="1">
      <c r="D662" s="3"/>
    </row>
    <row r="663" spans="4:4" ht="15.75" customHeight="1">
      <c r="D663" s="3"/>
    </row>
    <row r="664" spans="4:4" ht="15.75" customHeight="1">
      <c r="D664" s="3"/>
    </row>
    <row r="665" spans="4:4" ht="15.75" customHeight="1">
      <c r="D665" s="3"/>
    </row>
    <row r="666" spans="4:4" ht="15.75" customHeight="1">
      <c r="D666" s="3"/>
    </row>
    <row r="667" spans="4:4" ht="15.75" customHeight="1">
      <c r="D667" s="3"/>
    </row>
    <row r="668" spans="4:4" ht="15.75" customHeight="1">
      <c r="D668" s="3"/>
    </row>
    <row r="669" spans="4:4" ht="15.75" customHeight="1">
      <c r="D669" s="3"/>
    </row>
    <row r="670" spans="4:4" ht="15.75" customHeight="1">
      <c r="D670" s="3"/>
    </row>
    <row r="671" spans="4:4" ht="15.75" customHeight="1">
      <c r="D671" s="3"/>
    </row>
    <row r="672" spans="4:4" ht="15.75" customHeight="1">
      <c r="D672" s="3"/>
    </row>
    <row r="673" spans="4:4" ht="15.75" customHeight="1">
      <c r="D673" s="3"/>
    </row>
    <row r="674" spans="4:4" ht="15.75" customHeight="1">
      <c r="D674" s="3"/>
    </row>
    <row r="675" spans="4:4" ht="15.75" customHeight="1">
      <c r="D675" s="3"/>
    </row>
    <row r="676" spans="4:4" ht="15.75" customHeight="1">
      <c r="D676" s="3"/>
    </row>
    <row r="677" spans="4:4" ht="15.75" customHeight="1">
      <c r="D677" s="3"/>
    </row>
    <row r="678" spans="4:4" ht="15.75" customHeight="1">
      <c r="D678" s="3"/>
    </row>
    <row r="679" spans="4:4" ht="15.75" customHeight="1">
      <c r="D679" s="3"/>
    </row>
    <row r="680" spans="4:4" ht="15.75" customHeight="1">
      <c r="D680" s="3"/>
    </row>
    <row r="681" spans="4:4" ht="15.75" customHeight="1">
      <c r="D681" s="3"/>
    </row>
    <row r="682" spans="4:4" ht="15.75" customHeight="1">
      <c r="D682" s="3"/>
    </row>
    <row r="683" spans="4:4" ht="15.75" customHeight="1">
      <c r="D683" s="3"/>
    </row>
    <row r="684" spans="4:4" ht="15.75" customHeight="1">
      <c r="D684" s="3"/>
    </row>
    <row r="685" spans="4:4" ht="15.75" customHeight="1">
      <c r="D685" s="3"/>
    </row>
    <row r="686" spans="4:4" ht="15.75" customHeight="1">
      <c r="D686" s="3"/>
    </row>
    <row r="687" spans="4:4" ht="15.75" customHeight="1">
      <c r="D687" s="3"/>
    </row>
    <row r="688" spans="4:4" ht="15.75" customHeight="1">
      <c r="D688" s="3"/>
    </row>
    <row r="689" spans="4:4" ht="15.75" customHeight="1">
      <c r="D689" s="3"/>
    </row>
    <row r="690" spans="4:4" ht="15.75" customHeight="1">
      <c r="D690" s="3"/>
    </row>
    <row r="691" spans="4:4" ht="15.75" customHeight="1">
      <c r="D691" s="3"/>
    </row>
    <row r="692" spans="4:4" ht="15.75" customHeight="1">
      <c r="D692" s="3"/>
    </row>
    <row r="693" spans="4:4" ht="15.75" customHeight="1">
      <c r="D693" s="3"/>
    </row>
    <row r="694" spans="4:4" ht="15.75" customHeight="1">
      <c r="D694" s="3"/>
    </row>
    <row r="695" spans="4:4" ht="15.75" customHeight="1">
      <c r="D695" s="3"/>
    </row>
    <row r="696" spans="4:4" ht="15.75" customHeight="1">
      <c r="D696" s="3"/>
    </row>
    <row r="697" spans="4:4" ht="15.75" customHeight="1">
      <c r="D697" s="3"/>
    </row>
    <row r="698" spans="4:4" ht="15.75" customHeight="1">
      <c r="D698" s="3"/>
    </row>
    <row r="699" spans="4:4" ht="15.75" customHeight="1">
      <c r="D699" s="3"/>
    </row>
    <row r="700" spans="4:4" ht="15.75" customHeight="1">
      <c r="D700" s="3"/>
    </row>
    <row r="701" spans="4:4" ht="15.75" customHeight="1">
      <c r="D701" s="3"/>
    </row>
    <row r="702" spans="4:4" ht="15.75" customHeight="1">
      <c r="D702" s="3"/>
    </row>
    <row r="703" spans="4:4" ht="15.75" customHeight="1">
      <c r="D703" s="3"/>
    </row>
    <row r="704" spans="4:4" ht="15.75" customHeight="1">
      <c r="D704" s="3"/>
    </row>
    <row r="705" spans="4:4" ht="15.75" customHeight="1">
      <c r="D705" s="3"/>
    </row>
    <row r="706" spans="4:4" ht="15.75" customHeight="1">
      <c r="D706" s="3"/>
    </row>
    <row r="707" spans="4:4" ht="15.75" customHeight="1">
      <c r="D707" s="3"/>
    </row>
    <row r="708" spans="4:4" ht="15.75" customHeight="1">
      <c r="D708" s="3"/>
    </row>
    <row r="709" spans="4:4" ht="15.75" customHeight="1">
      <c r="D709" s="3"/>
    </row>
    <row r="710" spans="4:4" ht="15.75" customHeight="1">
      <c r="D710" s="3"/>
    </row>
    <row r="711" spans="4:4" ht="15.75" customHeight="1">
      <c r="D711" s="3"/>
    </row>
    <row r="712" spans="4:4" ht="15.75" customHeight="1">
      <c r="D712" s="3"/>
    </row>
    <row r="713" spans="4:4" ht="15.75" customHeight="1">
      <c r="D713" s="3"/>
    </row>
    <row r="714" spans="4:4" ht="15.75" customHeight="1">
      <c r="D714" s="3"/>
    </row>
    <row r="715" spans="4:4" ht="15.75" customHeight="1">
      <c r="D715" s="3"/>
    </row>
    <row r="716" spans="4:4" ht="15.75" customHeight="1">
      <c r="D716" s="3"/>
    </row>
    <row r="717" spans="4:4" ht="15.75" customHeight="1">
      <c r="D717" s="3"/>
    </row>
    <row r="718" spans="4:4" ht="15.75" customHeight="1">
      <c r="D718" s="3"/>
    </row>
    <row r="719" spans="4:4" ht="15.75" customHeight="1">
      <c r="D719" s="3"/>
    </row>
    <row r="720" spans="4:4" ht="15.75" customHeight="1">
      <c r="D720" s="3"/>
    </row>
    <row r="721" spans="4:4" ht="15.75" customHeight="1">
      <c r="D721" s="3"/>
    </row>
    <row r="722" spans="4:4" ht="15.75" customHeight="1">
      <c r="D722" s="3"/>
    </row>
    <row r="723" spans="4:4" ht="15.75" customHeight="1">
      <c r="D723" s="3"/>
    </row>
    <row r="724" spans="4:4" ht="15.75" customHeight="1">
      <c r="D724" s="3"/>
    </row>
    <row r="725" spans="4:4" ht="15.75" customHeight="1">
      <c r="D725" s="3"/>
    </row>
    <row r="726" spans="4:4" ht="15.75" customHeight="1">
      <c r="D726" s="3"/>
    </row>
    <row r="727" spans="4:4" ht="15.75" customHeight="1">
      <c r="D727" s="3"/>
    </row>
    <row r="728" spans="4:4" ht="15.75" customHeight="1">
      <c r="D728" s="3"/>
    </row>
    <row r="729" spans="4:4" ht="15.75" customHeight="1">
      <c r="D729" s="3"/>
    </row>
    <row r="730" spans="4:4" ht="15.75" customHeight="1">
      <c r="D730" s="3"/>
    </row>
    <row r="731" spans="4:4" ht="15.75" customHeight="1">
      <c r="D731" s="3"/>
    </row>
    <row r="732" spans="4:4" ht="15.75" customHeight="1">
      <c r="D732" s="3"/>
    </row>
    <row r="733" spans="4:4" ht="15.75" customHeight="1">
      <c r="D733" s="3"/>
    </row>
    <row r="734" spans="4:4" ht="15.75" customHeight="1">
      <c r="D734" s="3"/>
    </row>
    <row r="735" spans="4:4" ht="15.75" customHeight="1">
      <c r="D735" s="3"/>
    </row>
    <row r="736" spans="4:4" ht="15.75" customHeight="1">
      <c r="D736" s="3"/>
    </row>
    <row r="737" spans="4:4" ht="15.75" customHeight="1">
      <c r="D737" s="3"/>
    </row>
    <row r="738" spans="4:4" ht="15.75" customHeight="1">
      <c r="D738" s="3"/>
    </row>
    <row r="739" spans="4:4" ht="15.75" customHeight="1">
      <c r="D739" s="3"/>
    </row>
    <row r="740" spans="4:4" ht="15.75" customHeight="1">
      <c r="D740" s="3"/>
    </row>
    <row r="741" spans="4:4" ht="15.75" customHeight="1">
      <c r="D741" s="3"/>
    </row>
    <row r="742" spans="4:4" ht="15.75" customHeight="1">
      <c r="D742" s="3"/>
    </row>
    <row r="743" spans="4:4" ht="15.75" customHeight="1">
      <c r="D743" s="3"/>
    </row>
    <row r="744" spans="4:4" ht="15.75" customHeight="1">
      <c r="D744" s="3"/>
    </row>
    <row r="745" spans="4:4" ht="15.75" customHeight="1">
      <c r="D745" s="3"/>
    </row>
    <row r="746" spans="4:4" ht="15.75" customHeight="1">
      <c r="D746" s="3"/>
    </row>
    <row r="747" spans="4:4" ht="15.75" customHeight="1">
      <c r="D747" s="3"/>
    </row>
    <row r="748" spans="4:4" ht="15.75" customHeight="1">
      <c r="D748" s="3"/>
    </row>
    <row r="749" spans="4:4" ht="15.75" customHeight="1">
      <c r="D749" s="3"/>
    </row>
    <row r="750" spans="4:4" ht="15.75" customHeight="1">
      <c r="D750" s="3"/>
    </row>
    <row r="751" spans="4:4" ht="15.75" customHeight="1">
      <c r="D751" s="3"/>
    </row>
    <row r="752" spans="4:4" ht="15.75" customHeight="1">
      <c r="D752" s="3"/>
    </row>
    <row r="753" spans="4:4" ht="15.75" customHeight="1">
      <c r="D753" s="3"/>
    </row>
    <row r="754" spans="4:4" ht="15.75" customHeight="1">
      <c r="D754" s="3"/>
    </row>
    <row r="755" spans="4:4" ht="15.75" customHeight="1">
      <c r="D755" s="3"/>
    </row>
    <row r="756" spans="4:4" ht="15.75" customHeight="1">
      <c r="D756" s="3"/>
    </row>
    <row r="757" spans="4:4" ht="15.75" customHeight="1">
      <c r="D757" s="3"/>
    </row>
    <row r="758" spans="4:4" ht="15.75" customHeight="1">
      <c r="D758" s="3"/>
    </row>
    <row r="759" spans="4:4" ht="15.75" customHeight="1">
      <c r="D759" s="3"/>
    </row>
    <row r="760" spans="4:4" ht="15.75" customHeight="1">
      <c r="D760" s="3"/>
    </row>
    <row r="761" spans="4:4" ht="15.75" customHeight="1">
      <c r="D761" s="3"/>
    </row>
    <row r="762" spans="4:4" ht="15.75" customHeight="1">
      <c r="D762" s="3"/>
    </row>
    <row r="763" spans="4:4" ht="15.75" customHeight="1">
      <c r="D763" s="3"/>
    </row>
    <row r="764" spans="4:4" ht="15.75" customHeight="1">
      <c r="D764" s="3"/>
    </row>
    <row r="765" spans="4:4" ht="15.75" customHeight="1">
      <c r="D765" s="3"/>
    </row>
    <row r="766" spans="4:4" ht="15.75" customHeight="1">
      <c r="D766" s="3"/>
    </row>
    <row r="767" spans="4:4" ht="15.75" customHeight="1">
      <c r="D767" s="3"/>
    </row>
    <row r="768" spans="4:4" ht="15.75" customHeight="1">
      <c r="D768" s="3"/>
    </row>
    <row r="769" spans="4:4" ht="15.75" customHeight="1">
      <c r="D769" s="3"/>
    </row>
    <row r="770" spans="4:4" ht="15.75" customHeight="1">
      <c r="D770" s="3"/>
    </row>
    <row r="771" spans="4:4" ht="15.75" customHeight="1">
      <c r="D771" s="3"/>
    </row>
    <row r="772" spans="4:4" ht="15.75" customHeight="1">
      <c r="D772" s="3"/>
    </row>
    <row r="773" spans="4:4" ht="15.75" customHeight="1">
      <c r="D773" s="3"/>
    </row>
    <row r="774" spans="4:4" ht="15.75" customHeight="1">
      <c r="D774" s="3"/>
    </row>
    <row r="775" spans="4:4" ht="15.75" customHeight="1">
      <c r="D775" s="3"/>
    </row>
    <row r="776" spans="4:4" ht="15.75" customHeight="1">
      <c r="D776" s="3"/>
    </row>
    <row r="777" spans="4:4" ht="15.75" customHeight="1">
      <c r="D777" s="3"/>
    </row>
    <row r="778" spans="4:4" ht="15.75" customHeight="1">
      <c r="D778" s="3"/>
    </row>
    <row r="779" spans="4:4" ht="15.75" customHeight="1">
      <c r="D779" s="3"/>
    </row>
    <row r="780" spans="4:4" ht="15.75" customHeight="1">
      <c r="D780" s="3"/>
    </row>
    <row r="781" spans="4:4" ht="15.75" customHeight="1">
      <c r="D781" s="3"/>
    </row>
    <row r="782" spans="4:4" ht="15.75" customHeight="1">
      <c r="D782" s="3"/>
    </row>
    <row r="783" spans="4:4" ht="15.75" customHeight="1">
      <c r="D783" s="3"/>
    </row>
    <row r="784" spans="4:4" ht="15.75" customHeight="1">
      <c r="D784" s="3"/>
    </row>
    <row r="785" spans="4:4" ht="15.75" customHeight="1">
      <c r="D785" s="3"/>
    </row>
    <row r="786" spans="4:4" ht="15.75" customHeight="1">
      <c r="D786" s="3"/>
    </row>
    <row r="787" spans="4:4" ht="15.75" customHeight="1">
      <c r="D787" s="3"/>
    </row>
    <row r="788" spans="4:4" ht="15.75" customHeight="1">
      <c r="D788" s="3"/>
    </row>
    <row r="789" spans="4:4" ht="15.75" customHeight="1">
      <c r="D789" s="3"/>
    </row>
    <row r="790" spans="4:4" ht="15.75" customHeight="1">
      <c r="D790" s="3"/>
    </row>
    <row r="791" spans="4:4" ht="15.75" customHeight="1">
      <c r="D791" s="3"/>
    </row>
    <row r="792" spans="4:4" ht="15.75" customHeight="1">
      <c r="D792" s="3"/>
    </row>
    <row r="793" spans="4:4" ht="15.75" customHeight="1">
      <c r="D793" s="3"/>
    </row>
    <row r="794" spans="4:4" ht="15.75" customHeight="1">
      <c r="D794" s="3"/>
    </row>
    <row r="795" spans="4:4" ht="15.75" customHeight="1">
      <c r="D795" s="3"/>
    </row>
    <row r="796" spans="4:4" ht="15.75" customHeight="1">
      <c r="D796" s="3"/>
    </row>
    <row r="797" spans="4:4" ht="15.75" customHeight="1">
      <c r="D797" s="3"/>
    </row>
    <row r="798" spans="4:4" ht="15.75" customHeight="1">
      <c r="D798" s="3"/>
    </row>
    <row r="799" spans="4:4" ht="15.75" customHeight="1">
      <c r="D799" s="3"/>
    </row>
    <row r="800" spans="4:4" ht="15.75" customHeight="1">
      <c r="D800" s="3"/>
    </row>
    <row r="801" spans="4:4" ht="15.75" customHeight="1">
      <c r="D801" s="3"/>
    </row>
    <row r="802" spans="4:4" ht="15.75" customHeight="1">
      <c r="D802" s="3"/>
    </row>
    <row r="803" spans="4:4" ht="15.75" customHeight="1">
      <c r="D803" s="3"/>
    </row>
    <row r="804" spans="4:4" ht="15.75" customHeight="1">
      <c r="D804" s="3"/>
    </row>
    <row r="805" spans="4:4" ht="15.75" customHeight="1">
      <c r="D805" s="3"/>
    </row>
    <row r="806" spans="4:4" ht="15.75" customHeight="1">
      <c r="D806" s="3"/>
    </row>
    <row r="807" spans="4:4" ht="15.75" customHeight="1">
      <c r="D807" s="3"/>
    </row>
    <row r="808" spans="4:4" ht="15.75" customHeight="1">
      <c r="D808" s="3"/>
    </row>
    <row r="809" spans="4:4" ht="15.75" customHeight="1">
      <c r="D809" s="3"/>
    </row>
    <row r="810" spans="4:4" ht="15.75" customHeight="1">
      <c r="D810" s="3"/>
    </row>
    <row r="811" spans="4:4" ht="15.75" customHeight="1">
      <c r="D811" s="3"/>
    </row>
    <row r="812" spans="4:4" ht="15.75" customHeight="1">
      <c r="D812" s="3"/>
    </row>
    <row r="813" spans="4:4" ht="15.75" customHeight="1">
      <c r="D813" s="3"/>
    </row>
    <row r="814" spans="4:4" ht="15.75" customHeight="1">
      <c r="D814" s="3"/>
    </row>
    <row r="815" spans="4:4" ht="15.75" customHeight="1">
      <c r="D815" s="3"/>
    </row>
    <row r="816" spans="4:4" ht="15.75" customHeight="1">
      <c r="D816" s="3"/>
    </row>
    <row r="817" spans="4:4" ht="15.75" customHeight="1">
      <c r="D817" s="3"/>
    </row>
    <row r="818" spans="4:4" ht="15.75" customHeight="1">
      <c r="D818" s="3"/>
    </row>
    <row r="819" spans="4:4" ht="15.75" customHeight="1">
      <c r="D819" s="3"/>
    </row>
    <row r="820" spans="4:4" ht="15.75" customHeight="1">
      <c r="D820" s="3"/>
    </row>
    <row r="821" spans="4:4" ht="15.75" customHeight="1">
      <c r="D821" s="3"/>
    </row>
    <row r="822" spans="4:4" ht="15.75" customHeight="1">
      <c r="D822" s="3"/>
    </row>
    <row r="823" spans="4:4" ht="15.75" customHeight="1">
      <c r="D823" s="3"/>
    </row>
    <row r="824" spans="4:4" ht="15.75" customHeight="1">
      <c r="D824" s="3"/>
    </row>
    <row r="825" spans="4:4" ht="15.75" customHeight="1">
      <c r="D825" s="3"/>
    </row>
    <row r="826" spans="4:4" ht="15.75" customHeight="1">
      <c r="D826" s="3"/>
    </row>
    <row r="827" spans="4:4" ht="15.75" customHeight="1">
      <c r="D827" s="3"/>
    </row>
    <row r="828" spans="4:4" ht="15.75" customHeight="1">
      <c r="D828" s="3"/>
    </row>
    <row r="829" spans="4:4" ht="15.75" customHeight="1">
      <c r="D829" s="3"/>
    </row>
    <row r="830" spans="4:4" ht="15.75" customHeight="1">
      <c r="D830" s="3"/>
    </row>
    <row r="831" spans="4:4" ht="15.75" customHeight="1">
      <c r="D831" s="3"/>
    </row>
    <row r="832" spans="4:4" ht="15.75" customHeight="1">
      <c r="D832" s="3"/>
    </row>
    <row r="833" spans="4:4" ht="15.75" customHeight="1">
      <c r="D833" s="3"/>
    </row>
    <row r="834" spans="4:4" ht="15.75" customHeight="1">
      <c r="D834" s="3"/>
    </row>
    <row r="835" spans="4:4" ht="15.75" customHeight="1">
      <c r="D835" s="3"/>
    </row>
    <row r="836" spans="4:4" ht="15.75" customHeight="1">
      <c r="D836" s="3"/>
    </row>
    <row r="837" spans="4:4" ht="15.75" customHeight="1">
      <c r="D837" s="3"/>
    </row>
    <row r="838" spans="4:4" ht="15.75" customHeight="1">
      <c r="D838" s="3"/>
    </row>
    <row r="839" spans="4:4" ht="15.75" customHeight="1">
      <c r="D839" s="3"/>
    </row>
    <row r="840" spans="4:4" ht="15.75" customHeight="1">
      <c r="D840" s="3"/>
    </row>
    <row r="841" spans="4:4" ht="15.75" customHeight="1">
      <c r="D841" s="3"/>
    </row>
    <row r="842" spans="4:4" ht="15.75" customHeight="1">
      <c r="D842" s="3"/>
    </row>
    <row r="843" spans="4:4" ht="15.75" customHeight="1">
      <c r="D843" s="3"/>
    </row>
    <row r="844" spans="4:4" ht="15.75" customHeight="1">
      <c r="D844" s="3"/>
    </row>
    <row r="845" spans="4:4" ht="15.75" customHeight="1">
      <c r="D845" s="3"/>
    </row>
    <row r="846" spans="4:4" ht="15.75" customHeight="1">
      <c r="D846" s="3"/>
    </row>
    <row r="847" spans="4:4" ht="15.75" customHeight="1">
      <c r="D847" s="3"/>
    </row>
    <row r="848" spans="4:4" ht="15.75" customHeight="1">
      <c r="D848" s="3"/>
    </row>
    <row r="849" spans="4:4" ht="15.75" customHeight="1">
      <c r="D849" s="3"/>
    </row>
    <row r="850" spans="4:4" ht="15.75" customHeight="1">
      <c r="D850" s="3"/>
    </row>
    <row r="851" spans="4:4" ht="15.75" customHeight="1">
      <c r="D851" s="3"/>
    </row>
    <row r="852" spans="4:4" ht="15.75" customHeight="1">
      <c r="D852" s="3"/>
    </row>
    <row r="853" spans="4:4" ht="15.75" customHeight="1">
      <c r="D853" s="3"/>
    </row>
    <row r="854" spans="4:4" ht="15.75" customHeight="1">
      <c r="D854" s="3"/>
    </row>
    <row r="855" spans="4:4" ht="15.75" customHeight="1">
      <c r="D855" s="3"/>
    </row>
    <row r="856" spans="4:4" ht="15.75" customHeight="1">
      <c r="D856" s="3"/>
    </row>
    <row r="857" spans="4:4" ht="15.75" customHeight="1">
      <c r="D857" s="3"/>
    </row>
    <row r="858" spans="4:4" ht="15.75" customHeight="1">
      <c r="D858" s="3"/>
    </row>
    <row r="859" spans="4:4" ht="15.75" customHeight="1">
      <c r="D859" s="3"/>
    </row>
    <row r="860" spans="4:4" ht="15.75" customHeight="1">
      <c r="D860" s="3"/>
    </row>
    <row r="861" spans="4:4" ht="15.75" customHeight="1">
      <c r="D861" s="3"/>
    </row>
    <row r="862" spans="4:4" ht="15.75" customHeight="1">
      <c r="D862" s="3"/>
    </row>
    <row r="863" spans="4:4" ht="15.75" customHeight="1">
      <c r="D863" s="3"/>
    </row>
    <row r="864" spans="4:4" ht="15.75" customHeight="1">
      <c r="D864" s="3"/>
    </row>
    <row r="865" spans="4:4" ht="15.75" customHeight="1">
      <c r="D865" s="3"/>
    </row>
    <row r="866" spans="4:4" ht="15.75" customHeight="1">
      <c r="D866" s="3"/>
    </row>
    <row r="867" spans="4:4" ht="15.75" customHeight="1">
      <c r="D867" s="3"/>
    </row>
    <row r="868" spans="4:4" ht="15.75" customHeight="1">
      <c r="D868" s="3"/>
    </row>
    <row r="869" spans="4:4" ht="15.75" customHeight="1">
      <c r="D869" s="3"/>
    </row>
    <row r="870" spans="4:4" ht="15.75" customHeight="1">
      <c r="D870" s="3"/>
    </row>
    <row r="871" spans="4:4" ht="15.75" customHeight="1">
      <c r="D871" s="3"/>
    </row>
    <row r="872" spans="4:4" ht="15.75" customHeight="1">
      <c r="D872" s="3"/>
    </row>
    <row r="873" spans="4:4" ht="15.75" customHeight="1">
      <c r="D873" s="3"/>
    </row>
    <row r="874" spans="4:4" ht="15.75" customHeight="1">
      <c r="D874" s="3"/>
    </row>
    <row r="875" spans="4:4" ht="15.75" customHeight="1">
      <c r="D875" s="3"/>
    </row>
    <row r="876" spans="4:4" ht="15.75" customHeight="1">
      <c r="D876" s="3"/>
    </row>
    <row r="877" spans="4:4" ht="15.75" customHeight="1">
      <c r="D877" s="3"/>
    </row>
    <row r="878" spans="4:4" ht="15.75" customHeight="1">
      <c r="D878" s="3"/>
    </row>
    <row r="879" spans="4:4" ht="15.75" customHeight="1">
      <c r="D879" s="3"/>
    </row>
    <row r="880" spans="4:4" ht="15.75" customHeight="1">
      <c r="D880" s="3"/>
    </row>
    <row r="881" spans="4:4" ht="15.75" customHeight="1">
      <c r="D881" s="3"/>
    </row>
    <row r="882" spans="4:4" ht="15.75" customHeight="1">
      <c r="D882" s="3"/>
    </row>
    <row r="883" spans="4:4" ht="15.75" customHeight="1">
      <c r="D883" s="3"/>
    </row>
    <row r="884" spans="4:4" ht="15.75" customHeight="1">
      <c r="D884" s="3"/>
    </row>
    <row r="885" spans="4:4" ht="15.75" customHeight="1">
      <c r="D885" s="3"/>
    </row>
    <row r="886" spans="4:4" ht="15.75" customHeight="1">
      <c r="D886" s="3"/>
    </row>
    <row r="887" spans="4:4" ht="15.75" customHeight="1">
      <c r="D887" s="3"/>
    </row>
    <row r="888" spans="4:4" ht="15.75" customHeight="1">
      <c r="D888" s="3"/>
    </row>
    <row r="889" spans="4:4" ht="15.75" customHeight="1">
      <c r="D889" s="3"/>
    </row>
    <row r="890" spans="4:4" ht="15.75" customHeight="1">
      <c r="D890" s="3"/>
    </row>
    <row r="891" spans="4:4" ht="15.75" customHeight="1">
      <c r="D891" s="3"/>
    </row>
    <row r="892" spans="4:4" ht="15.75" customHeight="1">
      <c r="D892" s="3"/>
    </row>
    <row r="893" spans="4:4" ht="15.75" customHeight="1">
      <c r="D893" s="3"/>
    </row>
    <row r="894" spans="4:4" ht="15.75" customHeight="1">
      <c r="D894" s="3"/>
    </row>
    <row r="895" spans="4:4" ht="15.75" customHeight="1">
      <c r="D895" s="3"/>
    </row>
    <row r="896" spans="4:4" ht="15.75" customHeight="1">
      <c r="D896" s="3"/>
    </row>
    <row r="897" spans="4:4" ht="15.75" customHeight="1">
      <c r="D897" s="3"/>
    </row>
    <row r="898" spans="4:4" ht="15.75" customHeight="1">
      <c r="D898" s="3"/>
    </row>
    <row r="899" spans="4:4" ht="15.75" customHeight="1">
      <c r="D899" s="3"/>
    </row>
    <row r="900" spans="4:4" ht="15.75" customHeight="1">
      <c r="D900" s="3"/>
    </row>
    <row r="901" spans="4:4" ht="15.75" customHeight="1">
      <c r="D901" s="3"/>
    </row>
    <row r="902" spans="4:4" ht="15.75" customHeight="1">
      <c r="D902" s="3"/>
    </row>
    <row r="903" spans="4:4" ht="15.75" customHeight="1">
      <c r="D903" s="3"/>
    </row>
    <row r="904" spans="4:4" ht="15.75" customHeight="1">
      <c r="D904" s="3"/>
    </row>
    <row r="905" spans="4:4" ht="15.75" customHeight="1">
      <c r="D905" s="3"/>
    </row>
    <row r="906" spans="4:4" ht="15.75" customHeight="1">
      <c r="D906" s="3"/>
    </row>
    <row r="907" spans="4:4" ht="15.75" customHeight="1">
      <c r="D907" s="3"/>
    </row>
    <row r="908" spans="4:4" ht="15.75" customHeight="1">
      <c r="D908" s="3"/>
    </row>
    <row r="909" spans="4:4" ht="15.75" customHeight="1">
      <c r="D909" s="3"/>
    </row>
    <row r="910" spans="4:4" ht="15.75" customHeight="1">
      <c r="D910" s="3"/>
    </row>
    <row r="911" spans="4:4" ht="15.75" customHeight="1">
      <c r="D911" s="3"/>
    </row>
    <row r="912" spans="4:4" ht="15.75" customHeight="1">
      <c r="D912" s="3"/>
    </row>
    <row r="913" spans="4:4" ht="15.75" customHeight="1">
      <c r="D913" s="3"/>
    </row>
    <row r="914" spans="4:4" ht="15.75" customHeight="1">
      <c r="D914" s="3"/>
    </row>
    <row r="915" spans="4:4" ht="15.75" customHeight="1">
      <c r="D915" s="3"/>
    </row>
    <row r="916" spans="4:4" ht="15.75" customHeight="1">
      <c r="D916" s="3"/>
    </row>
    <row r="917" spans="4:4" ht="15.75" customHeight="1">
      <c r="D917" s="3"/>
    </row>
    <row r="918" spans="4:4" ht="15.75" customHeight="1">
      <c r="D918" s="3"/>
    </row>
    <row r="919" spans="4:4" ht="15.75" customHeight="1">
      <c r="D919" s="3"/>
    </row>
    <row r="920" spans="4:4" ht="15.75" customHeight="1">
      <c r="D920" s="3"/>
    </row>
    <row r="921" spans="4:4" ht="15.75" customHeight="1">
      <c r="D921" s="3"/>
    </row>
    <row r="922" spans="4:4" ht="15.75" customHeight="1">
      <c r="D922" s="3"/>
    </row>
    <row r="923" spans="4:4" ht="15.75" customHeight="1">
      <c r="D923" s="3"/>
    </row>
    <row r="924" spans="4:4" ht="15.75" customHeight="1">
      <c r="D924" s="3"/>
    </row>
    <row r="925" spans="4:4" ht="15.75" customHeight="1">
      <c r="D925" s="3"/>
    </row>
    <row r="926" spans="4:4" ht="15.75" customHeight="1">
      <c r="D926" s="3"/>
    </row>
    <row r="927" spans="4:4" ht="15.75" customHeight="1">
      <c r="D927" s="3"/>
    </row>
    <row r="928" spans="4:4" ht="15.75" customHeight="1">
      <c r="D928" s="3"/>
    </row>
    <row r="929" spans="4:4" ht="15.75" customHeight="1">
      <c r="D929" s="3"/>
    </row>
    <row r="930" spans="4:4" ht="15.75" customHeight="1">
      <c r="D930" s="3"/>
    </row>
  </sheetData>
  <sortState ref="A4:W105">
    <sortCondition ref="E4:E10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zoomScale="125" zoomScaleNormal="125" zoomScalePageLayoutView="125" workbookViewId="0">
      <selection activeCell="I23" sqref="I23"/>
    </sheetView>
  </sheetViews>
  <sheetFormatPr baseColWidth="10" defaultRowHeight="12" x14ac:dyDescent="0"/>
  <cols>
    <col min="1" max="1" width="25.6640625" customWidth="1"/>
    <col min="7" max="7" width="11" style="13" customWidth="1"/>
  </cols>
  <sheetData>
    <row r="2" spans="1:7">
      <c r="A2" s="203" t="s">
        <v>1471</v>
      </c>
      <c r="B2" s="122"/>
      <c r="C2" s="122"/>
      <c r="D2" s="122"/>
      <c r="E2" s="122"/>
      <c r="F2" s="122"/>
      <c r="G2" s="119"/>
    </row>
    <row r="3" spans="1:7">
      <c r="A3" t="s">
        <v>1466</v>
      </c>
    </row>
    <row r="5" spans="1:7">
      <c r="A5" s="17" t="s">
        <v>1476</v>
      </c>
      <c r="B5" s="156"/>
      <c r="C5" s="156"/>
      <c r="D5" s="156"/>
      <c r="E5" s="156"/>
      <c r="F5" s="156"/>
      <c r="G5" s="201"/>
    </row>
    <row r="6" spans="1:7" ht="25">
      <c r="A6" s="149" t="s">
        <v>1410</v>
      </c>
      <c r="B6" t="s">
        <v>955</v>
      </c>
      <c r="C6" t="s">
        <v>1411</v>
      </c>
      <c r="D6" t="s">
        <v>1412</v>
      </c>
      <c r="E6" t="s">
        <v>1413</v>
      </c>
      <c r="F6" t="s">
        <v>1414</v>
      </c>
      <c r="G6" s="13" t="s">
        <v>1467</v>
      </c>
    </row>
    <row r="7" spans="1:7">
      <c r="A7" t="s">
        <v>1415</v>
      </c>
      <c r="B7">
        <f>'Antibody-POST 1st vs 2nd Abs'!E479</f>
        <v>465</v>
      </c>
      <c r="C7">
        <f>'Antibody-POST 1st vs 2nd Abs'!E480</f>
        <v>428</v>
      </c>
      <c r="D7">
        <f>'Antibody-POST 1st vs 2nd Abs'!E481</f>
        <v>0</v>
      </c>
      <c r="E7">
        <f>'Antibody-POST 1st vs 2nd Abs'!E482</f>
        <v>1</v>
      </c>
      <c r="F7">
        <f>'Antibody-POST 1st vs 2nd Abs'!E483</f>
        <v>36</v>
      </c>
      <c r="G7" s="202">
        <f>(C7)/(C7+F7)</f>
        <v>0.92241379310344829</v>
      </c>
    </row>
    <row r="8" spans="1:7">
      <c r="A8" t="s">
        <v>0</v>
      </c>
      <c r="B8">
        <f>'Organisms- POST'!E152</f>
        <v>139</v>
      </c>
      <c r="C8">
        <f>'Organisms- POST'!E153</f>
        <v>55</v>
      </c>
      <c r="D8">
        <f>'Organisms- POST'!E154</f>
        <v>0</v>
      </c>
      <c r="E8">
        <f>'Organisms- POST'!E155</f>
        <v>0</v>
      </c>
      <c r="F8">
        <f>'Organisms- POST'!E156</f>
        <v>84</v>
      </c>
      <c r="G8" s="202">
        <f>(C8)/(C8+F8)</f>
        <v>0.39568345323741005</v>
      </c>
    </row>
    <row r="9" spans="1:7">
      <c r="A9" t="s">
        <v>1416</v>
      </c>
      <c r="B9">
        <f>'Software- POST C v NC'!E114</f>
        <v>102</v>
      </c>
      <c r="C9">
        <f>'Software- POST C v NC'!E115</f>
        <v>77</v>
      </c>
      <c r="D9">
        <f>'Software- POST C v NC'!E116</f>
        <v>0</v>
      </c>
      <c r="E9">
        <f>'Software- POST C v NC'!E117</f>
        <v>3</v>
      </c>
      <c r="F9">
        <f>'Software- POST C v NC'!E118</f>
        <v>22</v>
      </c>
      <c r="G9" s="202">
        <f>(C9)/(C9+F9)</f>
        <v>0.77777777777777779</v>
      </c>
    </row>
    <row r="11" spans="1:7">
      <c r="A11" s="203" t="s">
        <v>1470</v>
      </c>
      <c r="B11" s="122"/>
      <c r="C11" s="122"/>
      <c r="D11" s="122"/>
      <c r="E11" s="122"/>
      <c r="F11" s="122"/>
      <c r="G11" s="119"/>
    </row>
    <row r="12" spans="1:7">
      <c r="A12" t="s">
        <v>1468</v>
      </c>
    </row>
    <row r="13" spans="1:7">
      <c r="A13" s="17" t="s">
        <v>1477</v>
      </c>
      <c r="B13" s="156"/>
      <c r="C13" s="156"/>
      <c r="D13" s="156"/>
      <c r="E13" s="156"/>
      <c r="F13" s="156"/>
      <c r="G13" s="201"/>
    </row>
    <row r="14" spans="1:7" ht="36">
      <c r="A14" s="17" t="s">
        <v>1410</v>
      </c>
      <c r="B14" s="156" t="s">
        <v>955</v>
      </c>
      <c r="C14" s="156" t="s">
        <v>1411</v>
      </c>
      <c r="D14" s="156" t="s">
        <v>1412</v>
      </c>
      <c r="E14" s="156" t="s">
        <v>1413</v>
      </c>
      <c r="F14" s="156" t="s">
        <v>1414</v>
      </c>
      <c r="G14" s="201" t="s">
        <v>1469</v>
      </c>
    </row>
    <row r="15" spans="1:7">
      <c r="A15" s="204" t="s">
        <v>1415</v>
      </c>
      <c r="B15">
        <f>B7</f>
        <v>465</v>
      </c>
      <c r="C15">
        <f>C7</f>
        <v>428</v>
      </c>
      <c r="D15">
        <f>D7</f>
        <v>0</v>
      </c>
      <c r="E15">
        <f>E7</f>
        <v>1</v>
      </c>
      <c r="F15">
        <f>F7</f>
        <v>36</v>
      </c>
      <c r="G15" s="202">
        <f>(C15)/(C15+E15)</f>
        <v>0.99766899766899764</v>
      </c>
    </row>
    <row r="16" spans="1:7">
      <c r="A16" s="32" t="s">
        <v>1350</v>
      </c>
      <c r="B16">
        <f>B8</f>
        <v>139</v>
      </c>
      <c r="C16">
        <f t="shared" ref="C16:F16" si="0">C8</f>
        <v>55</v>
      </c>
      <c r="D16">
        <f t="shared" si="0"/>
        <v>0</v>
      </c>
      <c r="E16">
        <f t="shared" si="0"/>
        <v>0</v>
      </c>
      <c r="F16">
        <f t="shared" si="0"/>
        <v>84</v>
      </c>
      <c r="G16" s="202">
        <f>(C16)/(C16+E16)</f>
        <v>1</v>
      </c>
    </row>
    <row r="17" spans="1:7">
      <c r="A17" s="32" t="s">
        <v>1416</v>
      </c>
      <c r="B17">
        <f>B9</f>
        <v>102</v>
      </c>
      <c r="C17">
        <f t="shared" ref="C17:F17" si="1">C9</f>
        <v>77</v>
      </c>
      <c r="D17">
        <f t="shared" si="1"/>
        <v>0</v>
      </c>
      <c r="E17">
        <f t="shared" si="1"/>
        <v>3</v>
      </c>
      <c r="F17">
        <f t="shared" si="1"/>
        <v>22</v>
      </c>
      <c r="G17" s="202">
        <f>(C17)/(C17+E17)</f>
        <v>0.96250000000000002</v>
      </c>
    </row>
    <row r="19" spans="1:7">
      <c r="A19" s="122" t="s">
        <v>1472</v>
      </c>
      <c r="B19" s="122"/>
      <c r="C19" s="122"/>
      <c r="D19" s="122"/>
      <c r="E19" s="122"/>
      <c r="F19" s="122"/>
      <c r="G19" s="119"/>
    </row>
    <row r="20" spans="1:7">
      <c r="A20" s="17" t="s">
        <v>1410</v>
      </c>
      <c r="B20" t="s">
        <v>1473</v>
      </c>
      <c r="C20" t="s">
        <v>955</v>
      </c>
    </row>
    <row r="21" spans="1:7">
      <c r="A21" s="204" t="s">
        <v>1415</v>
      </c>
      <c r="B21" s="206">
        <f>'Antibody-POST 1st vs 2nd Abs'!G3</f>
        <v>414</v>
      </c>
      <c r="C21">
        <f>'Antibody-POST 1st vs 2nd Abs'!G473</f>
        <v>429</v>
      </c>
      <c r="D21" s="154">
        <f>B21/C21</f>
        <v>0.965034965034965</v>
      </c>
    </row>
    <row r="22" spans="1:7">
      <c r="A22" s="32" t="s">
        <v>1350</v>
      </c>
      <c r="B22" s="206">
        <f>'Organisms- POST'!G4</f>
        <v>44</v>
      </c>
      <c r="C22">
        <f>'Organisms- POST'!G146</f>
        <v>52</v>
      </c>
      <c r="D22" s="154">
        <f>B22/C22</f>
        <v>0.84615384615384615</v>
      </c>
    </row>
    <row r="23" spans="1:7">
      <c r="A23" s="32" t="s">
        <v>1416</v>
      </c>
      <c r="B23" s="206">
        <f>'Software- POST C v NC'!G3</f>
        <v>78</v>
      </c>
      <c r="C23">
        <f>'Software- POST C v NC'!G108</f>
        <v>79</v>
      </c>
      <c r="D23" s="154">
        <f>B23/C23</f>
        <v>0.98734177215189878</v>
      </c>
    </row>
    <row r="25" spans="1:7">
      <c r="B25" s="41" t="s">
        <v>1474</v>
      </c>
      <c r="C25" s="41" t="s">
        <v>1350</v>
      </c>
      <c r="D25" s="41" t="s">
        <v>1</v>
      </c>
    </row>
    <row r="26" spans="1:7">
      <c r="A26" t="s">
        <v>1465</v>
      </c>
      <c r="B26" s="210">
        <f>G7</f>
        <v>0.92241379310344829</v>
      </c>
      <c r="C26" s="210">
        <f>G8</f>
        <v>0.39568345323741005</v>
      </c>
      <c r="D26" s="210">
        <f>G9</f>
        <v>0.77777777777777779</v>
      </c>
    </row>
    <row r="27" spans="1:7">
      <c r="A27" t="s">
        <v>1475</v>
      </c>
      <c r="B27" s="210">
        <f>G15</f>
        <v>0.99766899766899764</v>
      </c>
      <c r="C27" s="210">
        <f>G16</f>
        <v>1</v>
      </c>
      <c r="D27" s="210">
        <f>G17</f>
        <v>0.96250000000000002</v>
      </c>
    </row>
    <row r="28" spans="1:7">
      <c r="A28" t="s">
        <v>1472</v>
      </c>
      <c r="B28" s="210">
        <f>D21</f>
        <v>0.965034965034965</v>
      </c>
      <c r="C28" s="210">
        <f>D22</f>
        <v>0.84615384615384615</v>
      </c>
      <c r="D28" s="210">
        <f>D23</f>
        <v>0.98734177215189878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4" zoomScale="125" zoomScaleNormal="125" zoomScalePageLayoutView="125" workbookViewId="0">
      <selection activeCell="C18" sqref="C18"/>
    </sheetView>
  </sheetViews>
  <sheetFormatPr baseColWidth="10" defaultRowHeight="12" x14ac:dyDescent="0"/>
  <cols>
    <col min="1" max="1" width="17" customWidth="1"/>
    <col min="2" max="2" width="14.6640625" customWidth="1"/>
    <col min="3" max="3" width="14.5" customWidth="1"/>
    <col min="4" max="4" width="17.5" customWidth="1"/>
    <col min="6" max="6" width="13.6640625" customWidth="1"/>
  </cols>
  <sheetData>
    <row r="1" spans="1:6" ht="15">
      <c r="A1" s="93"/>
      <c r="B1" s="93"/>
      <c r="C1" s="93"/>
      <c r="D1" s="93"/>
    </row>
    <row r="2" spans="1:6" ht="15">
      <c r="A2" s="93"/>
      <c r="B2" s="93" t="s">
        <v>1382</v>
      </c>
      <c r="C2" s="93" t="s">
        <v>1383</v>
      </c>
      <c r="D2" s="93" t="s">
        <v>1422</v>
      </c>
    </row>
    <row r="3" spans="1:6" ht="15">
      <c r="A3" s="93" t="s">
        <v>1385</v>
      </c>
      <c r="B3" s="94">
        <f>B7</f>
        <v>0.49285714285714288</v>
      </c>
      <c r="C3" s="94">
        <f>B10</f>
        <v>0.58620689655172409</v>
      </c>
      <c r="D3" s="94">
        <f>B13</f>
        <v>0.50847457627118642</v>
      </c>
    </row>
    <row r="4" spans="1:6" ht="15">
      <c r="A4" s="93" t="s">
        <v>1386</v>
      </c>
      <c r="B4" s="94">
        <f>B8</f>
        <v>0.96129032258064517</v>
      </c>
      <c r="C4" s="94">
        <f>B11</f>
        <v>0.82014388489208634</v>
      </c>
      <c r="D4" s="94">
        <f>B14</f>
        <v>0.85148514851485146</v>
      </c>
    </row>
    <row r="5" spans="1:6" ht="15">
      <c r="A5" s="93"/>
      <c r="B5" s="93"/>
      <c r="C5" s="93"/>
      <c r="D5" s="93"/>
    </row>
    <row r="6" spans="1:6" ht="15">
      <c r="A6" s="93"/>
      <c r="B6" s="95" t="s">
        <v>1379</v>
      </c>
      <c r="C6" s="95" t="s">
        <v>955</v>
      </c>
      <c r="D6" s="95" t="s">
        <v>956</v>
      </c>
    </row>
    <row r="7" spans="1:6" ht="15">
      <c r="A7" s="96" t="s">
        <v>1385</v>
      </c>
      <c r="B7" s="97">
        <f>D7/C7</f>
        <v>0.49285714285714288</v>
      </c>
      <c r="C7" s="98">
        <f>'Antibodies-PRE'!P2</f>
        <v>140</v>
      </c>
      <c r="D7" s="107">
        <f>'Antibodies-PRE'!O2</f>
        <v>69</v>
      </c>
    </row>
    <row r="8" spans="1:6" ht="15">
      <c r="A8" s="99" t="s">
        <v>1386</v>
      </c>
      <c r="B8" s="102">
        <f>D8/C8</f>
        <v>0.96129032258064517</v>
      </c>
      <c r="C8" s="100">
        <f>'Antibody-POST 1st vs 2nd Abs'!M2</f>
        <v>465</v>
      </c>
      <c r="D8" s="100">
        <f>'Antibody-POST 1st vs 2nd Abs'!L2</f>
        <v>447</v>
      </c>
    </row>
    <row r="9" spans="1:6" ht="15">
      <c r="A9" s="93"/>
      <c r="B9" s="95" t="s">
        <v>1383</v>
      </c>
      <c r="C9" s="95" t="s">
        <v>955</v>
      </c>
      <c r="D9" s="95" t="s">
        <v>956</v>
      </c>
    </row>
    <row r="10" spans="1:6" ht="15">
      <c r="A10" s="96" t="s">
        <v>1385</v>
      </c>
      <c r="B10" s="97">
        <f>D10/C10</f>
        <v>0.58620689655172409</v>
      </c>
      <c r="C10" s="98">
        <f>'Organisms-PRE'!P2</f>
        <v>58</v>
      </c>
      <c r="D10" s="101">
        <f>'Organisms-PRE'!O2</f>
        <v>34</v>
      </c>
    </row>
    <row r="11" spans="1:6" ht="15">
      <c r="A11" s="99" t="s">
        <v>1386</v>
      </c>
      <c r="B11" s="102">
        <f>D11/C11</f>
        <v>0.82014388489208634</v>
      </c>
      <c r="C11" s="103">
        <f>'Organisms- POST'!K3</f>
        <v>139</v>
      </c>
      <c r="D11" s="103">
        <f>'Organisms- POST'!J3</f>
        <v>114</v>
      </c>
    </row>
    <row r="12" spans="1:6" ht="15">
      <c r="A12" s="93"/>
      <c r="B12" s="104" t="s">
        <v>1422</v>
      </c>
      <c r="C12" s="95" t="s">
        <v>955</v>
      </c>
      <c r="D12" s="95" t="s">
        <v>956</v>
      </c>
    </row>
    <row r="13" spans="1:6" ht="15">
      <c r="A13" s="96" t="s">
        <v>1385</v>
      </c>
      <c r="B13" s="97">
        <f>D13/C13</f>
        <v>0.50847457627118642</v>
      </c>
      <c r="C13" s="98">
        <f>'Software-PRE'!J2</f>
        <v>59</v>
      </c>
      <c r="D13" s="101">
        <f>'Software-PRE'!I2</f>
        <v>30</v>
      </c>
    </row>
    <row r="14" spans="1:6" ht="15">
      <c r="A14" s="99" t="s">
        <v>1386</v>
      </c>
      <c r="B14" s="102">
        <f>D14/C14</f>
        <v>0.85148514851485146</v>
      </c>
      <c r="C14" s="103">
        <f>'Software- POST C v NC'!N2</f>
        <v>101</v>
      </c>
      <c r="D14" s="103">
        <f>'Software- POST C v NC'!M2</f>
        <v>86</v>
      </c>
    </row>
    <row r="16" spans="1:6">
      <c r="B16" s="58" t="s">
        <v>1379</v>
      </c>
      <c r="C16" s="113" t="s">
        <v>951</v>
      </c>
      <c r="D16" s="113" t="s">
        <v>952</v>
      </c>
      <c r="E16" s="17" t="s">
        <v>953</v>
      </c>
      <c r="F16" s="17" t="s">
        <v>954</v>
      </c>
    </row>
    <row r="17" spans="1:6">
      <c r="A17" s="18" t="s">
        <v>1385</v>
      </c>
      <c r="B17" s="59">
        <f>B7</f>
        <v>0.49285714285714288</v>
      </c>
      <c r="C17" s="32">
        <v>0.57860999999999996</v>
      </c>
      <c r="D17" s="32">
        <v>0.40740999999999999</v>
      </c>
      <c r="E17" s="19">
        <f>ABS(B17-D17)</f>
        <v>8.5447142857142888E-2</v>
      </c>
      <c r="F17" s="20">
        <f>ABS(B17-C17)</f>
        <v>8.5752857142857075E-2</v>
      </c>
    </row>
    <row r="18" spans="1:6">
      <c r="A18" s="21" t="s">
        <v>1386</v>
      </c>
      <c r="B18" s="112">
        <f>B8</f>
        <v>0.96129032258064517</v>
      </c>
      <c r="C18" s="32">
        <v>0.97623000000000004</v>
      </c>
      <c r="D18" s="32">
        <v>0.93779000000000001</v>
      </c>
      <c r="E18" s="22">
        <f>ABS(B18-D18)</f>
        <v>2.3500322580645161E-2</v>
      </c>
      <c r="F18" s="23">
        <f>ABS(B18-C18)</f>
        <v>1.4939677419354869E-2</v>
      </c>
    </row>
    <row r="19" spans="1:6">
      <c r="B19" s="26" t="s">
        <v>1383</v>
      </c>
      <c r="C19" s="115" t="s">
        <v>951</v>
      </c>
      <c r="D19" s="115" t="s">
        <v>952</v>
      </c>
      <c r="E19" s="17" t="s">
        <v>953</v>
      </c>
      <c r="F19" s="17" t="s">
        <v>954</v>
      </c>
    </row>
    <row r="20" spans="1:6">
      <c r="A20" s="18" t="s">
        <v>1385</v>
      </c>
      <c r="B20" s="59">
        <f>B10</f>
        <v>0.58620689655172409</v>
      </c>
      <c r="C20" s="32">
        <v>0.71404000000000001</v>
      </c>
      <c r="D20" s="32">
        <v>0.44927</v>
      </c>
      <c r="E20" s="19">
        <f>ABS(B20-D20)</f>
        <v>0.13693689655172409</v>
      </c>
      <c r="F20" s="20">
        <f>ABS(B20-C20)</f>
        <v>0.12783310344827592</v>
      </c>
    </row>
    <row r="21" spans="1:6">
      <c r="A21" s="21" t="s">
        <v>1386</v>
      </c>
      <c r="B21" s="112">
        <f>B11</f>
        <v>0.82014388489208634</v>
      </c>
      <c r="C21" s="32">
        <v>0.87643000000000004</v>
      </c>
      <c r="D21" s="32">
        <v>0.73889000000000005</v>
      </c>
      <c r="E21" s="22">
        <f>ABS(B21-D21)</f>
        <v>8.1253884892086292E-2</v>
      </c>
      <c r="F21" s="23">
        <f>ABS(B21-C21)</f>
        <v>5.6286115107913703E-2</v>
      </c>
    </row>
    <row r="22" spans="1:6">
      <c r="B22" s="26" t="s">
        <v>1384</v>
      </c>
      <c r="C22" s="115" t="s">
        <v>951</v>
      </c>
      <c r="D22" s="115" t="s">
        <v>952</v>
      </c>
      <c r="E22" s="17" t="s">
        <v>953</v>
      </c>
      <c r="F22" s="17" t="s">
        <v>954</v>
      </c>
    </row>
    <row r="23" spans="1:6" ht="13">
      <c r="A23" s="18" t="s">
        <v>1385</v>
      </c>
      <c r="B23" s="59">
        <f>B13</f>
        <v>0.50847457627118642</v>
      </c>
      <c r="C23" s="25">
        <v>0.64109000000000005</v>
      </c>
      <c r="D23" s="25">
        <v>0.37497999999999998</v>
      </c>
      <c r="E23" s="19">
        <f>ABS(B23-D23)</f>
        <v>0.13349457627118644</v>
      </c>
      <c r="F23" s="20">
        <f>ABS(B23-C23)</f>
        <v>0.13261542372881363</v>
      </c>
    </row>
    <row r="24" spans="1:6" ht="13">
      <c r="A24" s="21" t="s">
        <v>1386</v>
      </c>
      <c r="B24" s="112">
        <f>B14</f>
        <v>0.85148514851485146</v>
      </c>
      <c r="C24" s="155">
        <v>0.92744000000000004</v>
      </c>
      <c r="D24" s="155">
        <v>0.78385000000000005</v>
      </c>
      <c r="E24" s="22">
        <f>ABS(B24-0.66874)</f>
        <v>0.18274514851485146</v>
      </c>
      <c r="F24" s="23">
        <f>ABS(B24-C24)</f>
        <v>7.5954851485148578E-2</v>
      </c>
    </row>
    <row r="25" spans="1:6">
      <c r="A25" s="9" t="s">
        <v>1380</v>
      </c>
    </row>
    <row r="26" spans="1:6" s="9" customFormat="1"/>
    <row r="27" spans="1:6">
      <c r="A27" s="308" t="s">
        <v>961</v>
      </c>
      <c r="B27" s="308"/>
      <c r="C27" s="308"/>
      <c r="D27" s="309" t="s">
        <v>962</v>
      </c>
      <c r="E27" s="310"/>
      <c r="F27" s="310"/>
    </row>
    <row r="28" spans="1:6">
      <c r="A28" s="18" t="s">
        <v>959</v>
      </c>
      <c r="B28" s="28" t="s">
        <v>957</v>
      </c>
      <c r="C28" s="29" t="s">
        <v>958</v>
      </c>
      <c r="D28" s="18" t="s">
        <v>960</v>
      </c>
      <c r="E28" s="28" t="s">
        <v>957</v>
      </c>
      <c r="F28" s="29" t="s">
        <v>958</v>
      </c>
    </row>
    <row r="29" spans="1:6">
      <c r="A29" s="30" t="s">
        <v>23</v>
      </c>
      <c r="B29" s="27">
        <f>E17</f>
        <v>8.5447142857142888E-2</v>
      </c>
      <c r="C29" s="31">
        <f>F17</f>
        <v>8.5752857142857075E-2</v>
      </c>
      <c r="D29" s="30" t="s">
        <v>23</v>
      </c>
      <c r="E29" s="27">
        <f>E18</f>
        <v>2.3500322580645161E-2</v>
      </c>
      <c r="F29" s="31">
        <f>F18</f>
        <v>1.4939677419354869E-2</v>
      </c>
    </row>
    <row r="30" spans="1:6">
      <c r="A30" s="30" t="s">
        <v>0</v>
      </c>
      <c r="B30" s="27">
        <f>E20</f>
        <v>0.13693689655172409</v>
      </c>
      <c r="C30" s="31">
        <f>F20</f>
        <v>0.12783310344827592</v>
      </c>
      <c r="D30" s="30" t="s">
        <v>0</v>
      </c>
      <c r="E30" s="27">
        <f>E21</f>
        <v>8.1253884892086292E-2</v>
      </c>
      <c r="F30" s="31">
        <f>F21</f>
        <v>5.6286115107913703E-2</v>
      </c>
    </row>
    <row r="31" spans="1:6">
      <c r="A31" s="21" t="s">
        <v>1</v>
      </c>
      <c r="B31" s="22">
        <f>E23</f>
        <v>0.13349457627118644</v>
      </c>
      <c r="C31" s="23">
        <f>F23</f>
        <v>0.13261542372881363</v>
      </c>
      <c r="D31" s="21" t="s">
        <v>1</v>
      </c>
      <c r="E31" s="22">
        <f>E24</f>
        <v>0.18274514851485146</v>
      </c>
      <c r="F31" s="23">
        <f>F24</f>
        <v>7.5954851485148578E-2</v>
      </c>
    </row>
    <row r="33" spans="1:4" ht="24">
      <c r="B33" s="41" t="s">
        <v>1331</v>
      </c>
      <c r="C33" s="50" t="s">
        <v>1351</v>
      </c>
      <c r="D33" s="41" t="s">
        <v>1352</v>
      </c>
    </row>
    <row r="34" spans="1:4">
      <c r="A34" t="s">
        <v>1346</v>
      </c>
      <c r="B34" s="16">
        <f>'binary significance test'!E12</f>
        <v>-11.423058736627631</v>
      </c>
      <c r="C34" s="16">
        <f>ABS(B34)</f>
        <v>11.423058736627631</v>
      </c>
      <c r="D34" t="str">
        <f>IF(C34&gt;1.96,"y")</f>
        <v>y</v>
      </c>
    </row>
    <row r="35" spans="1:4">
      <c r="A35" t="s">
        <v>1347</v>
      </c>
      <c r="B35" s="16">
        <f>'binary significance test'!I12</f>
        <v>-3.0578435384838656</v>
      </c>
      <c r="C35" s="16">
        <f>ABS(B35)</f>
        <v>3.0578435384838656</v>
      </c>
      <c r="D35" t="str">
        <f>IF(C35&gt;1.96,"y")</f>
        <v>y</v>
      </c>
    </row>
    <row r="36" spans="1:4">
      <c r="A36" t="s">
        <v>1348</v>
      </c>
      <c r="B36" s="16">
        <f>'binary significance test'!M12</f>
        <v>-4.723743702524307</v>
      </c>
      <c r="C36" s="16">
        <f>ABS(B36)</f>
        <v>4.723743702524307</v>
      </c>
      <c r="D36" t="str">
        <f>IF(C36&gt;1.96,"y")</f>
        <v>y</v>
      </c>
    </row>
    <row r="37" spans="1:4">
      <c r="A37" t="s">
        <v>1349</v>
      </c>
    </row>
  </sheetData>
  <mergeCells count="2">
    <mergeCell ref="A27:C27"/>
    <mergeCell ref="D27:F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workbookViewId="0">
      <selection activeCell="M8" sqref="M8"/>
    </sheetView>
  </sheetViews>
  <sheetFormatPr baseColWidth="10" defaultColWidth="8.83203125" defaultRowHeight="14" x14ac:dyDescent="0"/>
  <cols>
    <col min="1" max="2" width="8.83203125" style="42"/>
    <col min="3" max="3" width="37.6640625" style="42" customWidth="1"/>
    <col min="4" max="4" width="8.83203125" style="42"/>
    <col min="5" max="5" width="14.5" style="42" customWidth="1"/>
    <col min="6" max="16384" width="8.83203125" style="42"/>
  </cols>
  <sheetData>
    <row r="3" spans="2:13">
      <c r="C3" s="43" t="s">
        <v>1332</v>
      </c>
    </row>
    <row r="4" spans="2:13" ht="15">
      <c r="B4" s="44"/>
      <c r="C4" s="311" t="s">
        <v>23</v>
      </c>
      <c r="D4" s="311"/>
      <c r="E4" s="311"/>
      <c r="F4" s="311" t="s">
        <v>1350</v>
      </c>
      <c r="G4" s="311"/>
      <c r="H4" s="311"/>
      <c r="I4" s="311"/>
      <c r="J4" s="311" t="s">
        <v>1</v>
      </c>
      <c r="K4" s="311"/>
      <c r="L4" s="311"/>
      <c r="M4" s="311"/>
    </row>
    <row r="5" spans="2:13" ht="16">
      <c r="C5" s="42" t="s">
        <v>1333</v>
      </c>
      <c r="D5" s="45" t="s">
        <v>1334</v>
      </c>
      <c r="E5" s="46">
        <v>0.49</v>
      </c>
      <c r="G5" s="42" t="s">
        <v>1333</v>
      </c>
      <c r="H5" s="45" t="s">
        <v>1334</v>
      </c>
      <c r="I5" s="46">
        <v>0.59</v>
      </c>
      <c r="K5" s="42" t="s">
        <v>1333</v>
      </c>
      <c r="L5" s="45" t="s">
        <v>1334</v>
      </c>
      <c r="M5" s="46">
        <v>0.51</v>
      </c>
    </row>
    <row r="6" spans="2:13" ht="16">
      <c r="C6" s="42" t="s">
        <v>1335</v>
      </c>
      <c r="D6" s="45" t="s">
        <v>1336</v>
      </c>
      <c r="E6" s="46">
        <v>0.98</v>
      </c>
      <c r="G6" s="42" t="s">
        <v>1335</v>
      </c>
      <c r="H6" s="45" t="s">
        <v>1336</v>
      </c>
      <c r="I6" s="46">
        <v>0.81</v>
      </c>
      <c r="K6" s="42" t="s">
        <v>1335</v>
      </c>
      <c r="L6" s="45" t="s">
        <v>1336</v>
      </c>
      <c r="M6" s="46">
        <v>0.87</v>
      </c>
    </row>
    <row r="7" spans="2:13" ht="16">
      <c r="C7" s="42" t="s">
        <v>1337</v>
      </c>
      <c r="D7" s="45" t="s">
        <v>1338</v>
      </c>
      <c r="E7" s="46">
        <v>140</v>
      </c>
      <c r="G7" s="42" t="s">
        <v>1337</v>
      </c>
      <c r="H7" s="45" t="s">
        <v>1338</v>
      </c>
      <c r="I7" s="46">
        <v>58</v>
      </c>
      <c r="K7" s="42" t="s">
        <v>1337</v>
      </c>
      <c r="L7" s="45" t="s">
        <v>1338</v>
      </c>
      <c r="M7" s="46">
        <v>59</v>
      </c>
    </row>
    <row r="8" spans="2:13" ht="16">
      <c r="C8" s="42" t="s">
        <v>1339</v>
      </c>
      <c r="D8" s="45" t="s">
        <v>1340</v>
      </c>
      <c r="E8" s="46">
        <v>434</v>
      </c>
      <c r="G8" s="42" t="s">
        <v>1339</v>
      </c>
      <c r="H8" s="45" t="s">
        <v>1340</v>
      </c>
      <c r="I8" s="46">
        <v>135</v>
      </c>
      <c r="K8" s="42" t="s">
        <v>1339</v>
      </c>
      <c r="L8" s="45" t="s">
        <v>1340</v>
      </c>
      <c r="M8" s="46">
        <v>98</v>
      </c>
    </row>
    <row r="9" spans="2:13">
      <c r="D9" s="45"/>
      <c r="E9" s="47"/>
      <c r="H9" s="45"/>
      <c r="I9" s="47"/>
      <c r="L9" s="45"/>
      <c r="M9" s="47"/>
    </row>
    <row r="10" spans="2:13">
      <c r="D10" s="45"/>
      <c r="E10" s="47"/>
      <c r="H10" s="45"/>
      <c r="I10" s="47"/>
      <c r="L10" s="45"/>
      <c r="M10" s="47"/>
    </row>
    <row r="11" spans="2:13">
      <c r="C11" s="42" t="s">
        <v>1341</v>
      </c>
      <c r="D11" s="45" t="s">
        <v>1342</v>
      </c>
      <c r="E11" s="48">
        <f>AVERAGE(E5:E6)</f>
        <v>0.73499999999999999</v>
      </c>
      <c r="G11" s="42" t="s">
        <v>1341</v>
      </c>
      <c r="H11" s="45" t="s">
        <v>1342</v>
      </c>
      <c r="I11" s="48">
        <f>AVERAGE(I5:I6)</f>
        <v>0.7</v>
      </c>
      <c r="K11" s="42" t="s">
        <v>1341</v>
      </c>
      <c r="L11" s="45" t="s">
        <v>1342</v>
      </c>
      <c r="M11" s="48">
        <f>AVERAGE(M5:M6)</f>
        <v>0.69</v>
      </c>
    </row>
    <row r="12" spans="2:13" ht="16">
      <c r="C12" s="42" t="s">
        <v>1343</v>
      </c>
      <c r="D12" s="45" t="s">
        <v>1344</v>
      </c>
      <c r="E12" s="49">
        <f>(E5-E6)/(SQRT(E11*(1-E11)*((1/E7)+(1/E8))))</f>
        <v>-11.423058736627631</v>
      </c>
      <c r="G12" s="42" t="s">
        <v>1343</v>
      </c>
      <c r="H12" s="45" t="s">
        <v>1344</v>
      </c>
      <c r="I12" s="49">
        <f>(I5-I6)/(SQRT(I11*(1-I11)*((1/I7)+(1/I8))))</f>
        <v>-3.0578435384838656</v>
      </c>
      <c r="K12" s="42" t="s">
        <v>1343</v>
      </c>
      <c r="L12" s="45" t="s">
        <v>1344</v>
      </c>
      <c r="M12" s="49">
        <f>(M5-M6)/(SQRT(M11*(1-M11)*((1/M7)+(1/M8))))</f>
        <v>-4.723743702524307</v>
      </c>
    </row>
    <row r="14" spans="2:13">
      <c r="C14" s="312" t="s">
        <v>1345</v>
      </c>
      <c r="D14" s="312"/>
      <c r="E14" s="312"/>
      <c r="F14" s="312"/>
      <c r="G14" s="312"/>
    </row>
    <row r="15" spans="2:13">
      <c r="C15" s="312"/>
      <c r="D15" s="312"/>
      <c r="E15" s="312"/>
      <c r="F15" s="312"/>
      <c r="G15" s="312"/>
    </row>
    <row r="16" spans="2:13">
      <c r="C16" s="312"/>
      <c r="D16" s="312"/>
      <c r="E16" s="312"/>
      <c r="F16" s="312"/>
      <c r="G16" s="312"/>
    </row>
    <row r="17" spans="3:7">
      <c r="C17" s="312"/>
      <c r="D17" s="312"/>
      <c r="E17" s="312"/>
      <c r="F17" s="312"/>
      <c r="G17" s="312"/>
    </row>
    <row r="18" spans="3:7">
      <c r="C18" s="312"/>
      <c r="D18" s="312"/>
      <c r="E18" s="312"/>
      <c r="F18" s="312"/>
      <c r="G18" s="312"/>
    </row>
  </sheetData>
  <mergeCells count="4">
    <mergeCell ref="C4:E4"/>
    <mergeCell ref="F4:I4"/>
    <mergeCell ref="J4:M4"/>
    <mergeCell ref="C14:G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Antibodies-PRE</vt:lpstr>
      <vt:lpstr>Antibody-POST 1st vs 2nd Abs</vt:lpstr>
      <vt:lpstr>Organisms-PRE</vt:lpstr>
      <vt:lpstr>Organisms- POST</vt:lpstr>
      <vt:lpstr>Software-PRE</vt:lpstr>
      <vt:lpstr>Software- POST C v NC</vt:lpstr>
      <vt:lpstr>Figure 3</vt:lpstr>
      <vt:lpstr>Figure 4</vt:lpstr>
      <vt:lpstr>binary significance test</vt:lpstr>
      <vt:lpstr>Correct usage</vt:lpstr>
      <vt:lpstr>Minor Correction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2014-08-18T22:50:13Z</dcterms:created>
  <dcterms:modified xsi:type="dcterms:W3CDTF">2015-07-10T00:44:14Z</dcterms:modified>
</cp:coreProperties>
</file>