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activeTab="3"/>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<sst xmlns="http://schemas.openxmlformats.org/spreadsheetml/2006/main" count="1375" uniqueCount="600">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</sst>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5"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4">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heetViews>
  <sheetFormatPr baseColWidth="10" defaultRowHeight="14.4" x14ac:dyDescent="0.3"/>
  <cols>
    <col min="1" max="1" width="45" style="774" bestFit="1" customWidth="1"/>
    <col min="2" max="2" width="157.44140625" style="775" customWidth="1"/>
  </cols>
  <sheetData>
    <row r="1" spans="1:2" x14ac:dyDescent="0.3">
      <c r="A1" s="770" t="s">
        <v>0</v>
      </c>
      <c r="B1" s="771" t="s">
        <v>1</v>
      </c>
    </row>
    <row r="2" spans="1:2" x14ac:dyDescent="0.3">
      <c r="A2" s="772" t="s">
        <v>474</v>
      </c>
      <c r="B2" s="773" t="s">
        <v>475</v>
      </c>
    </row>
    <row r="3" spans="1:2" x14ac:dyDescent="0.3">
      <c r="A3" s="770" t="s">
        <v>535</v>
      </c>
      <c r="B3" s="773" t="s">
        <v>476</v>
      </c>
    </row>
    <row r="4" spans="1:2" x14ac:dyDescent="0.3">
      <c r="A4" s="770" t="s">
        <v>536</v>
      </c>
      <c r="B4" s="773" t="s">
        <v>477</v>
      </c>
    </row>
    <row r="5" spans="1:2" x14ac:dyDescent="0.3">
      <c r="A5" s="770" t="s">
        <v>537</v>
      </c>
      <c r="B5" s="771" t="s">
        <v>6</v>
      </c>
    </row>
    <row r="6" spans="1:2" x14ac:dyDescent="0.3">
      <c r="A6" s="770" t="s">
        <v>538</v>
      </c>
      <c r="B6" s="771" t="s">
        <v>3</v>
      </c>
    </row>
    <row r="7" spans="1:2" x14ac:dyDescent="0.3">
      <c r="A7" s="770" t="s">
        <v>539</v>
      </c>
      <c r="B7" s="771" t="s">
        <v>15</v>
      </c>
    </row>
    <row r="8" spans="1:2" x14ac:dyDescent="0.3">
      <c r="A8" s="770" t="s">
        <v>540</v>
      </c>
      <c r="B8" s="771" t="s">
        <v>2</v>
      </c>
    </row>
    <row r="9" spans="1:2" x14ac:dyDescent="0.3">
      <c r="A9" s="770" t="s">
        <v>541</v>
      </c>
      <c r="B9" s="771" t="s">
        <v>21</v>
      </c>
    </row>
    <row r="10" spans="1:2" x14ac:dyDescent="0.3">
      <c r="A10" s="770" t="s">
        <v>542</v>
      </c>
      <c r="B10" s="771" t="s">
        <v>543</v>
      </c>
    </row>
    <row r="11" spans="1:2" x14ac:dyDescent="0.3">
      <c r="A11" s="770" t="s">
        <v>544</v>
      </c>
      <c r="B11" s="771" t="s">
        <v>4</v>
      </c>
    </row>
    <row r="12" spans="1:2" x14ac:dyDescent="0.3">
      <c r="A12" s="770" t="s">
        <v>545</v>
      </c>
      <c r="B12" s="771" t="s">
        <v>546</v>
      </c>
    </row>
    <row r="13" spans="1:2" x14ac:dyDescent="0.3">
      <c r="A13" s="770" t="s">
        <v>547</v>
      </c>
      <c r="B13" s="771" t="s">
        <v>7</v>
      </c>
    </row>
    <row r="14" spans="1:2" x14ac:dyDescent="0.3">
      <c r="A14" s="770" t="s">
        <v>548</v>
      </c>
      <c r="B14" s="771" t="s">
        <v>549</v>
      </c>
    </row>
    <row r="15" spans="1:2" x14ac:dyDescent="0.3">
      <c r="A15" s="770" t="s">
        <v>22</v>
      </c>
      <c r="B15" s="771" t="s">
        <v>550</v>
      </c>
    </row>
    <row r="16" spans="1:2" x14ac:dyDescent="0.3">
      <c r="A16" s="770" t="s">
        <v>23</v>
      </c>
      <c r="B16" s="771" t="s">
        <v>551</v>
      </c>
    </row>
    <row r="17" spans="1:2" x14ac:dyDescent="0.3">
      <c r="A17" s="770" t="s">
        <v>552</v>
      </c>
      <c r="B17" s="771" t="s">
        <v>553</v>
      </c>
    </row>
    <row r="18" spans="1:2" x14ac:dyDescent="0.3">
      <c r="A18" s="770" t="s">
        <v>554</v>
      </c>
      <c r="B18" s="771" t="s">
        <v>13</v>
      </c>
    </row>
    <row r="19" spans="1:2" x14ac:dyDescent="0.3">
      <c r="A19" s="770" t="s">
        <v>555</v>
      </c>
      <c r="B19" s="771" t="s">
        <v>10</v>
      </c>
    </row>
    <row r="20" spans="1:2" x14ac:dyDescent="0.3">
      <c r="A20" s="770" t="s">
        <v>556</v>
      </c>
      <c r="B20" s="771" t="s">
        <v>12</v>
      </c>
    </row>
    <row r="21" spans="1:2" x14ac:dyDescent="0.3">
      <c r="A21" s="770" t="s">
        <v>509</v>
      </c>
      <c r="B21" s="773" t="s">
        <v>557</v>
      </c>
    </row>
    <row r="22" spans="1:2" x14ac:dyDescent="0.3">
      <c r="A22" s="770" t="s">
        <v>235</v>
      </c>
      <c r="B22" s="771" t="s">
        <v>8</v>
      </c>
    </row>
    <row r="23" spans="1:2" x14ac:dyDescent="0.3">
      <c r="A23" s="770" t="s">
        <v>503</v>
      </c>
      <c r="B23" s="771" t="s">
        <v>18</v>
      </c>
    </row>
    <row r="24" spans="1:2" x14ac:dyDescent="0.3">
      <c r="A24" s="770" t="s">
        <v>505</v>
      </c>
      <c r="B24" s="771" t="s">
        <v>11</v>
      </c>
    </row>
    <row r="25" spans="1:2" x14ac:dyDescent="0.3">
      <c r="A25" s="770" t="s">
        <v>558</v>
      </c>
      <c r="B25" s="771" t="s">
        <v>9</v>
      </c>
    </row>
    <row r="26" spans="1:2" x14ac:dyDescent="0.3">
      <c r="A26" s="770" t="s">
        <v>559</v>
      </c>
      <c r="B26" s="771" t="s">
        <v>17</v>
      </c>
    </row>
    <row r="27" spans="1:2" x14ac:dyDescent="0.3">
      <c r="A27" s="770" t="s">
        <v>560</v>
      </c>
      <c r="B27" s="771" t="s">
        <v>561</v>
      </c>
    </row>
    <row r="28" spans="1:2" x14ac:dyDescent="0.3">
      <c r="A28" s="770" t="s">
        <v>562</v>
      </c>
      <c r="B28" s="771" t="s">
        <v>14</v>
      </c>
    </row>
    <row r="29" spans="1:2" x14ac:dyDescent="0.3">
      <c r="A29" s="770">
        <v>1</v>
      </c>
      <c r="B29" s="771" t="s">
        <v>19</v>
      </c>
    </row>
    <row r="30" spans="1:2" x14ac:dyDescent="0.3">
      <c r="A30" s="770" t="s">
        <v>563</v>
      </c>
      <c r="B30" s="771" t="s">
        <v>16</v>
      </c>
    </row>
    <row r="31" spans="1:2" x14ac:dyDescent="0.3">
      <c r="A31" s="770">
        <v>2</v>
      </c>
      <c r="B31" s="771" t="s">
        <v>20</v>
      </c>
    </row>
    <row r="32" spans="1:2" x14ac:dyDescent="0.3">
      <c r="A32" s="770" t="s">
        <v>564</v>
      </c>
      <c r="B32" s="771" t="s">
        <v>5</v>
      </c>
    </row>
    <row r="33" spans="1:2" x14ac:dyDescent="0.3">
      <c r="A33" s="770" t="s">
        <v>565</v>
      </c>
      <c r="B33" s="771" t="s">
        <v>566</v>
      </c>
    </row>
    <row r="34" spans="1:2" x14ac:dyDescent="0.3">
      <c r="A34" s="774" t="s">
        <v>567</v>
      </c>
      <c r="B34" s="775" t="s">
        <v>568</v>
      </c>
    </row>
    <row r="35" spans="1:2" x14ac:dyDescent="0.3">
      <c r="A35" s="770" t="s">
        <v>569</v>
      </c>
      <c r="B35" s="775" t="s">
        <v>570</v>
      </c>
    </row>
    <row r="36" spans="1:2" x14ac:dyDescent="0.3">
      <c r="A36" s="770" t="s">
        <v>571</v>
      </c>
      <c r="B36" s="771" t="s">
        <v>572</v>
      </c>
    </row>
    <row r="37" spans="1:2" ht="28.8" x14ac:dyDescent="0.3">
      <c r="A37" s="774" t="s">
        <v>573</v>
      </c>
      <c r="B37" s="771" t="s">
        <v>574</v>
      </c>
    </row>
    <row r="38" spans="1:2" x14ac:dyDescent="0.3">
      <c r="A38" s="774" t="s">
        <v>102</v>
      </c>
      <c r="B38" s="771" t="s">
        <v>575</v>
      </c>
    </row>
    <row r="39" spans="1:2" x14ac:dyDescent="0.3">
      <c r="A39" s="774" t="s">
        <v>576</v>
      </c>
      <c r="B39" s="775" t="s">
        <v>577</v>
      </c>
    </row>
    <row r="40" spans="1:2" ht="28.8" x14ac:dyDescent="0.3">
      <c r="A40" s="774" t="s">
        <v>578</v>
      </c>
      <c r="B40" s="775" t="s">
        <v>579</v>
      </c>
    </row>
    <row r="41" spans="1:2" ht="28.8" x14ac:dyDescent="0.3">
      <c r="A41" s="774" t="s">
        <v>580</v>
      </c>
      <c r="B41" s="775" t="s">
        <v>581</v>
      </c>
    </row>
    <row r="42" spans="1:2" ht="28.8" x14ac:dyDescent="0.3">
      <c r="A42" s="776" t="s">
        <v>124</v>
      </c>
      <c r="B42" s="775" t="s">
        <v>582</v>
      </c>
    </row>
    <row r="43" spans="1:2" x14ac:dyDescent="0.3">
      <c r="A43" s="774" t="s">
        <v>520</v>
      </c>
      <c r="B43" s="775" t="s">
        <v>583</v>
      </c>
    </row>
    <row r="44" spans="1:2" ht="28.8" x14ac:dyDescent="0.3">
      <c r="A44" s="774" t="s">
        <v>530</v>
      </c>
      <c r="B44" s="775" t="s">
        <v>584</v>
      </c>
    </row>
    <row r="45" spans="1:2" ht="29.25" customHeight="1" x14ac:dyDescent="0.3">
      <c r="A45" s="774" t="s">
        <v>585</v>
      </c>
      <c r="B45" s="775" t="s">
        <v>586</v>
      </c>
    </row>
    <row r="46" spans="1:2" ht="28.8" x14ac:dyDescent="0.3">
      <c r="A46" s="774" t="s">
        <v>587</v>
      </c>
      <c r="B46" s="775" t="s">
        <v>588</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8"/>
      <c r="D3" s="928"/>
    </row>
    <row r="4" spans="2:6" x14ac:dyDescent="0.3">
      <c r="C4" s="325"/>
    </row>
    <row r="6" spans="2:6" x14ac:dyDescent="0.3">
      <c r="D6" s="326"/>
    </row>
    <row r="7" spans="2:6" ht="21" customHeight="1" x14ac:dyDescent="0.4">
      <c r="B7" s="327" t="s">
        <v>529</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9" t="s">
        <v>530</v>
      </c>
      <c r="F10" s="930"/>
    </row>
    <row r="11" spans="2:6" ht="15" customHeight="1" x14ac:dyDescent="0.3">
      <c r="B11" s="333" t="s">
        <v>241</v>
      </c>
      <c r="C11" s="334" t="s">
        <v>155</v>
      </c>
      <c r="D11" s="343" t="s">
        <v>478</v>
      </c>
      <c r="E11" s="505" t="s">
        <v>479</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1"/>
    </row>
    <row r="16" spans="2:6" ht="15.75" customHeight="1" x14ac:dyDescent="0.3">
      <c r="B16" s="340" t="s">
        <v>527</v>
      </c>
      <c r="C16" s="347"/>
      <c r="D16" s="353"/>
      <c r="E16" s="353"/>
      <c r="F16" s="802"/>
    </row>
    <row r="17" spans="2:6" x14ac:dyDescent="0.3">
      <c r="B17" s="338" t="s">
        <v>524</v>
      </c>
      <c r="C17" s="821"/>
      <c r="D17" s="807"/>
      <c r="E17" s="805"/>
      <c r="F17" s="801"/>
    </row>
    <row r="18" spans="2:6" ht="25.5" customHeight="1" x14ac:dyDescent="0.3">
      <c r="B18" s="798" t="s">
        <v>282</v>
      </c>
      <c r="C18" s="804"/>
      <c r="D18" s="806"/>
      <c r="E18" s="806"/>
      <c r="F18" s="810"/>
    </row>
    <row r="19" spans="2:6" x14ac:dyDescent="0.3">
      <c r="B19" s="819" t="s">
        <v>592</v>
      </c>
      <c r="C19" s="820"/>
      <c r="D19" s="822"/>
      <c r="E19" s="822"/>
      <c r="F19" s="809"/>
    </row>
    <row r="20" spans="2:6" ht="31.5" customHeight="1" x14ac:dyDescent="0.3">
      <c r="B20" s="341" t="s">
        <v>528</v>
      </c>
      <c r="C20" s="347"/>
      <c r="D20" s="354"/>
      <c r="E20" s="354"/>
      <c r="F20" s="802"/>
    </row>
    <row r="21" spans="2:6" x14ac:dyDescent="0.3">
      <c r="B21" s="338" t="s">
        <v>524</v>
      </c>
      <c r="C21" s="345"/>
      <c r="D21" s="350"/>
      <c r="E21" s="350"/>
      <c r="F21" s="801"/>
    </row>
    <row r="22" spans="2:6" ht="25.5" customHeight="1" x14ac:dyDescent="0.3">
      <c r="B22" s="369" t="s">
        <v>282</v>
      </c>
      <c r="C22" s="345"/>
      <c r="D22" s="350"/>
      <c r="E22" s="350"/>
      <c r="F22" s="801"/>
    </row>
    <row r="23" spans="2:6" x14ac:dyDescent="0.3">
      <c r="B23" s="803" t="s">
        <v>592</v>
      </c>
      <c r="C23" s="363"/>
      <c r="D23" s="362"/>
      <c r="E23" s="361"/>
      <c r="F23" s="802"/>
    </row>
    <row r="26" spans="2:6" x14ac:dyDescent="0.3">
      <c r="D26" s="326"/>
    </row>
    <row r="27" spans="2:6" ht="21" customHeight="1" x14ac:dyDescent="0.4">
      <c r="B27" s="327" t="s">
        <v>531</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9" t="s">
        <v>530</v>
      </c>
      <c r="F30" s="930"/>
    </row>
    <row r="31" spans="2:6" ht="15" customHeight="1" x14ac:dyDescent="0.3">
      <c r="B31" s="333" t="s">
        <v>241</v>
      </c>
      <c r="C31" s="334" t="s">
        <v>155</v>
      </c>
      <c r="D31" s="343" t="s">
        <v>478</v>
      </c>
      <c r="E31" s="335" t="s">
        <v>479</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1"/>
    </row>
    <row r="36" spans="2:6" ht="15.75" customHeight="1" x14ac:dyDescent="0.3">
      <c r="B36" s="340" t="s">
        <v>527</v>
      </c>
      <c r="C36" s="347"/>
      <c r="D36" s="353"/>
      <c r="E36" s="353"/>
      <c r="F36" s="802"/>
    </row>
    <row r="37" spans="2:6" x14ac:dyDescent="0.3">
      <c r="B37" s="338" t="s">
        <v>524</v>
      </c>
      <c r="C37" s="345"/>
      <c r="D37" s="350"/>
      <c r="E37" s="350"/>
      <c r="F37" s="801"/>
    </row>
    <row r="38" spans="2:6" ht="25.5" customHeight="1" x14ac:dyDescent="0.3">
      <c r="B38" s="812" t="s">
        <v>282</v>
      </c>
      <c r="C38" s="799"/>
      <c r="D38" s="806"/>
      <c r="E38" s="806"/>
      <c r="F38" s="810"/>
    </row>
    <row r="39" spans="2:6" x14ac:dyDescent="0.3">
      <c r="B39" s="815" t="s">
        <v>592</v>
      </c>
      <c r="C39" s="816"/>
      <c r="D39" s="822"/>
      <c r="E39" s="822"/>
      <c r="F39" s="809"/>
    </row>
    <row r="40" spans="2:6" ht="15.75" customHeight="1" x14ac:dyDescent="0.3">
      <c r="B40" s="341" t="s">
        <v>528</v>
      </c>
      <c r="C40" s="347"/>
      <c r="D40" s="354"/>
      <c r="E40" s="354"/>
      <c r="F40" s="802"/>
    </row>
    <row r="41" spans="2:6" x14ac:dyDescent="0.3">
      <c r="B41" s="338" t="s">
        <v>524</v>
      </c>
      <c r="C41" s="345"/>
      <c r="D41" s="350"/>
      <c r="E41" s="350"/>
      <c r="F41" s="801"/>
    </row>
    <row r="42" spans="2:6" ht="25.5" customHeight="1" x14ac:dyDescent="0.3">
      <c r="B42" s="369" t="s">
        <v>282</v>
      </c>
      <c r="C42" s="345"/>
      <c r="D42" s="350"/>
      <c r="E42" s="350"/>
      <c r="F42" s="801"/>
    </row>
    <row r="43" spans="2:6" x14ac:dyDescent="0.3">
      <c r="B43" s="815" t="s">
        <v>592</v>
      </c>
      <c r="C43" s="360"/>
      <c r="D43" s="355"/>
      <c r="E43" s="359"/>
      <c r="F43" s="802"/>
    </row>
    <row r="46" spans="2:6" ht="21" customHeight="1" x14ac:dyDescent="0.4">
      <c r="B46" s="327" t="s">
        <v>532</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9" t="s">
        <v>530</v>
      </c>
      <c r="F49" s="930"/>
    </row>
    <row r="50" spans="2:6" ht="16.5" customHeight="1" x14ac:dyDescent="0.3">
      <c r="B50" s="333" t="s">
        <v>241</v>
      </c>
      <c r="C50" s="334" t="s">
        <v>155</v>
      </c>
      <c r="D50" s="343" t="s">
        <v>478</v>
      </c>
      <c r="E50" s="505" t="s">
        <v>479</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1"/>
    </row>
    <row r="55" spans="2:6" ht="15.75" customHeight="1" x14ac:dyDescent="0.3">
      <c r="B55" s="340" t="s">
        <v>527</v>
      </c>
      <c r="C55" s="347"/>
      <c r="D55" s="353"/>
      <c r="E55" s="353"/>
      <c r="F55" s="802"/>
    </row>
    <row r="56" spans="2:6" x14ac:dyDescent="0.3">
      <c r="B56" s="338" t="s">
        <v>524</v>
      </c>
      <c r="C56" s="345"/>
      <c r="D56" s="800"/>
      <c r="E56" s="807"/>
      <c r="F56" s="808"/>
    </row>
    <row r="57" spans="2:6" ht="25.5" customHeight="1" x14ac:dyDescent="0.3">
      <c r="B57" s="818" t="s">
        <v>282</v>
      </c>
      <c r="C57" s="799"/>
      <c r="D57" s="806"/>
      <c r="E57" s="806"/>
      <c r="F57" s="810"/>
    </row>
    <row r="58" spans="2:6" x14ac:dyDescent="0.3">
      <c r="B58" s="814" t="s">
        <v>592</v>
      </c>
      <c r="C58" s="816"/>
      <c r="D58" s="822"/>
      <c r="E58" s="822"/>
      <c r="F58" s="809"/>
    </row>
    <row r="59" spans="2:6" ht="15.75" customHeight="1" x14ac:dyDescent="0.3">
      <c r="B59" s="340" t="s">
        <v>528</v>
      </c>
      <c r="C59" s="347"/>
      <c r="D59" s="354"/>
      <c r="E59" s="354"/>
      <c r="F59" s="802"/>
    </row>
    <row r="60" spans="2:6" x14ac:dyDescent="0.3">
      <c r="B60" s="338" t="s">
        <v>524</v>
      </c>
      <c r="C60" s="345"/>
      <c r="D60" s="350"/>
      <c r="E60" s="350"/>
      <c r="F60" s="801"/>
    </row>
    <row r="61" spans="2:6" ht="25.5" customHeight="1" x14ac:dyDescent="0.3">
      <c r="B61" s="369" t="s">
        <v>282</v>
      </c>
      <c r="C61" s="345"/>
      <c r="D61" s="350"/>
      <c r="E61" s="350"/>
      <c r="F61" s="801"/>
    </row>
    <row r="62" spans="2:6" x14ac:dyDescent="0.3">
      <c r="B62" s="803" t="s">
        <v>592</v>
      </c>
      <c r="C62" s="360"/>
      <c r="D62" s="364"/>
      <c r="E62" s="361"/>
      <c r="F62" s="802"/>
    </row>
    <row r="65" spans="2:6" ht="21" x14ac:dyDescent="0.4">
      <c r="B65" s="327" t="s">
        <v>534</v>
      </c>
    </row>
    <row r="66" spans="2:6" ht="21" x14ac:dyDescent="0.4">
      <c r="B66" s="328"/>
      <c r="C66" s="328"/>
      <c r="D66" s="329" t="s">
        <v>241</v>
      </c>
    </row>
    <row r="67" spans="2:6" x14ac:dyDescent="0.3">
      <c r="D67" s="330"/>
    </row>
    <row r="68" spans="2:6" x14ac:dyDescent="0.3">
      <c r="B68" s="503" t="s">
        <v>451</v>
      </c>
      <c r="C68" s="331" t="s">
        <v>245</v>
      </c>
      <c r="D68" s="342" t="s">
        <v>278</v>
      </c>
      <c r="E68" s="929" t="s">
        <v>530</v>
      </c>
      <c r="F68" s="930"/>
    </row>
    <row r="69" spans="2:6" x14ac:dyDescent="0.3">
      <c r="B69" s="504" t="s">
        <v>241</v>
      </c>
      <c r="C69" s="334" t="s">
        <v>155</v>
      </c>
      <c r="D69" s="343" t="s">
        <v>478</v>
      </c>
      <c r="E69" s="505" t="s">
        <v>479</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1"/>
    </row>
    <row r="74" spans="2:6" ht="15.6" x14ac:dyDescent="0.3">
      <c r="B74" s="340" t="s">
        <v>527</v>
      </c>
      <c r="C74" s="347"/>
      <c r="D74" s="353"/>
      <c r="E74" s="353"/>
      <c r="F74" s="802"/>
    </row>
    <row r="75" spans="2:6" x14ac:dyDescent="0.3">
      <c r="B75" s="817" t="s">
        <v>524</v>
      </c>
      <c r="C75" s="813"/>
      <c r="D75" s="350"/>
      <c r="E75" s="350"/>
      <c r="F75" s="801"/>
    </row>
    <row r="76" spans="2:6" ht="27.6" x14ac:dyDescent="0.3">
      <c r="B76" s="818" t="s">
        <v>282</v>
      </c>
      <c r="C76" s="799"/>
      <c r="D76" s="806"/>
      <c r="E76" s="806"/>
      <c r="F76" s="810"/>
    </row>
    <row r="77" spans="2:6" x14ac:dyDescent="0.3">
      <c r="B77" s="814" t="s">
        <v>592</v>
      </c>
      <c r="C77" s="816"/>
      <c r="D77" s="822"/>
      <c r="E77" s="822"/>
      <c r="F77" s="811"/>
    </row>
    <row r="78" spans="2:6" ht="15.6" x14ac:dyDescent="0.3">
      <c r="B78" s="340" t="s">
        <v>528</v>
      </c>
      <c r="C78" s="347"/>
      <c r="D78" s="354"/>
      <c r="E78" s="354"/>
      <c r="F78" s="802"/>
    </row>
    <row r="79" spans="2:6" x14ac:dyDescent="0.3">
      <c r="B79" s="338" t="s">
        <v>524</v>
      </c>
      <c r="C79" s="345"/>
      <c r="D79" s="350"/>
      <c r="E79" s="350"/>
      <c r="F79" s="801"/>
    </row>
    <row r="80" spans="2:6" ht="27.6" x14ac:dyDescent="0.3">
      <c r="B80" s="369" t="s">
        <v>282</v>
      </c>
      <c r="C80" s="345"/>
      <c r="D80" s="350"/>
      <c r="E80" s="350"/>
      <c r="F80" s="801"/>
    </row>
    <row r="81" spans="2:6" x14ac:dyDescent="0.3">
      <c r="B81" s="803" t="s">
        <v>592</v>
      </c>
      <c r="C81" s="360"/>
      <c r="D81" s="364"/>
      <c r="E81" s="361"/>
      <c r="F81" s="802"/>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6"/>
      <c r="F2" s="926"/>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523</v>
      </c>
      <c r="C5" s="376"/>
      <c r="D5" s="376"/>
      <c r="E5" s="371"/>
      <c r="F5" s="377" t="s">
        <v>241</v>
      </c>
    </row>
    <row r="6" spans="1:6" ht="23.25" customHeight="1" x14ac:dyDescent="0.3">
      <c r="A6" s="370"/>
      <c r="B6" s="927" t="s">
        <v>452</v>
      </c>
      <c r="C6" s="927"/>
      <c r="D6" s="927"/>
      <c r="E6" s="927"/>
      <c r="F6" s="927"/>
    </row>
    <row r="7" spans="1:6" x14ac:dyDescent="0.3">
      <c r="A7" s="370"/>
      <c r="B7" s="371"/>
      <c r="C7" s="371"/>
      <c r="D7" s="371"/>
      <c r="E7" s="371"/>
      <c r="F7" s="371"/>
    </row>
    <row r="8" spans="1:6" ht="31.5" customHeight="1" x14ac:dyDescent="0.3">
      <c r="A8" s="370"/>
      <c r="B8" s="399" t="s">
        <v>484</v>
      </c>
      <c r="C8" s="931" t="s">
        <v>244</v>
      </c>
      <c r="D8" s="932"/>
      <c r="E8" s="931" t="s">
        <v>245</v>
      </c>
      <c r="F8" s="932"/>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524</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524</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21"/>
      <c r="C22" s="921"/>
      <c r="D22" s="921"/>
      <c r="E22" s="921"/>
      <c r="F22" s="921"/>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69" t="s">
        <v>525</v>
      </c>
      <c r="C25" s="371"/>
      <c r="D25" s="371"/>
      <c r="E25" s="371"/>
      <c r="F25" s="371"/>
    </row>
    <row r="26" spans="1:6" x14ac:dyDescent="0.3">
      <c r="A26" s="370"/>
      <c r="B26" s="769" t="s">
        <v>526</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3" t="s">
        <v>77</v>
      </c>
      <c r="C2" s="934" t="s">
        <v>78</v>
      </c>
      <c r="D2" s="934" t="s">
        <v>178</v>
      </c>
      <c r="E2" s="424" t="s">
        <v>288</v>
      </c>
      <c r="F2" s="424" t="s">
        <v>289</v>
      </c>
      <c r="G2" s="424" t="s">
        <v>290</v>
      </c>
      <c r="H2" s="424" t="s">
        <v>98</v>
      </c>
      <c r="I2" s="424" t="s">
        <v>105</v>
      </c>
      <c r="J2" s="424" t="s">
        <v>291</v>
      </c>
      <c r="K2" s="438" t="s">
        <v>292</v>
      </c>
      <c r="L2" s="438" t="s">
        <v>293</v>
      </c>
      <c r="M2" s="438" t="s">
        <v>294</v>
      </c>
      <c r="N2" s="438" t="s">
        <v>295</v>
      </c>
    </row>
    <row r="3" spans="1:14" x14ac:dyDescent="0.3">
      <c r="B3" s="933"/>
      <c r="C3" s="935"/>
      <c r="D3" s="935"/>
      <c r="E3" s="439" t="s">
        <v>296</v>
      </c>
      <c r="F3" s="439" t="s">
        <v>296</v>
      </c>
      <c r="G3" s="439" t="s">
        <v>296</v>
      </c>
      <c r="H3" s="439" t="s">
        <v>296</v>
      </c>
      <c r="I3" s="439" t="s">
        <v>296</v>
      </c>
      <c r="J3" s="439" t="s">
        <v>296</v>
      </c>
      <c r="K3" s="440" t="s">
        <v>297</v>
      </c>
      <c r="L3" s="440" t="s">
        <v>297</v>
      </c>
      <c r="M3" s="440" t="s">
        <v>297</v>
      </c>
      <c r="N3" s="440" t="s">
        <v>298</v>
      </c>
    </row>
    <row r="4" spans="1:14" ht="27.6" x14ac:dyDescent="0.3">
      <c r="B4" s="936" t="s">
        <v>299</v>
      </c>
      <c r="C4" s="425" t="s">
        <v>533</v>
      </c>
      <c r="D4" s="425"/>
      <c r="E4" s="426"/>
      <c r="F4" s="426"/>
      <c r="G4" s="426"/>
      <c r="H4" s="426"/>
      <c r="I4" s="426"/>
      <c r="J4" s="426"/>
      <c r="K4" s="427"/>
      <c r="L4" s="427"/>
      <c r="M4" s="427"/>
      <c r="N4" s="427"/>
    </row>
    <row r="5" spans="1:14" x14ac:dyDescent="0.3">
      <c r="B5" s="936"/>
      <c r="C5" s="425" t="s">
        <v>93</v>
      </c>
      <c r="D5" s="425"/>
      <c r="E5" s="426"/>
      <c r="F5" s="426"/>
      <c r="G5" s="426"/>
      <c r="H5" s="426"/>
      <c r="I5" s="426"/>
      <c r="J5" s="426"/>
      <c r="K5" s="427"/>
      <c r="L5" s="427"/>
      <c r="M5" s="427"/>
      <c r="N5" s="427"/>
    </row>
    <row r="6" spans="1:14" x14ac:dyDescent="0.3">
      <c r="B6" s="937"/>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0" t="s">
        <v>167</v>
      </c>
      <c r="B1" s="951"/>
      <c r="C1" s="455"/>
      <c r="D1" s="941" t="s">
        <v>300</v>
      </c>
      <c r="E1" s="942"/>
      <c r="F1" s="942"/>
      <c r="G1" s="942"/>
      <c r="H1" s="942"/>
      <c r="I1" s="943"/>
      <c r="J1" s="952" t="s">
        <v>301</v>
      </c>
      <c r="K1" s="953"/>
      <c r="L1" s="953"/>
      <c r="M1" s="953"/>
      <c r="N1" s="954"/>
      <c r="O1" s="955" t="s">
        <v>302</v>
      </c>
      <c r="P1" s="956"/>
      <c r="Q1" s="957"/>
      <c r="R1" s="442" t="s">
        <v>81</v>
      </c>
      <c r="S1" s="443"/>
      <c r="T1" s="949" t="s">
        <v>495</v>
      </c>
      <c r="U1" s="949"/>
      <c r="V1" s="949"/>
      <c r="W1" s="949"/>
      <c r="X1" s="949"/>
      <c r="Y1" s="949"/>
    </row>
    <row r="2" spans="1:25" ht="38.25" customHeight="1" x14ac:dyDescent="0.3">
      <c r="A2" s="445" t="s">
        <v>303</v>
      </c>
      <c r="B2" s="445" t="s">
        <v>91</v>
      </c>
      <c r="C2" s="446" t="s">
        <v>93</v>
      </c>
      <c r="D2" s="946" t="s">
        <v>304</v>
      </c>
      <c r="E2" s="945"/>
      <c r="F2" s="945" t="s">
        <v>305</v>
      </c>
      <c r="G2" s="945"/>
      <c r="H2" s="944" t="s">
        <v>306</v>
      </c>
      <c r="I2" s="944"/>
      <c r="J2" s="447">
        <v>0</v>
      </c>
      <c r="K2" s="447">
        <v>1</v>
      </c>
      <c r="L2" s="447">
        <v>2</v>
      </c>
      <c r="M2" s="448" t="s">
        <v>307</v>
      </c>
      <c r="N2" s="449" t="s">
        <v>308</v>
      </c>
      <c r="O2" s="459" t="s">
        <v>309</v>
      </c>
      <c r="P2" s="459" t="s">
        <v>310</v>
      </c>
      <c r="Q2" s="459" t="s">
        <v>78</v>
      </c>
      <c r="R2" s="680" t="s">
        <v>90</v>
      </c>
      <c r="S2" s="681" t="s">
        <v>91</v>
      </c>
      <c r="T2" s="947" t="s">
        <v>464</v>
      </c>
      <c r="U2" s="947"/>
      <c r="V2" s="948" t="s">
        <v>481</v>
      </c>
      <c r="W2" s="948"/>
      <c r="X2" s="948" t="s">
        <v>482</v>
      </c>
      <c r="Y2" s="948"/>
    </row>
    <row r="3" spans="1:25" ht="26.25" customHeight="1" x14ac:dyDescent="0.3">
      <c r="A3" s="450"/>
      <c r="B3" s="450"/>
      <c r="C3" s="451" t="s">
        <v>155</v>
      </c>
      <c r="D3" s="663" t="s">
        <v>311</v>
      </c>
      <c r="E3" s="665" t="s">
        <v>70</v>
      </c>
      <c r="F3" s="663" t="s">
        <v>311</v>
      </c>
      <c r="G3" s="665" t="s">
        <v>70</v>
      </c>
      <c r="H3" s="663" t="s">
        <v>311</v>
      </c>
      <c r="I3" s="665" t="s">
        <v>70</v>
      </c>
      <c r="J3" s="938" t="s">
        <v>311</v>
      </c>
      <c r="K3" s="939"/>
      <c r="L3" s="939"/>
      <c r="M3" s="939"/>
      <c r="N3" s="940"/>
      <c r="O3" s="458"/>
      <c r="P3" s="458"/>
      <c r="Q3" s="458"/>
      <c r="R3" s="453"/>
      <c r="S3" s="454"/>
      <c r="T3" s="684" t="s">
        <v>72</v>
      </c>
      <c r="U3" s="684" t="s">
        <v>496</v>
      </c>
      <c r="V3" s="685" t="s">
        <v>72</v>
      </c>
      <c r="W3" s="707" t="s">
        <v>496</v>
      </c>
      <c r="X3" s="685" t="s">
        <v>72</v>
      </c>
      <c r="Y3" s="707" t="s">
        <v>496</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8"/>
    </row>
    <row r="6" spans="1:25" x14ac:dyDescent="0.3">
      <c r="A6" s="441"/>
      <c r="B6" s="441"/>
      <c r="C6" s="452"/>
      <c r="D6" s="460"/>
      <c r="E6" s="510"/>
      <c r="F6" s="460"/>
      <c r="G6" s="510"/>
      <c r="H6" s="460"/>
      <c r="I6" s="510"/>
      <c r="J6" s="460"/>
      <c r="K6" s="460"/>
      <c r="L6" s="460"/>
      <c r="M6" s="460"/>
      <c r="N6" s="460"/>
      <c r="O6" s="441"/>
      <c r="P6" s="441"/>
      <c r="Q6" s="441"/>
      <c r="R6" s="441"/>
      <c r="S6" s="441"/>
      <c r="T6" s="679"/>
      <c r="U6" s="698"/>
    </row>
    <row r="7" spans="1:25" x14ac:dyDescent="0.3">
      <c r="A7" s="441"/>
      <c r="B7" s="441"/>
      <c r="C7" s="452"/>
      <c r="D7" s="460"/>
      <c r="E7" s="460"/>
      <c r="F7" s="460"/>
      <c r="G7" s="460"/>
      <c r="H7" s="460"/>
      <c r="I7" s="460"/>
      <c r="J7" s="460"/>
      <c r="K7" s="460"/>
      <c r="L7" s="460"/>
      <c r="M7" s="460"/>
      <c r="N7" s="460"/>
      <c r="O7" s="441"/>
      <c r="P7" s="441"/>
      <c r="Q7" s="441"/>
      <c r="R7" s="441"/>
      <c r="S7" s="441"/>
      <c r="T7" s="679"/>
      <c r="U7" s="698"/>
    </row>
    <row r="8" spans="1:25" x14ac:dyDescent="0.3">
      <c r="A8" s="441"/>
      <c r="B8" s="441"/>
      <c r="C8" s="452"/>
      <c r="D8" s="460"/>
      <c r="E8" s="460"/>
      <c r="F8" s="460"/>
      <c r="G8" s="460"/>
      <c r="H8" s="460"/>
      <c r="I8" s="460"/>
      <c r="J8" s="460"/>
      <c r="K8" s="460"/>
      <c r="L8" s="460"/>
      <c r="M8" s="460"/>
      <c r="N8" s="460"/>
      <c r="O8" s="441"/>
      <c r="P8" s="441"/>
      <c r="Q8" s="441"/>
      <c r="R8" s="441"/>
      <c r="S8" s="441"/>
      <c r="T8" s="679"/>
      <c r="U8" s="698"/>
    </row>
    <row r="9" spans="1:25" x14ac:dyDescent="0.3">
      <c r="A9" s="441"/>
      <c r="B9" s="441"/>
      <c r="C9" s="452"/>
      <c r="D9" s="460"/>
      <c r="E9" s="460"/>
      <c r="F9" s="460"/>
      <c r="G9" s="460"/>
      <c r="H9" s="460"/>
      <c r="I9" s="460"/>
      <c r="J9" s="460"/>
      <c r="K9" s="460"/>
      <c r="L9" s="460"/>
      <c r="M9" s="460"/>
      <c r="N9" s="460"/>
      <c r="O9" s="441"/>
      <c r="P9" s="441"/>
      <c r="Q9" s="441"/>
      <c r="R9" s="441"/>
      <c r="S9" s="441"/>
      <c r="T9" s="679"/>
      <c r="U9" s="698"/>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8"/>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8"/>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8"/>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8"/>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8"/>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8"/>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8"/>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8"/>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8"/>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8"/>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8"/>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8"/>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8"/>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8"/>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8"/>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8"/>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8"/>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8"/>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8"/>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8"/>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8"/>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8"/>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8"/>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8"/>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8"/>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8"/>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8"/>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8"/>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8"/>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8"/>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8"/>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8"/>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8"/>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8"/>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8"/>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8"/>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8"/>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8"/>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8"/>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8"/>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8"/>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8"/>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8"/>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8"/>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8"/>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8"/>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5" t="s">
        <v>312</v>
      </c>
      <c r="B1" s="866"/>
      <c r="C1" s="866"/>
      <c r="D1" s="866"/>
      <c r="E1" s="866"/>
      <c r="F1" s="866"/>
      <c r="G1" s="472"/>
      <c r="H1" s="964" t="s">
        <v>169</v>
      </c>
      <c r="I1" s="965"/>
      <c r="J1" s="965"/>
      <c r="K1" s="474"/>
      <c r="L1" s="464"/>
      <c r="M1" s="474"/>
      <c r="N1" s="465"/>
      <c r="O1" s="962" t="s">
        <v>313</v>
      </c>
      <c r="P1" s="466"/>
      <c r="Q1" s="474" t="s">
        <v>314</v>
      </c>
      <c r="R1" s="464"/>
      <c r="S1" s="474"/>
      <c r="T1" s="464"/>
      <c r="U1" s="474"/>
      <c r="V1" s="465"/>
      <c r="W1" s="962" t="s">
        <v>315</v>
      </c>
      <c r="X1" s="466"/>
      <c r="Y1" s="966" t="s">
        <v>316</v>
      </c>
      <c r="Z1" s="966"/>
      <c r="AA1" s="966"/>
      <c r="AB1" s="966"/>
      <c r="AC1" s="966"/>
      <c r="AD1" s="967"/>
      <c r="AE1" s="962" t="s">
        <v>317</v>
      </c>
      <c r="AF1" s="961" t="s">
        <v>480</v>
      </c>
      <c r="AG1" s="949"/>
      <c r="AH1" s="949"/>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178</v>
      </c>
      <c r="B2" s="473" t="s">
        <v>318</v>
      </c>
      <c r="C2" s="473" t="s">
        <v>319</v>
      </c>
      <c r="D2" s="960" t="s">
        <v>485</v>
      </c>
      <c r="E2" s="960"/>
      <c r="F2" s="960" t="s">
        <v>486</v>
      </c>
      <c r="G2" s="960"/>
      <c r="H2" s="468"/>
      <c r="I2" s="958" t="s">
        <v>188</v>
      </c>
      <c r="J2" s="958"/>
      <c r="K2" s="958" t="s">
        <v>189</v>
      </c>
      <c r="L2" s="958"/>
      <c r="M2" s="958" t="s">
        <v>190</v>
      </c>
      <c r="N2" s="959"/>
      <c r="O2" s="963"/>
      <c r="P2" s="469"/>
      <c r="Q2" s="958" t="s">
        <v>188</v>
      </c>
      <c r="R2" s="958"/>
      <c r="S2" s="958" t="s">
        <v>189</v>
      </c>
      <c r="T2" s="958"/>
      <c r="U2" s="958" t="s">
        <v>190</v>
      </c>
      <c r="V2" s="959"/>
      <c r="W2" s="963"/>
      <c r="X2" s="469"/>
      <c r="Y2" s="958" t="s">
        <v>188</v>
      </c>
      <c r="Z2" s="958"/>
      <c r="AA2" s="958" t="s">
        <v>189</v>
      </c>
      <c r="AB2" s="958"/>
      <c r="AC2" s="958" t="s">
        <v>190</v>
      </c>
      <c r="AD2" s="959"/>
      <c r="AE2" s="963"/>
      <c r="AF2" s="682" t="s">
        <v>464</v>
      </c>
      <c r="AG2" s="683" t="s">
        <v>481</v>
      </c>
      <c r="AH2" s="683" t="s">
        <v>482</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4" t="s">
        <v>72</v>
      </c>
      <c r="AG3" s="685" t="s">
        <v>72</v>
      </c>
      <c r="AH3" s="685" t="s">
        <v>72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 ref="AA2:AB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6" t="s">
        <v>72</v>
      </c>
    </row>
    <row r="4" spans="1:4" x14ac:dyDescent="0.3">
      <c r="A4" s="490" t="s">
        <v>329</v>
      </c>
      <c r="B4" s="491" t="s">
        <v>330</v>
      </c>
      <c r="C4" s="668"/>
      <c r="D4" s="690"/>
    </row>
    <row r="5" spans="1:4" x14ac:dyDescent="0.3">
      <c r="A5" s="492" t="s">
        <v>331</v>
      </c>
      <c r="B5" s="493" t="s">
        <v>330</v>
      </c>
      <c r="C5" s="669"/>
      <c r="D5" s="691"/>
    </row>
    <row r="6" spans="1:4" x14ac:dyDescent="0.3">
      <c r="A6" s="492" t="s">
        <v>332</v>
      </c>
      <c r="B6" s="493" t="s">
        <v>330</v>
      </c>
      <c r="C6" s="669"/>
      <c r="D6" s="691"/>
    </row>
    <row r="7" spans="1:4" x14ac:dyDescent="0.3">
      <c r="A7" s="492" t="s">
        <v>333</v>
      </c>
      <c r="B7" s="493" t="s">
        <v>330</v>
      </c>
      <c r="C7" s="669"/>
      <c r="D7" s="691"/>
    </row>
    <row r="8" spans="1:4" x14ac:dyDescent="0.3">
      <c r="A8" s="492" t="s">
        <v>334</v>
      </c>
      <c r="B8" s="493" t="s">
        <v>330</v>
      </c>
      <c r="C8" s="670"/>
      <c r="D8" s="692"/>
    </row>
    <row r="9" spans="1:4" x14ac:dyDescent="0.3">
      <c r="A9" s="492" t="s">
        <v>335</v>
      </c>
      <c r="B9" s="493" t="s">
        <v>330</v>
      </c>
      <c r="C9" s="670"/>
      <c r="D9" s="692"/>
    </row>
    <row r="10" spans="1:4" x14ac:dyDescent="0.3">
      <c r="A10" s="494" t="s">
        <v>336</v>
      </c>
      <c r="B10" s="495"/>
      <c r="C10" s="671"/>
      <c r="D10" s="667"/>
    </row>
    <row r="15" spans="1:4" x14ac:dyDescent="0.3">
      <c r="A15" s="486" t="s">
        <v>337</v>
      </c>
    </row>
    <row r="17" spans="1:4" ht="21" customHeight="1" x14ac:dyDescent="0.4">
      <c r="A17" s="496" t="s">
        <v>326</v>
      </c>
      <c r="B17" s="497" t="s">
        <v>327</v>
      </c>
      <c r="C17" s="672" t="s">
        <v>328</v>
      </c>
      <c r="D17" s="676"/>
    </row>
    <row r="18" spans="1:4" x14ac:dyDescent="0.3">
      <c r="A18" s="498" t="s">
        <v>134</v>
      </c>
      <c r="B18" s="499" t="s">
        <v>338</v>
      </c>
      <c r="C18" s="673"/>
      <c r="D18" s="677"/>
    </row>
    <row r="19" spans="1:4" ht="39" customHeight="1" x14ac:dyDescent="0.3">
      <c r="A19" s="498" t="s">
        <v>339</v>
      </c>
      <c r="B19" s="499" t="s">
        <v>340</v>
      </c>
      <c r="C19" s="674"/>
      <c r="D19" s="677"/>
    </row>
    <row r="20" spans="1:4" x14ac:dyDescent="0.3">
      <c r="A20" s="492" t="s">
        <v>341</v>
      </c>
      <c r="B20" s="500" t="s">
        <v>342</v>
      </c>
      <c r="C20" s="674"/>
      <c r="D20" s="677"/>
    </row>
    <row r="21" spans="1:4" x14ac:dyDescent="0.3">
      <c r="A21" s="492" t="s">
        <v>343</v>
      </c>
      <c r="B21" s="500" t="s">
        <v>342</v>
      </c>
      <c r="C21" s="674"/>
      <c r="D21" s="677"/>
    </row>
    <row r="22" spans="1:4" x14ac:dyDescent="0.3">
      <c r="A22" s="492" t="s">
        <v>344</v>
      </c>
      <c r="B22" s="500" t="s">
        <v>342</v>
      </c>
      <c r="C22" s="674"/>
      <c r="D22" s="677"/>
    </row>
    <row r="23" spans="1:4" x14ac:dyDescent="0.3">
      <c r="A23" s="494" t="s">
        <v>336</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6"/>
      <c r="B1" s="855"/>
      <c r="C1" s="855"/>
    </row>
    <row r="2" spans="1:21" x14ac:dyDescent="0.3">
      <c r="I2" s="741"/>
      <c r="J2" s="742" t="s">
        <v>487</v>
      </c>
      <c r="K2" s="742" t="s">
        <v>346</v>
      </c>
      <c r="L2" s="742" t="s">
        <v>508</v>
      </c>
    </row>
    <row r="3" spans="1:21" x14ac:dyDescent="0.3">
      <c r="A3" s="990" t="s">
        <v>345</v>
      </c>
      <c r="B3" s="992" t="s">
        <v>453</v>
      </c>
      <c r="C3" s="993"/>
      <c r="D3" s="978" t="s">
        <v>454</v>
      </c>
      <c r="E3" s="979"/>
      <c r="F3" s="978" t="s">
        <v>488</v>
      </c>
      <c r="G3" s="979"/>
      <c r="I3" s="739" t="str">
        <f>$B$3</f>
        <v xml:space="preserve">[#current_year#] </v>
      </c>
      <c r="J3" s="740" t="s">
        <v>503</v>
      </c>
      <c r="K3" s="721"/>
      <c r="L3" s="721"/>
      <c r="N3" s="706"/>
      <c r="O3" s="975" t="s">
        <v>346</v>
      </c>
      <c r="P3" s="975"/>
      <c r="Q3" s="975" t="s">
        <v>347</v>
      </c>
      <c r="R3" s="975"/>
      <c r="S3" s="706"/>
      <c r="T3" s="714" t="s">
        <v>348</v>
      </c>
      <c r="U3" s="706"/>
    </row>
    <row r="4" spans="1:21" ht="26.25" customHeight="1" x14ac:dyDescent="0.3">
      <c r="A4" s="991"/>
      <c r="B4" s="512" t="s">
        <v>349</v>
      </c>
      <c r="C4" s="512" t="s">
        <v>350</v>
      </c>
      <c r="D4" s="512" t="s">
        <v>349</v>
      </c>
      <c r="E4" s="512" t="s">
        <v>350</v>
      </c>
      <c r="F4" s="512" t="s">
        <v>349</v>
      </c>
      <c r="G4" s="512" t="s">
        <v>350</v>
      </c>
      <c r="I4" s="739" t="str">
        <f t="shared" ref="I4:I7" si="0">$B$3</f>
        <v xml:space="preserve">[#current_year#] </v>
      </c>
      <c r="J4" s="740" t="s">
        <v>504</v>
      </c>
      <c r="K4" s="721"/>
      <c r="L4" s="721"/>
      <c r="N4" s="714" t="s">
        <v>351</v>
      </c>
      <c r="O4" s="723" t="str">
        <f>D3</f>
        <v>[#previous_year#]</v>
      </c>
      <c r="P4" s="723" t="str">
        <f>B3</f>
        <v xml:space="preserve">[#current_year#] </v>
      </c>
      <c r="Q4" s="723" t="str">
        <f>D3</f>
        <v>[#previous_year#]</v>
      </c>
      <c r="R4" s="723" t="str">
        <f>B3</f>
        <v xml:space="preserve">[#current_year#] </v>
      </c>
      <c r="S4" s="706"/>
      <c r="T4" s="724" t="str">
        <f>O4</f>
        <v>[#previous_year#]</v>
      </c>
      <c r="U4" s="724" t="str">
        <f>P4</f>
        <v xml:space="preserve">[#current_year#] </v>
      </c>
    </row>
    <row r="5" spans="1:21" x14ac:dyDescent="0.3">
      <c r="A5" s="574" t="s">
        <v>352</v>
      </c>
      <c r="B5" s="575"/>
      <c r="C5" s="575"/>
      <c r="D5" s="580"/>
      <c r="E5" s="582"/>
      <c r="F5" s="582"/>
      <c r="G5" s="582"/>
      <c r="I5" s="739" t="str">
        <f t="shared" si="0"/>
        <v xml:space="preserve">[#current_year#] </v>
      </c>
      <c r="J5" s="740" t="s">
        <v>505</v>
      </c>
      <c r="K5" s="721"/>
      <c r="L5" s="721"/>
      <c r="N5" s="714" t="str">
        <f>A5</f>
        <v>2 000 - 10 000</v>
      </c>
      <c r="O5" s="714">
        <f>E5</f>
        <v>0</v>
      </c>
      <c r="P5" s="721">
        <f>C5</f>
        <v>0</v>
      </c>
      <c r="Q5" s="725" t="e">
        <f>O5/O$8</f>
        <v>#DIV/0!</v>
      </c>
      <c r="R5" s="725">
        <f>IF(P8&lt;&gt;0,P5/P$8,0)</f>
        <v>0</v>
      </c>
      <c r="S5" s="706"/>
      <c r="T5" s="721">
        <f t="shared" ref="T5:U7" si="1">O5/1000</f>
        <v>0</v>
      </c>
      <c r="U5" s="721">
        <f t="shared" si="1"/>
        <v>0</v>
      </c>
    </row>
    <row r="6" spans="1:21" x14ac:dyDescent="0.3">
      <c r="A6" s="577" t="s">
        <v>353</v>
      </c>
      <c r="B6" s="578"/>
      <c r="C6" s="578"/>
      <c r="D6" s="581"/>
      <c r="E6" s="582"/>
      <c r="F6" s="582"/>
      <c r="G6" s="582"/>
      <c r="I6" s="739" t="str">
        <f t="shared" si="0"/>
        <v xml:space="preserve">[#current_year#] </v>
      </c>
      <c r="J6" s="740" t="s">
        <v>509</v>
      </c>
      <c r="K6" s="721"/>
      <c r="L6" s="721"/>
      <c r="N6" s="714" t="str">
        <f>A6</f>
        <v>10 001 - 100 000</v>
      </c>
      <c r="O6" s="714">
        <f>E6</f>
        <v>0</v>
      </c>
      <c r="P6" s="721">
        <f>C6</f>
        <v>0</v>
      </c>
      <c r="Q6" s="725" t="e">
        <f>O6/O$8</f>
        <v>#DIV/0!</v>
      </c>
      <c r="R6" s="725">
        <f>IF(P8&lt;&gt;0,P6/P$8,0)</f>
        <v>0</v>
      </c>
      <c r="S6" s="706"/>
      <c r="T6" s="721">
        <f t="shared" si="1"/>
        <v>0</v>
      </c>
      <c r="U6" s="721">
        <f t="shared" si="1"/>
        <v>0</v>
      </c>
    </row>
    <row r="7" spans="1:21" x14ac:dyDescent="0.3">
      <c r="A7" s="577" t="s">
        <v>354</v>
      </c>
      <c r="B7" s="578"/>
      <c r="C7" s="578"/>
      <c r="D7" s="581"/>
      <c r="E7" s="582"/>
      <c r="F7" s="582"/>
      <c r="G7" s="582"/>
      <c r="I7" s="739" t="str">
        <f t="shared" si="0"/>
        <v xml:space="preserve">[#current_year#] </v>
      </c>
      <c r="J7" s="740" t="s">
        <v>506</v>
      </c>
      <c r="K7" s="721"/>
      <c r="L7" s="721"/>
      <c r="N7" s="714" t="str">
        <f>A7</f>
        <v>&gt;100 000</v>
      </c>
      <c r="O7" s="714">
        <f>E7</f>
        <v>0</v>
      </c>
      <c r="P7" s="721">
        <f>C7</f>
        <v>0</v>
      </c>
      <c r="Q7" s="725" t="e">
        <f>O7/O$8</f>
        <v>#DIV/0!</v>
      </c>
      <c r="R7" s="725">
        <f>IF(P8&lt;&gt;0,P7/P$8,0)</f>
        <v>0</v>
      </c>
      <c r="S7" s="706"/>
      <c r="T7" s="721">
        <f t="shared" si="1"/>
        <v>0</v>
      </c>
      <c r="U7" s="721">
        <f t="shared" si="1"/>
        <v>0</v>
      </c>
    </row>
    <row r="8" spans="1:21" x14ac:dyDescent="0.3">
      <c r="I8" s="739" t="str">
        <f>$D$3</f>
        <v>[#previous_year#]</v>
      </c>
      <c r="J8" s="740" t="s">
        <v>503</v>
      </c>
      <c r="K8" s="721"/>
      <c r="L8" s="721"/>
      <c r="N8" s="714" t="s">
        <v>355</v>
      </c>
      <c r="O8" s="714">
        <f>SUM(O5:O7)</f>
        <v>0</v>
      </c>
      <c r="P8" s="721">
        <f>SUM(P5:P7)</f>
        <v>0</v>
      </c>
      <c r="Q8" s="725" t="e">
        <f>O8/O$8</f>
        <v>#DIV/0!</v>
      </c>
      <c r="R8" s="725">
        <f>IF(P8&lt;&gt;0,P8/P$8,0)</f>
        <v>0</v>
      </c>
      <c r="S8" s="706"/>
      <c r="T8" s="706"/>
      <c r="U8" s="706"/>
    </row>
    <row r="9" spans="1:21" x14ac:dyDescent="0.3">
      <c r="I9" s="739" t="str">
        <f t="shared" ref="I9:I12" si="2">$D$3</f>
        <v>[#previous_year#]</v>
      </c>
      <c r="J9" s="740" t="s">
        <v>504</v>
      </c>
      <c r="K9" s="721"/>
      <c r="L9" s="721"/>
    </row>
    <row r="10" spans="1:21" x14ac:dyDescent="0.3">
      <c r="I10" s="739" t="str">
        <f t="shared" si="2"/>
        <v>[#previous_year#]</v>
      </c>
      <c r="J10" s="740" t="s">
        <v>505</v>
      </c>
      <c r="K10" s="721"/>
      <c r="L10" s="721"/>
      <c r="N10" s="714"/>
      <c r="O10" s="975" t="s">
        <v>349</v>
      </c>
      <c r="P10" s="975"/>
      <c r="Q10" s="975" t="s">
        <v>356</v>
      </c>
      <c r="R10" s="975"/>
    </row>
    <row r="11" spans="1:21" x14ac:dyDescent="0.3">
      <c r="I11" s="739" t="str">
        <f t="shared" si="2"/>
        <v>[#previous_year#]</v>
      </c>
      <c r="J11" s="740" t="s">
        <v>509</v>
      </c>
      <c r="K11" s="721"/>
      <c r="L11" s="721"/>
      <c r="N11" s="714" t="s">
        <v>345</v>
      </c>
      <c r="O11" s="731" t="str">
        <f>D3</f>
        <v>[#previous_year#]</v>
      </c>
      <c r="P11" s="723" t="str">
        <f>B3</f>
        <v xml:space="preserve">[#current_year#] </v>
      </c>
      <c r="Q11" s="723" t="str">
        <f>D3</f>
        <v>[#previous_year#]</v>
      </c>
      <c r="R11" s="723" t="str">
        <f>B3</f>
        <v xml:space="preserve">[#current_year#] </v>
      </c>
    </row>
    <row r="12" spans="1:21" x14ac:dyDescent="0.3">
      <c r="I12" s="739" t="str">
        <f t="shared" si="2"/>
        <v>[#previous_year#]</v>
      </c>
      <c r="J12" s="740" t="s">
        <v>506</v>
      </c>
      <c r="K12" s="721"/>
      <c r="L12" s="721"/>
      <c r="N12" s="714" t="str">
        <f>A5</f>
        <v>2 000 - 10 000</v>
      </c>
      <c r="O12" s="714">
        <f>D5</f>
        <v>0</v>
      </c>
      <c r="P12" s="721">
        <f>B5</f>
        <v>0</v>
      </c>
      <c r="Q12" s="725" t="e">
        <f>O12/O$15</f>
        <v>#DIV/0!</v>
      </c>
      <c r="R12" s="725">
        <f>IF(P15&lt;&gt;0,P12/P$15,0)</f>
        <v>0</v>
      </c>
    </row>
    <row r="13" spans="1:21" ht="26.25" customHeight="1" x14ac:dyDescent="0.3">
      <c r="A13" s="990" t="s">
        <v>357</v>
      </c>
      <c r="B13" s="511" t="str">
        <f>B3</f>
        <v xml:space="preserve">[#current_year#] </v>
      </c>
      <c r="C13" s="657" t="str">
        <f>D3</f>
        <v>[#previous_year#]</v>
      </c>
      <c r="D13" s="699" t="str">
        <f>F3</f>
        <v>[#previous_year_n2#]</v>
      </c>
      <c r="I13" s="739" t="str">
        <f>$F$3</f>
        <v>[#previous_year_n2#]</v>
      </c>
      <c r="J13" s="740" t="s">
        <v>503</v>
      </c>
      <c r="K13" s="721"/>
      <c r="L13" s="721"/>
      <c r="N13" s="714" t="str">
        <f>A6</f>
        <v>10 001 - 100 000</v>
      </c>
      <c r="O13" s="714">
        <f>D6</f>
        <v>0</v>
      </c>
      <c r="P13" s="721">
        <f>B6</f>
        <v>0</v>
      </c>
      <c r="Q13" s="725" t="e">
        <f>O13/O$15</f>
        <v>#DIV/0!</v>
      </c>
      <c r="R13" s="725">
        <f>IF(P15&lt;&gt;0,P13/P$15,0)</f>
        <v>0</v>
      </c>
    </row>
    <row r="14" spans="1:21" x14ac:dyDescent="0.3">
      <c r="A14" s="991"/>
      <c r="B14" s="514" t="s">
        <v>350</v>
      </c>
      <c r="C14" s="525" t="s">
        <v>350</v>
      </c>
      <c r="D14" s="700" t="s">
        <v>350</v>
      </c>
      <c r="I14" s="739" t="str">
        <f t="shared" ref="I14:I17" si="3">$F$3</f>
        <v>[#previous_year_n2#]</v>
      </c>
      <c r="J14" s="740" t="s">
        <v>504</v>
      </c>
      <c r="K14" s="721"/>
      <c r="L14" s="721"/>
      <c r="N14" s="714" t="str">
        <f>A7</f>
        <v>&gt;100 000</v>
      </c>
      <c r="O14" s="714">
        <f>D7</f>
        <v>0</v>
      </c>
      <c r="P14" s="721">
        <f>B7</f>
        <v>0</v>
      </c>
      <c r="Q14" s="725" t="e">
        <f>O14/O$15</f>
        <v>#DIV/0!</v>
      </c>
      <c r="R14" s="725">
        <f>IF(P15&lt;&gt;0,P14/P$15,0)</f>
        <v>0</v>
      </c>
    </row>
    <row r="15" spans="1:21" x14ac:dyDescent="0.3">
      <c r="A15" s="513" t="s">
        <v>319</v>
      </c>
      <c r="B15" s="520"/>
      <c r="C15" s="520"/>
      <c r="D15" s="582"/>
      <c r="I15" s="739" t="str">
        <f t="shared" si="3"/>
        <v>[#previous_year_n2#]</v>
      </c>
      <c r="J15" s="740" t="s">
        <v>505</v>
      </c>
      <c r="K15" s="721"/>
      <c r="L15" s="721"/>
      <c r="N15" s="714" t="s">
        <v>355</v>
      </c>
      <c r="O15" s="714">
        <f>SUM(O12:O14)</f>
        <v>0</v>
      </c>
      <c r="P15" s="714">
        <f>SUM(P12:P14)</f>
        <v>0</v>
      </c>
      <c r="Q15" s="725" t="e">
        <f>O15/O$15</f>
        <v>#DIV/0!</v>
      </c>
      <c r="R15" s="725">
        <f>IF(P15&lt;&gt;0,P15/P$15,0)</f>
        <v>0</v>
      </c>
    </row>
    <row r="16" spans="1:21" x14ac:dyDescent="0.3">
      <c r="A16" s="513" t="s">
        <v>358</v>
      </c>
      <c r="B16" s="520"/>
      <c r="C16" s="520"/>
      <c r="D16" s="582"/>
      <c r="I16" s="739" t="str">
        <f t="shared" si="3"/>
        <v>[#previous_year_n2#]</v>
      </c>
      <c r="J16" s="740" t="s">
        <v>509</v>
      </c>
      <c r="K16" s="721"/>
      <c r="L16" s="721"/>
    </row>
    <row r="17" spans="1:21" x14ac:dyDescent="0.3">
      <c r="A17" s="513" t="s">
        <v>359</v>
      </c>
      <c r="B17" s="520"/>
      <c r="C17" s="520"/>
      <c r="D17" s="582"/>
      <c r="I17" s="739" t="str">
        <f t="shared" si="3"/>
        <v>[#previous_year_n2#]</v>
      </c>
      <c r="J17" s="740" t="s">
        <v>506</v>
      </c>
      <c r="K17" s="721"/>
      <c r="L17" s="721"/>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80" t="s">
        <v>507</v>
      </c>
      <c r="C21" s="981"/>
      <c r="D21" s="981"/>
      <c r="E21" s="981"/>
      <c r="F21" s="981"/>
      <c r="G21" s="981"/>
    </row>
    <row r="22" spans="1:21" ht="21" customHeight="1" x14ac:dyDescent="0.4">
      <c r="A22" s="516" t="s">
        <v>326</v>
      </c>
      <c r="B22" s="982" t="str">
        <f>B3</f>
        <v xml:space="preserve">[#current_year#] </v>
      </c>
      <c r="C22" s="983"/>
      <c r="D22" s="982" t="str">
        <f>D3</f>
        <v>[#previous_year#]</v>
      </c>
      <c r="E22" s="983"/>
      <c r="F22" s="982" t="str">
        <f>F3</f>
        <v>[#previous_year_n2#]</v>
      </c>
      <c r="G22" s="983"/>
    </row>
    <row r="23" spans="1:21" ht="21" customHeight="1" x14ac:dyDescent="0.4">
      <c r="A23" s="517"/>
      <c r="B23" s="609" t="s">
        <v>330</v>
      </c>
      <c r="C23" s="518" t="s">
        <v>363</v>
      </c>
      <c r="D23" s="518" t="s">
        <v>330</v>
      </c>
      <c r="E23" s="518" t="s">
        <v>363</v>
      </c>
      <c r="F23" s="518" t="s">
        <v>330</v>
      </c>
      <c r="G23" s="518" t="s">
        <v>363</v>
      </c>
      <c r="N23" s="726" t="s">
        <v>364</v>
      </c>
      <c r="O23" s="726" t="s">
        <v>363</v>
      </c>
      <c r="Q23" s="726" t="s">
        <v>364</v>
      </c>
      <c r="R23" s="726" t="s">
        <v>330</v>
      </c>
      <c r="T23" s="726" t="s">
        <v>364</v>
      </c>
      <c r="U23" s="726" t="s">
        <v>330</v>
      </c>
    </row>
    <row r="24" spans="1:21" x14ac:dyDescent="0.3">
      <c r="A24" s="572" t="s">
        <v>329</v>
      </c>
      <c r="B24" s="605"/>
      <c r="C24" s="605"/>
      <c r="D24" s="605"/>
      <c r="E24" s="605"/>
      <c r="F24" s="606"/>
      <c r="G24" s="606"/>
      <c r="N24" s="714" t="str">
        <f t="shared" ref="N24:N29" si="4">A25</f>
        <v xml:space="preserve">re-used: Soil and agriculture </v>
      </c>
      <c r="O24" s="725">
        <f t="shared" ref="O24:O29" si="5">C25/100</f>
        <v>0</v>
      </c>
      <c r="Q24" s="714" t="str">
        <f t="shared" ref="Q24:R29" si="6">A25</f>
        <v xml:space="preserve">re-used: Soil and agriculture </v>
      </c>
      <c r="R24" s="727">
        <f t="shared" si="6"/>
        <v>0</v>
      </c>
      <c r="T24" s="714" t="s">
        <v>454</v>
      </c>
      <c r="U24" s="728">
        <f>D24</f>
        <v>0</v>
      </c>
    </row>
    <row r="25" spans="1:21" x14ac:dyDescent="0.3">
      <c r="A25" s="579" t="s">
        <v>365</v>
      </c>
      <c r="B25" s="606"/>
      <c r="C25" s="606"/>
      <c r="D25" s="606"/>
      <c r="E25" s="606"/>
      <c r="F25" s="606"/>
      <c r="G25" s="606"/>
      <c r="N25" s="714" t="str">
        <f t="shared" si="4"/>
        <v xml:space="preserve">re-used: Others </v>
      </c>
      <c r="O25" s="725">
        <f t="shared" si="5"/>
        <v>0</v>
      </c>
      <c r="Q25" s="714" t="str">
        <f t="shared" si="6"/>
        <v xml:space="preserve">re-used: Others </v>
      </c>
      <c r="R25" s="727">
        <f t="shared" si="6"/>
        <v>0</v>
      </c>
      <c r="T25" s="714" t="s">
        <v>456</v>
      </c>
      <c r="U25" s="728">
        <f>B24</f>
        <v>0</v>
      </c>
    </row>
    <row r="26" spans="1:21" x14ac:dyDescent="0.3">
      <c r="A26" s="573" t="s">
        <v>366</v>
      </c>
      <c r="B26" s="607"/>
      <c r="C26" s="607"/>
      <c r="D26" s="607"/>
      <c r="E26" s="607"/>
      <c r="F26" s="607"/>
      <c r="G26" s="607"/>
      <c r="N26" s="714" t="str">
        <f t="shared" si="4"/>
        <v xml:space="preserve">disposed: Landfill </v>
      </c>
      <c r="O26" s="725">
        <f t="shared" si="5"/>
        <v>0</v>
      </c>
      <c r="Q26" s="714" t="str">
        <f t="shared" si="6"/>
        <v xml:space="preserve">disposed: Landfill </v>
      </c>
      <c r="R26" s="727">
        <f t="shared" si="6"/>
        <v>0</v>
      </c>
    </row>
    <row r="27" spans="1:21" x14ac:dyDescent="0.3">
      <c r="A27" s="573" t="s">
        <v>367</v>
      </c>
      <c r="B27" s="607"/>
      <c r="C27" s="607"/>
      <c r="D27" s="607"/>
      <c r="E27" s="607"/>
      <c r="F27" s="607"/>
      <c r="G27" s="607"/>
      <c r="N27" s="714" t="str">
        <f t="shared" si="4"/>
        <v xml:space="preserve">disposed: Incineration </v>
      </c>
      <c r="O27" s="725">
        <f t="shared" si="5"/>
        <v>0</v>
      </c>
      <c r="Q27" s="714" t="str">
        <f t="shared" si="6"/>
        <v xml:space="preserve">disposed: Incineration </v>
      </c>
      <c r="R27" s="727">
        <f t="shared" si="6"/>
        <v>0</v>
      </c>
    </row>
    <row r="28" spans="1:21" x14ac:dyDescent="0.3">
      <c r="A28" s="573" t="s">
        <v>368</v>
      </c>
      <c r="B28" s="607"/>
      <c r="C28" s="607"/>
      <c r="D28" s="607"/>
      <c r="E28" s="607"/>
      <c r="F28" s="607"/>
      <c r="G28" s="607"/>
      <c r="N28" s="714" t="str">
        <f t="shared" si="4"/>
        <v xml:space="preserve">disposed: Others </v>
      </c>
      <c r="O28" s="725">
        <f t="shared" si="5"/>
        <v>0</v>
      </c>
      <c r="Q28" s="714" t="str">
        <f t="shared" si="6"/>
        <v xml:space="preserve">disposed: Others </v>
      </c>
      <c r="R28" s="727">
        <f t="shared" si="6"/>
        <v>0</v>
      </c>
    </row>
    <row r="29" spans="1:21" x14ac:dyDescent="0.3">
      <c r="A29" s="573" t="s">
        <v>369</v>
      </c>
      <c r="B29" s="607"/>
      <c r="C29" s="607"/>
      <c r="D29" s="607"/>
      <c r="E29" s="607"/>
      <c r="F29" s="607"/>
      <c r="G29" s="607"/>
      <c r="N29" s="714" t="str">
        <f t="shared" si="4"/>
        <v>not reported</v>
      </c>
      <c r="O29" s="725">
        <f t="shared" si="5"/>
        <v>0</v>
      </c>
      <c r="Q29" s="714" t="str">
        <f t="shared" si="6"/>
        <v>not reported</v>
      </c>
      <c r="R29" s="727">
        <f t="shared" si="6"/>
        <v>0</v>
      </c>
    </row>
    <row r="30" spans="1:21" x14ac:dyDescent="0.3">
      <c r="A30" s="583" t="s">
        <v>370</v>
      </c>
      <c r="B30" s="607"/>
      <c r="C30" s="607"/>
      <c r="D30" s="520"/>
      <c r="E30" s="520"/>
      <c r="F30" s="582"/>
      <c r="G30" s="582"/>
    </row>
    <row r="31" spans="1:21" x14ac:dyDescent="0.3">
      <c r="N31" s="714" t="s">
        <v>371</v>
      </c>
      <c r="O31" s="714" t="s">
        <v>457</v>
      </c>
      <c r="P31" s="706"/>
      <c r="Q31" s="706"/>
      <c r="R31" s="706"/>
      <c r="S31" s="706"/>
      <c r="T31" s="706"/>
    </row>
    <row r="32" spans="1:21" x14ac:dyDescent="0.3">
      <c r="N32" s="706"/>
      <c r="O32" s="714" t="str">
        <f>N24</f>
        <v xml:space="preserve">re-used: Soil and agriculture </v>
      </c>
      <c r="P32" s="714" t="str">
        <f>N25</f>
        <v xml:space="preserve">re-used: Others </v>
      </c>
      <c r="Q32" s="714" t="str">
        <f>N26</f>
        <v xml:space="preserve">disposed: Landfill </v>
      </c>
      <c r="R32" s="714" t="str">
        <f>N27</f>
        <v xml:space="preserve">disposed: Incineration </v>
      </c>
      <c r="S32" s="714" t="str">
        <f>N28</f>
        <v xml:space="preserve">disposed: Others </v>
      </c>
      <c r="T32" s="714" t="str">
        <f>N29</f>
        <v>not reported</v>
      </c>
    </row>
    <row r="33" spans="1:20" x14ac:dyDescent="0.3">
      <c r="N33" s="714" t="s">
        <v>454</v>
      </c>
      <c r="O33" s="721">
        <f>D25</f>
        <v>0</v>
      </c>
      <c r="P33" s="721">
        <f>D26</f>
        <v>0</v>
      </c>
      <c r="Q33" s="721">
        <f>D27</f>
        <v>0</v>
      </c>
      <c r="R33" s="721">
        <f>D28</f>
        <v>0</v>
      </c>
      <c r="S33" s="721">
        <f>D29</f>
        <v>0</v>
      </c>
      <c r="T33" s="721">
        <f>D24-D25-D26-D27-D28-D29</f>
        <v>0</v>
      </c>
    </row>
    <row r="34" spans="1:20" x14ac:dyDescent="0.3">
      <c r="N34" s="714" t="str">
        <f>B22</f>
        <v xml:space="preserve">[#current_year#] </v>
      </c>
      <c r="O34" s="727">
        <f>B25</f>
        <v>0</v>
      </c>
      <c r="P34" s="727">
        <f>B26</f>
        <v>0</v>
      </c>
      <c r="Q34" s="727">
        <f>B27</f>
        <v>0</v>
      </c>
      <c r="R34" s="727">
        <f>B28</f>
        <v>0</v>
      </c>
      <c r="S34" s="721">
        <f>B29</f>
        <v>0</v>
      </c>
      <c r="T34" s="727">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5">
        <v>20.12</v>
      </c>
      <c r="O35" s="725" t="e">
        <f t="shared" ref="O35:T36" si="7">O33/SUM($O33:$T33)</f>
        <v>#DIV/0!</v>
      </c>
      <c r="P35" s="725" t="e">
        <f t="shared" si="7"/>
        <v>#DIV/0!</v>
      </c>
      <c r="Q35" s="725" t="e">
        <f t="shared" si="7"/>
        <v>#DIV/0!</v>
      </c>
      <c r="R35" s="725" t="e">
        <f t="shared" si="7"/>
        <v>#DIV/0!</v>
      </c>
      <c r="S35" s="725" t="e">
        <f t="shared" si="7"/>
        <v>#DIV/0!</v>
      </c>
      <c r="T35" s="725" t="e">
        <f t="shared" si="7"/>
        <v>#DIV/0!</v>
      </c>
    </row>
    <row r="36" spans="1:20" x14ac:dyDescent="0.3">
      <c r="A36" s="523" t="s">
        <v>134</v>
      </c>
      <c r="B36" s="524" t="s">
        <v>338</v>
      </c>
      <c r="C36" s="585"/>
      <c r="D36" s="585"/>
      <c r="E36" s="585"/>
      <c r="N36" s="725">
        <v>20.14</v>
      </c>
      <c r="O36" s="725" t="e">
        <f t="shared" si="7"/>
        <v>#DIV/0!</v>
      </c>
      <c r="P36" s="725" t="e">
        <f t="shared" si="7"/>
        <v>#DIV/0!</v>
      </c>
      <c r="Q36" s="725" t="e">
        <f t="shared" si="7"/>
        <v>#DIV/0!</v>
      </c>
      <c r="R36" s="725" t="e">
        <f t="shared" si="7"/>
        <v>#DIV/0!</v>
      </c>
      <c r="S36" s="725" t="e">
        <f t="shared" si="7"/>
        <v>#DIV/0!</v>
      </c>
      <c r="T36" s="725" t="e">
        <f t="shared" si="7"/>
        <v>#DIV/0!</v>
      </c>
    </row>
    <row r="37" spans="1:20" x14ac:dyDescent="0.3">
      <c r="A37" s="523" t="s">
        <v>339</v>
      </c>
      <c r="B37" s="524" t="s">
        <v>340</v>
      </c>
      <c r="C37" s="604"/>
      <c r="D37" s="604"/>
      <c r="E37" s="604"/>
    </row>
    <row r="41" spans="1:20" x14ac:dyDescent="0.3">
      <c r="A41" s="519" t="s">
        <v>372</v>
      </c>
      <c r="B41" s="988" t="str">
        <f>B3</f>
        <v xml:space="preserve">[#current_year#] </v>
      </c>
      <c r="C41" s="989"/>
      <c r="D41" s="976" t="str">
        <f>C13</f>
        <v>[#previous_year#]</v>
      </c>
      <c r="E41" s="977"/>
      <c r="F41" s="976" t="str">
        <f>D13</f>
        <v>[#previous_year_n2#]</v>
      </c>
      <c r="G41" s="977"/>
      <c r="N41" s="706"/>
      <c r="O41" s="733" t="s">
        <v>458</v>
      </c>
      <c r="P41" s="733" t="s">
        <v>461</v>
      </c>
      <c r="Q41" s="714" t="s">
        <v>459</v>
      </c>
      <c r="R41" s="714" t="s">
        <v>462</v>
      </c>
      <c r="S41" s="714" t="s">
        <v>460</v>
      </c>
      <c r="T41" s="714" t="s">
        <v>463</v>
      </c>
    </row>
    <row r="42" spans="1:20" x14ac:dyDescent="0.3">
      <c r="A42" s="519"/>
      <c r="B42" s="519" t="s">
        <v>373</v>
      </c>
      <c r="C42" s="519" t="s">
        <v>346</v>
      </c>
      <c r="D42" s="519" t="s">
        <v>373</v>
      </c>
      <c r="E42" s="519" t="s">
        <v>346</v>
      </c>
      <c r="F42" s="519" t="s">
        <v>373</v>
      </c>
      <c r="G42" s="519" t="s">
        <v>346</v>
      </c>
      <c r="N42" s="732" t="s">
        <v>374</v>
      </c>
      <c r="O42" s="721">
        <f>C43</f>
        <v>0</v>
      </c>
      <c r="P42" s="721">
        <f>E43</f>
        <v>0</v>
      </c>
      <c r="Q42" s="721">
        <f>C46</f>
        <v>0</v>
      </c>
      <c r="R42" s="721">
        <f>E46</f>
        <v>0</v>
      </c>
      <c r="S42" s="721">
        <f>C49</f>
        <v>0</v>
      </c>
      <c r="T42" s="721">
        <f>E49</f>
        <v>0</v>
      </c>
    </row>
    <row r="43" spans="1:20" x14ac:dyDescent="0.3">
      <c r="A43" s="513" t="s">
        <v>375</v>
      </c>
      <c r="B43" s="520"/>
      <c r="C43" s="520"/>
      <c r="D43" s="520"/>
      <c r="E43" s="520"/>
      <c r="F43" s="582"/>
      <c r="G43" s="582"/>
      <c r="N43" s="714" t="s">
        <v>376</v>
      </c>
      <c r="O43" s="721">
        <f>B44</f>
        <v>0</v>
      </c>
      <c r="P43" s="721">
        <f>E44</f>
        <v>0</v>
      </c>
      <c r="Q43" s="721">
        <f>C47</f>
        <v>0</v>
      </c>
      <c r="R43" s="721">
        <f>E47</f>
        <v>0</v>
      </c>
      <c r="S43" s="721">
        <f>C50</f>
        <v>0</v>
      </c>
      <c r="T43" s="721">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29" t="s">
        <v>502</v>
      </c>
      <c r="B53" s="526" t="s">
        <v>374</v>
      </c>
      <c r="C53" s="526" t="s">
        <v>376</v>
      </c>
      <c r="D53" s="711" t="s">
        <v>385</v>
      </c>
      <c r="E53" s="711" t="s">
        <v>512</v>
      </c>
      <c r="F53" s="711" t="s">
        <v>513</v>
      </c>
      <c r="H53" s="968" t="s">
        <v>500</v>
      </c>
      <c r="I53" s="968"/>
      <c r="J53" s="968"/>
    </row>
    <row r="54" spans="1:12" x14ac:dyDescent="0.3">
      <c r="A54" s="702" t="s">
        <v>497</v>
      </c>
      <c r="B54" s="580"/>
      <c r="C54" s="580"/>
      <c r="D54" s="712"/>
      <c r="E54" s="712"/>
      <c r="F54" s="712">
        <f>D54-E54</f>
        <v>0</v>
      </c>
    </row>
    <row r="55" spans="1:12" x14ac:dyDescent="0.3">
      <c r="A55" s="702" t="s">
        <v>489</v>
      </c>
      <c r="B55" s="580"/>
      <c r="C55" s="580"/>
      <c r="D55" s="712"/>
      <c r="E55" s="712"/>
      <c r="F55" s="712">
        <f t="shared" ref="F55:F62" si="8">D55-E55</f>
        <v>0</v>
      </c>
      <c r="H55" s="709"/>
      <c r="I55" s="709"/>
      <c r="J55" s="709"/>
      <c r="L55" s="709"/>
    </row>
    <row r="56" spans="1:12" x14ac:dyDescent="0.3">
      <c r="A56" s="702" t="s">
        <v>492</v>
      </c>
      <c r="B56" s="580"/>
      <c r="C56" s="580"/>
      <c r="D56" s="712"/>
      <c r="E56" s="712"/>
      <c r="F56" s="712">
        <f t="shared" si="8"/>
        <v>0</v>
      </c>
      <c r="H56" s="709"/>
      <c r="I56" s="709"/>
      <c r="J56" s="709"/>
      <c r="L56" s="709"/>
    </row>
    <row r="57" spans="1:12" x14ac:dyDescent="0.3">
      <c r="A57" s="702" t="s">
        <v>498</v>
      </c>
      <c r="B57" s="580"/>
      <c r="C57" s="580"/>
      <c r="D57" s="712"/>
      <c r="E57" s="712"/>
      <c r="F57" s="712">
        <f t="shared" si="8"/>
        <v>0</v>
      </c>
      <c r="H57" s="709"/>
      <c r="I57" s="709"/>
      <c r="J57" s="709"/>
      <c r="L57" s="709"/>
    </row>
    <row r="58" spans="1:12" x14ac:dyDescent="0.3">
      <c r="A58" s="702" t="s">
        <v>490</v>
      </c>
      <c r="B58" s="580"/>
      <c r="C58" s="580"/>
      <c r="D58" s="712"/>
      <c r="E58" s="712"/>
      <c r="F58" s="712">
        <f t="shared" si="8"/>
        <v>0</v>
      </c>
      <c r="H58" s="709"/>
      <c r="I58" s="709"/>
      <c r="J58" s="709"/>
      <c r="L58" s="709"/>
    </row>
    <row r="59" spans="1:12" x14ac:dyDescent="0.3">
      <c r="A59" s="702" t="s">
        <v>493</v>
      </c>
      <c r="B59" s="580"/>
      <c r="C59" s="580"/>
      <c r="D59" s="712"/>
      <c r="E59" s="712"/>
      <c r="F59" s="712">
        <f t="shared" si="8"/>
        <v>0</v>
      </c>
      <c r="H59" s="709"/>
      <c r="I59" s="709"/>
      <c r="J59" s="709"/>
      <c r="L59" s="709"/>
    </row>
    <row r="60" spans="1:12" x14ac:dyDescent="0.3">
      <c r="A60" s="702" t="s">
        <v>499</v>
      </c>
      <c r="B60" s="580"/>
      <c r="C60" s="580"/>
      <c r="D60" s="712"/>
      <c r="E60" s="712"/>
      <c r="F60" s="712">
        <f t="shared" si="8"/>
        <v>0</v>
      </c>
      <c r="H60" s="709"/>
      <c r="I60" s="709"/>
      <c r="J60" s="709"/>
      <c r="L60" s="709"/>
    </row>
    <row r="61" spans="1:12" x14ac:dyDescent="0.3">
      <c r="A61" s="702" t="s">
        <v>491</v>
      </c>
      <c r="B61" s="582"/>
      <c r="C61" s="582"/>
      <c r="D61" s="712"/>
      <c r="E61" s="712"/>
      <c r="F61" s="712">
        <f t="shared" si="8"/>
        <v>0</v>
      </c>
      <c r="H61" s="709"/>
      <c r="I61" s="709"/>
      <c r="J61" s="709"/>
      <c r="L61" s="709"/>
    </row>
    <row r="62" spans="1:12" x14ac:dyDescent="0.3">
      <c r="A62" s="702" t="s">
        <v>494</v>
      </c>
      <c r="B62" s="580"/>
      <c r="C62" s="580"/>
      <c r="D62" s="712"/>
      <c r="E62" s="712"/>
      <c r="F62" s="712">
        <f t="shared" si="8"/>
        <v>0</v>
      </c>
      <c r="H62" s="709"/>
      <c r="I62" s="709"/>
      <c r="J62" s="709"/>
      <c r="L62" s="709"/>
    </row>
    <row r="63" spans="1:12" ht="48.75" customHeight="1" x14ac:dyDescent="0.3">
      <c r="A63" s="730" t="s">
        <v>501</v>
      </c>
      <c r="B63" s="527" t="s">
        <v>374</v>
      </c>
      <c r="C63" s="527" t="s">
        <v>376</v>
      </c>
      <c r="D63" s="711" t="s">
        <v>385</v>
      </c>
      <c r="E63" s="711" t="s">
        <v>512</v>
      </c>
      <c r="F63" s="711" t="s">
        <v>513</v>
      </c>
      <c r="H63" s="968" t="s">
        <v>514</v>
      </c>
      <c r="I63" s="968"/>
      <c r="J63" s="968"/>
      <c r="L63" s="709"/>
    </row>
    <row r="64" spans="1:12" x14ac:dyDescent="0.3">
      <c r="A64" s="702" t="s">
        <v>497</v>
      </c>
      <c r="B64" s="581"/>
      <c r="C64" s="581"/>
      <c r="D64" s="712"/>
      <c r="E64" s="712"/>
      <c r="F64" s="712">
        <f>D64-E64</f>
        <v>0</v>
      </c>
      <c r="G64" s="709"/>
      <c r="H64" s="709"/>
      <c r="I64" s="709"/>
      <c r="J64" s="709"/>
      <c r="K64" s="709"/>
      <c r="L64" s="709"/>
    </row>
    <row r="65" spans="1:19" x14ac:dyDescent="0.3">
      <c r="A65" s="702" t="s">
        <v>489</v>
      </c>
      <c r="B65" s="582"/>
      <c r="C65" s="582"/>
      <c r="D65" s="712"/>
      <c r="E65" s="712"/>
      <c r="F65" s="712">
        <f t="shared" ref="F65:F72" si="9">D65-E65</f>
        <v>0</v>
      </c>
      <c r="G65" s="709"/>
      <c r="H65" s="709"/>
      <c r="I65" s="709"/>
      <c r="J65" s="709"/>
      <c r="K65" s="709"/>
      <c r="L65" s="709"/>
    </row>
    <row r="66" spans="1:19" x14ac:dyDescent="0.3">
      <c r="A66" s="702" t="s">
        <v>492</v>
      </c>
      <c r="B66" s="582"/>
      <c r="C66" s="582"/>
      <c r="D66" s="712"/>
      <c r="E66" s="712"/>
      <c r="F66" s="712">
        <f t="shared" si="9"/>
        <v>0</v>
      </c>
      <c r="G66" s="709"/>
      <c r="H66" s="709"/>
      <c r="I66" s="709"/>
      <c r="J66" s="709"/>
      <c r="K66" s="709"/>
      <c r="L66" s="709"/>
    </row>
    <row r="67" spans="1:19" x14ac:dyDescent="0.3">
      <c r="A67" s="702" t="s">
        <v>498</v>
      </c>
      <c r="B67" s="582"/>
      <c r="C67" s="582"/>
      <c r="D67" s="712"/>
      <c r="E67" s="712"/>
      <c r="F67" s="712">
        <f t="shared" si="9"/>
        <v>0</v>
      </c>
      <c r="G67" s="709"/>
      <c r="H67" s="709"/>
      <c r="I67" s="709"/>
      <c r="J67" s="709"/>
      <c r="K67" s="709"/>
      <c r="L67" s="709"/>
    </row>
    <row r="68" spans="1:19" x14ac:dyDescent="0.3">
      <c r="A68" s="702" t="s">
        <v>490</v>
      </c>
      <c r="B68" s="582"/>
      <c r="C68" s="582"/>
      <c r="D68" s="712"/>
      <c r="E68" s="712"/>
      <c r="F68" s="712">
        <f t="shared" si="9"/>
        <v>0</v>
      </c>
      <c r="G68" s="709"/>
      <c r="H68" s="709"/>
      <c r="I68" s="709"/>
      <c r="J68" s="709"/>
      <c r="K68" s="709"/>
      <c r="L68" s="709"/>
    </row>
    <row r="69" spans="1:19" x14ac:dyDescent="0.3">
      <c r="A69" s="702" t="s">
        <v>493</v>
      </c>
      <c r="B69" s="582"/>
      <c r="C69" s="582"/>
      <c r="D69" s="712"/>
      <c r="E69" s="712"/>
      <c r="F69" s="712">
        <f t="shared" si="9"/>
        <v>0</v>
      </c>
      <c r="G69" s="709"/>
      <c r="H69" s="709"/>
      <c r="I69" s="709"/>
      <c r="J69" s="709"/>
      <c r="K69" s="709"/>
      <c r="L69" s="709"/>
    </row>
    <row r="70" spans="1:19" x14ac:dyDescent="0.3">
      <c r="A70" s="702" t="s">
        <v>499</v>
      </c>
      <c r="B70" s="582"/>
      <c r="C70" s="582"/>
      <c r="D70" s="712"/>
      <c r="E70" s="712"/>
      <c r="F70" s="712">
        <f t="shared" si="9"/>
        <v>0</v>
      </c>
      <c r="G70" s="709"/>
      <c r="H70" s="709"/>
      <c r="I70" s="709"/>
      <c r="J70" s="709"/>
      <c r="K70" s="709"/>
      <c r="L70" s="709"/>
    </row>
    <row r="71" spans="1:19" x14ac:dyDescent="0.3">
      <c r="A71" s="703" t="s">
        <v>491</v>
      </c>
      <c r="B71" s="704"/>
      <c r="C71" s="704"/>
      <c r="D71" s="713"/>
      <c r="E71" s="713"/>
      <c r="F71" s="712">
        <f t="shared" si="9"/>
        <v>0</v>
      </c>
      <c r="G71" s="709"/>
      <c r="H71" s="709"/>
      <c r="I71" s="709"/>
      <c r="J71" s="709"/>
      <c r="K71" s="709"/>
      <c r="L71" s="709"/>
    </row>
    <row r="72" spans="1:19" x14ac:dyDescent="0.3">
      <c r="A72" s="705" t="s">
        <v>494</v>
      </c>
      <c r="B72" s="706"/>
      <c r="C72" s="706"/>
      <c r="D72" s="706"/>
      <c r="E72" s="706"/>
      <c r="F72" s="712">
        <f t="shared" si="9"/>
        <v>0</v>
      </c>
      <c r="G72" s="710"/>
      <c r="H72" s="710"/>
      <c r="I72" s="709"/>
      <c r="J72" s="709"/>
      <c r="K72" s="709"/>
      <c r="L72" s="709"/>
    </row>
    <row r="73" spans="1:19" x14ac:dyDescent="0.3">
      <c r="A73" s="502" t="s">
        <v>386</v>
      </c>
      <c r="I73" s="709"/>
      <c r="J73" s="709"/>
      <c r="K73" s="709"/>
      <c r="L73" s="709"/>
    </row>
    <row r="74" spans="1:19" x14ac:dyDescent="0.3">
      <c r="A74" s="623" t="s">
        <v>371</v>
      </c>
      <c r="B74" s="987" t="s">
        <v>455</v>
      </c>
      <c r="C74" s="987"/>
      <c r="D74" s="987"/>
      <c r="E74" s="987"/>
      <c r="I74" s="710"/>
      <c r="J74" s="710"/>
      <c r="K74" s="710"/>
      <c r="L74" s="710"/>
    </row>
    <row r="75" spans="1:19" ht="48.75" customHeight="1" x14ac:dyDescent="0.3">
      <c r="A75" s="530" t="s">
        <v>467</v>
      </c>
      <c r="B75" s="608" t="s">
        <v>387</v>
      </c>
      <c r="C75" s="531"/>
      <c r="D75" s="608" t="s">
        <v>387</v>
      </c>
      <c r="E75" s="532"/>
      <c r="F75" s="533" t="s">
        <v>388</v>
      </c>
      <c r="G75" s="534"/>
      <c r="H75" s="533" t="s">
        <v>388</v>
      </c>
      <c r="I75" s="529"/>
      <c r="J75" s="734"/>
      <c r="K75" s="734"/>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5"/>
      <c r="K76" s="735"/>
    </row>
    <row r="77" spans="1:19" ht="25.5" customHeight="1" x14ac:dyDescent="0.3">
      <c r="A77" s="617" t="s">
        <v>283</v>
      </c>
      <c r="B77" s="620"/>
      <c r="C77" s="593"/>
      <c r="D77" s="610"/>
      <c r="E77" s="593"/>
      <c r="F77" s="560"/>
      <c r="G77" s="596"/>
      <c r="H77" s="561"/>
      <c r="I77" s="600"/>
      <c r="J77" s="736"/>
      <c r="K77" s="736"/>
      <c r="N77" s="719" t="s">
        <v>389</v>
      </c>
      <c r="O77" s="719" t="str">
        <f>D3</f>
        <v>[#previous_year#]</v>
      </c>
      <c r="P77" s="720" t="str">
        <f>B3</f>
        <v xml:space="preserve">[#current_year#] </v>
      </c>
      <c r="Q77" s="720" t="s">
        <v>389</v>
      </c>
      <c r="R77" s="738" t="str">
        <f>$D$3</f>
        <v>[#previous_year#]</v>
      </c>
      <c r="S77" s="720" t="str">
        <f>B3</f>
        <v xml:space="preserve">[#current_year#] </v>
      </c>
    </row>
    <row r="78" spans="1:19" ht="15.75" customHeight="1" x14ac:dyDescent="0.3">
      <c r="A78" s="618" t="s">
        <v>280</v>
      </c>
      <c r="B78" s="611"/>
      <c r="C78" s="594"/>
      <c r="D78" s="612"/>
      <c r="E78" s="594"/>
      <c r="F78" s="562"/>
      <c r="G78" s="597"/>
      <c r="H78" s="563"/>
      <c r="I78" s="601"/>
      <c r="J78" s="736"/>
      <c r="K78" s="736"/>
      <c r="N78" s="714" t="s">
        <v>390</v>
      </c>
      <c r="O78" s="721">
        <f t="shared" ref="O78:O83" si="10">H77</f>
        <v>0</v>
      </c>
      <c r="P78" s="714">
        <f t="shared" ref="P78:P83" si="11">D77</f>
        <v>0</v>
      </c>
      <c r="Q78" s="714" t="s">
        <v>283</v>
      </c>
      <c r="R78" s="721">
        <f t="shared" ref="R78:R83" si="12">F77</f>
        <v>0</v>
      </c>
      <c r="S78" s="714">
        <f t="shared" ref="S78:S83" si="13">B77</f>
        <v>0</v>
      </c>
    </row>
    <row r="79" spans="1:19" x14ac:dyDescent="0.3">
      <c r="A79" s="618" t="s">
        <v>391</v>
      </c>
      <c r="B79" s="611"/>
      <c r="C79" s="594"/>
      <c r="D79" s="612"/>
      <c r="E79" s="594"/>
      <c r="F79" s="562"/>
      <c r="G79" s="597"/>
      <c r="H79" s="563"/>
      <c r="I79" s="601"/>
      <c r="J79" s="736"/>
      <c r="K79" s="736"/>
      <c r="N79" s="722" t="s">
        <v>280</v>
      </c>
      <c r="O79" s="721">
        <f t="shared" si="10"/>
        <v>0</v>
      </c>
      <c r="P79" s="714">
        <f t="shared" si="11"/>
        <v>0</v>
      </c>
      <c r="Q79" s="722" t="s">
        <v>280</v>
      </c>
      <c r="R79" s="721">
        <f t="shared" si="12"/>
        <v>0</v>
      </c>
      <c r="S79" s="714">
        <f t="shared" si="13"/>
        <v>0</v>
      </c>
    </row>
    <row r="80" spans="1:19" x14ac:dyDescent="0.3">
      <c r="A80" s="618" t="s">
        <v>392</v>
      </c>
      <c r="B80" s="611"/>
      <c r="C80" s="594"/>
      <c r="D80" s="612"/>
      <c r="E80" s="594"/>
      <c r="F80" s="562"/>
      <c r="G80" s="597"/>
      <c r="H80" s="563"/>
      <c r="I80" s="601"/>
      <c r="J80" s="736"/>
      <c r="K80" s="736"/>
      <c r="N80" s="722" t="s">
        <v>391</v>
      </c>
      <c r="O80" s="721">
        <f t="shared" si="10"/>
        <v>0</v>
      </c>
      <c r="P80" s="714">
        <f t="shared" si="11"/>
        <v>0</v>
      </c>
      <c r="Q80" s="722" t="s">
        <v>391</v>
      </c>
      <c r="R80" s="721">
        <f t="shared" si="12"/>
        <v>0</v>
      </c>
      <c r="S80" s="714">
        <f t="shared" si="13"/>
        <v>0</v>
      </c>
    </row>
    <row r="81" spans="1:19" x14ac:dyDescent="0.3">
      <c r="A81" s="618" t="s">
        <v>394</v>
      </c>
      <c r="B81" s="613"/>
      <c r="C81" s="594"/>
      <c r="D81" s="614"/>
      <c r="E81" s="594"/>
      <c r="F81" s="564"/>
      <c r="G81" s="598"/>
      <c r="H81" s="565"/>
      <c r="I81" s="602"/>
      <c r="J81" s="737"/>
      <c r="K81" s="737"/>
      <c r="N81" s="722" t="s">
        <v>393</v>
      </c>
      <c r="O81" s="721">
        <f t="shared" si="10"/>
        <v>0</v>
      </c>
      <c r="P81" s="714">
        <f t="shared" si="11"/>
        <v>0</v>
      </c>
      <c r="Q81" s="722" t="s">
        <v>392</v>
      </c>
      <c r="R81" s="721">
        <f t="shared" si="12"/>
        <v>0</v>
      </c>
      <c r="S81" s="714">
        <f t="shared" si="13"/>
        <v>0</v>
      </c>
    </row>
    <row r="82" spans="1:19" x14ac:dyDescent="0.3">
      <c r="A82" s="619" t="s">
        <v>395</v>
      </c>
      <c r="B82" s="615"/>
      <c r="C82" s="595"/>
      <c r="D82" s="616"/>
      <c r="E82" s="595"/>
      <c r="F82" s="566"/>
      <c r="G82" s="599"/>
      <c r="H82" s="567"/>
      <c r="I82" s="603"/>
      <c r="J82" s="737"/>
      <c r="K82" s="737"/>
      <c r="N82" s="722" t="s">
        <v>394</v>
      </c>
      <c r="O82" s="721">
        <f t="shared" si="10"/>
        <v>0</v>
      </c>
      <c r="P82" s="714">
        <f t="shared" si="11"/>
        <v>0</v>
      </c>
      <c r="Q82" s="722" t="s">
        <v>394</v>
      </c>
      <c r="R82" s="721">
        <f t="shared" si="12"/>
        <v>0</v>
      </c>
      <c r="S82" s="714">
        <f t="shared" si="13"/>
        <v>0</v>
      </c>
    </row>
    <row r="83" spans="1:19" x14ac:dyDescent="0.3">
      <c r="N83" s="722" t="s">
        <v>396</v>
      </c>
      <c r="O83" s="721">
        <f t="shared" si="10"/>
        <v>0</v>
      </c>
      <c r="P83" s="714">
        <f t="shared" si="11"/>
        <v>0</v>
      </c>
      <c r="Q83" s="722" t="s">
        <v>395</v>
      </c>
      <c r="R83" s="721">
        <f t="shared" si="12"/>
        <v>0</v>
      </c>
      <c r="S83" s="714">
        <f t="shared" si="13"/>
        <v>0</v>
      </c>
    </row>
    <row r="84" spans="1:19" x14ac:dyDescent="0.3">
      <c r="A84" s="536" t="s">
        <v>397</v>
      </c>
    </row>
    <row r="85" spans="1:19" x14ac:dyDescent="0.3">
      <c r="B85" s="973" t="str">
        <f>B3</f>
        <v xml:space="preserve">[#current_year#] </v>
      </c>
      <c r="C85" s="974"/>
      <c r="D85" s="973" t="str">
        <f>C13</f>
        <v>[#previous_year#]</v>
      </c>
      <c r="E85" s="974"/>
      <c r="F85" s="973" t="str">
        <f>D13</f>
        <v>[#previous_year_n2#]</v>
      </c>
      <c r="G85" s="974"/>
    </row>
    <row r="86" spans="1:19" x14ac:dyDescent="0.3">
      <c r="A86" s="503"/>
      <c r="B86" s="929" t="s">
        <v>279</v>
      </c>
      <c r="C86" s="930"/>
      <c r="D86" s="929" t="s">
        <v>279</v>
      </c>
      <c r="E86" s="930"/>
      <c r="F86" s="929" t="s">
        <v>279</v>
      </c>
      <c r="G86" s="930"/>
      <c r="N86" s="714" t="s">
        <v>398</v>
      </c>
      <c r="O86" s="738" t="str">
        <f>F3</f>
        <v>[#previous_year_n2#]</v>
      </c>
      <c r="P86" s="738" t="str">
        <f>D3</f>
        <v>[#previous_year#]</v>
      </c>
      <c r="Q86" s="715" t="str">
        <f>B3</f>
        <v xml:space="preserve">[#current_year#] </v>
      </c>
    </row>
    <row r="87" spans="1:19" ht="15.75" customHeight="1" x14ac:dyDescent="0.3">
      <c r="A87" s="504" t="s">
        <v>241</v>
      </c>
      <c r="B87" s="505" t="s">
        <v>247</v>
      </c>
      <c r="C87" s="506" t="s">
        <v>70</v>
      </c>
      <c r="D87" s="505" t="s">
        <v>247</v>
      </c>
      <c r="E87" s="506" t="s">
        <v>70</v>
      </c>
      <c r="F87" s="505" t="s">
        <v>247</v>
      </c>
      <c r="G87" s="506" t="s">
        <v>70</v>
      </c>
      <c r="N87" s="716" t="s">
        <v>399</v>
      </c>
      <c r="O87" s="714">
        <f t="shared" ref="O87:P94" si="14">C88</f>
        <v>0</v>
      </c>
      <c r="P87" s="714">
        <f t="shared" si="14"/>
        <v>100</v>
      </c>
      <c r="Q87" s="714">
        <f t="shared" ref="Q87:Q94" si="15">B88</f>
        <v>100</v>
      </c>
    </row>
    <row r="88" spans="1:19" ht="15.6" x14ac:dyDescent="0.3">
      <c r="A88" s="537" t="s">
        <v>399</v>
      </c>
      <c r="B88" s="590">
        <v>100</v>
      </c>
      <c r="C88" s="568"/>
      <c r="D88" s="590">
        <v>100</v>
      </c>
      <c r="E88" s="568"/>
      <c r="F88" s="590">
        <v>100</v>
      </c>
      <c r="G88" s="568"/>
      <c r="N88" s="717" t="s">
        <v>400</v>
      </c>
      <c r="O88" s="714">
        <f t="shared" si="14"/>
        <v>0</v>
      </c>
      <c r="P88" s="714">
        <f t="shared" si="14"/>
        <v>0</v>
      </c>
      <c r="Q88" s="714">
        <f t="shared" si="15"/>
        <v>0</v>
      </c>
    </row>
    <row r="89" spans="1:19" ht="15.75" customHeight="1" x14ac:dyDescent="0.3">
      <c r="A89" s="538" t="s">
        <v>400</v>
      </c>
      <c r="B89" s="590"/>
      <c r="C89" s="520"/>
      <c r="D89" s="590"/>
      <c r="E89" s="520"/>
      <c r="F89" s="590"/>
      <c r="G89" s="582"/>
      <c r="N89" s="716" t="s">
        <v>401</v>
      </c>
      <c r="O89" s="714">
        <f t="shared" si="14"/>
        <v>0</v>
      </c>
      <c r="P89" s="714">
        <f t="shared" si="14"/>
        <v>100</v>
      </c>
      <c r="Q89" s="714">
        <f t="shared" si="15"/>
        <v>100</v>
      </c>
    </row>
    <row r="90" spans="1:19" ht="15.6" x14ac:dyDescent="0.3">
      <c r="A90" s="537" t="s">
        <v>401</v>
      </c>
      <c r="B90" s="590">
        <v>100</v>
      </c>
      <c r="C90" s="568"/>
      <c r="D90" s="590">
        <v>100</v>
      </c>
      <c r="E90" s="568"/>
      <c r="F90" s="590">
        <v>100</v>
      </c>
      <c r="G90" s="568"/>
      <c r="N90" s="717" t="s">
        <v>402</v>
      </c>
      <c r="O90" s="714">
        <f t="shared" si="14"/>
        <v>0</v>
      </c>
      <c r="P90" s="714">
        <f t="shared" si="14"/>
        <v>0</v>
      </c>
      <c r="Q90" s="714">
        <f t="shared" si="15"/>
        <v>0</v>
      </c>
    </row>
    <row r="91" spans="1:19" ht="15.75" customHeight="1" x14ac:dyDescent="0.3">
      <c r="A91" s="538" t="s">
        <v>402</v>
      </c>
      <c r="B91" s="591"/>
      <c r="C91" s="520"/>
      <c r="D91" s="591"/>
      <c r="E91" s="520"/>
      <c r="F91" s="591"/>
      <c r="G91" s="582"/>
      <c r="N91" s="717" t="s">
        <v>403</v>
      </c>
      <c r="O91" s="714">
        <f t="shared" si="14"/>
        <v>0</v>
      </c>
      <c r="P91" s="714">
        <f t="shared" si="14"/>
        <v>0</v>
      </c>
      <c r="Q91" s="714">
        <f t="shared" si="15"/>
        <v>0</v>
      </c>
    </row>
    <row r="92" spans="1:19" ht="31.5" customHeight="1" x14ac:dyDescent="0.3">
      <c r="A92" s="538" t="s">
        <v>403</v>
      </c>
      <c r="B92" s="591"/>
      <c r="C92" s="520"/>
      <c r="D92" s="591"/>
      <c r="E92" s="520"/>
      <c r="F92" s="591"/>
      <c r="G92" s="582"/>
      <c r="N92" s="718" t="s">
        <v>404</v>
      </c>
      <c r="O92" s="714">
        <f t="shared" si="14"/>
        <v>0</v>
      </c>
      <c r="P92" s="714">
        <f t="shared" si="14"/>
        <v>100</v>
      </c>
      <c r="Q92" s="714">
        <f t="shared" si="15"/>
        <v>100</v>
      </c>
    </row>
    <row r="93" spans="1:19" ht="15.6" x14ac:dyDescent="0.3">
      <c r="A93" s="539" t="s">
        <v>404</v>
      </c>
      <c r="B93" s="592">
        <v>100</v>
      </c>
      <c r="C93" s="568"/>
      <c r="D93" s="592">
        <v>100</v>
      </c>
      <c r="E93" s="568"/>
      <c r="F93" s="592">
        <v>100</v>
      </c>
      <c r="G93" s="568"/>
      <c r="N93" s="717" t="s">
        <v>405</v>
      </c>
      <c r="O93" s="714">
        <f t="shared" si="14"/>
        <v>0</v>
      </c>
      <c r="P93" s="714">
        <f t="shared" si="14"/>
        <v>0</v>
      </c>
      <c r="Q93" s="714">
        <f t="shared" si="15"/>
        <v>0</v>
      </c>
    </row>
    <row r="94" spans="1:19" ht="15.75" customHeight="1" x14ac:dyDescent="0.3">
      <c r="A94" s="538" t="s">
        <v>405</v>
      </c>
      <c r="B94" s="591"/>
      <c r="C94" s="520"/>
      <c r="D94" s="591"/>
      <c r="E94" s="520"/>
      <c r="F94" s="591"/>
      <c r="G94" s="582"/>
      <c r="N94" s="717" t="s">
        <v>406</v>
      </c>
      <c r="O94" s="714">
        <f t="shared" si="14"/>
        <v>0</v>
      </c>
      <c r="P94" s="714">
        <f t="shared" si="14"/>
        <v>0</v>
      </c>
      <c r="Q94" s="714">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73" t="str">
        <f>B3</f>
        <v xml:space="preserve">[#current_year#] </v>
      </c>
      <c r="C101" s="974"/>
      <c r="D101" s="973" t="str">
        <f>C13</f>
        <v>[#previous_year#]</v>
      </c>
      <c r="E101" s="974"/>
      <c r="F101" s="973" t="str">
        <f>D13</f>
        <v>[#previous_year_n2#]</v>
      </c>
      <c r="G101" s="974"/>
    </row>
    <row r="102" spans="1:17" x14ac:dyDescent="0.3">
      <c r="A102" s="503"/>
      <c r="B102" s="929" t="s">
        <v>279</v>
      </c>
      <c r="C102" s="930"/>
      <c r="D102" s="929" t="s">
        <v>279</v>
      </c>
      <c r="E102" s="930"/>
      <c r="F102" s="929" t="s">
        <v>279</v>
      </c>
      <c r="G102" s="930"/>
    </row>
    <row r="103" spans="1:17" x14ac:dyDescent="0.3">
      <c r="A103" s="504" t="s">
        <v>241</v>
      </c>
      <c r="B103" s="505" t="s">
        <v>247</v>
      </c>
      <c r="C103" s="506" t="s">
        <v>70</v>
      </c>
      <c r="D103" s="505" t="s">
        <v>247</v>
      </c>
      <c r="E103" s="506" t="s">
        <v>70</v>
      </c>
      <c r="F103" s="505" t="s">
        <v>247</v>
      </c>
      <c r="G103" s="506" t="s">
        <v>70</v>
      </c>
      <c r="N103" s="714" t="s">
        <v>398</v>
      </c>
      <c r="O103" s="738" t="str">
        <f>$F$3</f>
        <v>[#previous_year_n2#]</v>
      </c>
      <c r="P103" s="738" t="str">
        <f>$D$3</f>
        <v>[#previous_year#]</v>
      </c>
      <c r="Q103" s="738" t="str">
        <f>$B$3</f>
        <v xml:space="preserve">[#current_year#] </v>
      </c>
    </row>
    <row r="104" spans="1:17" ht="15.75" customHeight="1" x14ac:dyDescent="0.3">
      <c r="A104" s="537" t="s">
        <v>399</v>
      </c>
      <c r="B104" s="590">
        <v>100</v>
      </c>
      <c r="C104" s="568"/>
      <c r="D104" s="590">
        <v>100</v>
      </c>
      <c r="E104" s="568"/>
      <c r="F104" s="590">
        <v>100</v>
      </c>
      <c r="G104" s="568"/>
      <c r="N104" s="537" t="s">
        <v>399</v>
      </c>
      <c r="O104" s="708">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8">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8">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8">
        <f t="shared" si="16"/>
        <v>0</v>
      </c>
      <c r="P107" s="570">
        <f t="shared" si="16"/>
        <v>0</v>
      </c>
      <c r="Q107" s="570">
        <f t="shared" si="17"/>
        <v>0</v>
      </c>
    </row>
    <row r="108" spans="1:17" x14ac:dyDescent="0.3">
      <c r="A108" s="538" t="s">
        <v>403</v>
      </c>
      <c r="B108" s="591"/>
      <c r="C108" s="520"/>
      <c r="D108" s="591"/>
      <c r="E108" s="520"/>
      <c r="F108" s="591"/>
      <c r="G108" s="582"/>
      <c r="N108" s="538" t="s">
        <v>403</v>
      </c>
      <c r="O108" s="708">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8">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8">
        <f t="shared" si="16"/>
        <v>0</v>
      </c>
      <c r="P110" s="570">
        <f t="shared" si="16"/>
        <v>0</v>
      </c>
      <c r="Q110" s="570">
        <f t="shared" si="17"/>
        <v>0</v>
      </c>
    </row>
    <row r="111" spans="1:17" x14ac:dyDescent="0.3">
      <c r="A111" s="538" t="s">
        <v>406</v>
      </c>
      <c r="B111" s="591"/>
      <c r="C111" s="520"/>
      <c r="D111" s="591"/>
      <c r="E111" s="520"/>
      <c r="F111" s="591"/>
      <c r="G111" s="582"/>
      <c r="N111" s="538" t="s">
        <v>406</v>
      </c>
      <c r="O111" s="708">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69" t="str">
        <f>B3</f>
        <v xml:space="preserve">[#current_year#] </v>
      </c>
      <c r="C116" s="970"/>
      <c r="D116" s="969" t="str">
        <f>C13</f>
        <v>[#previous_year#]</v>
      </c>
      <c r="E116" s="970"/>
      <c r="F116" s="969" t="str">
        <f>D13</f>
        <v>[#previous_year_n2#]</v>
      </c>
      <c r="G116" s="970"/>
    </row>
    <row r="117" spans="1:17" x14ac:dyDescent="0.3">
      <c r="A117" s="542"/>
      <c r="B117" s="971" t="s">
        <v>279</v>
      </c>
      <c r="C117" s="972"/>
      <c r="D117" s="971" t="s">
        <v>279</v>
      </c>
      <c r="E117" s="972"/>
      <c r="F117" s="971" t="s">
        <v>279</v>
      </c>
      <c r="G117" s="972"/>
    </row>
    <row r="118" spans="1:17" x14ac:dyDescent="0.3">
      <c r="A118" s="543" t="s">
        <v>241</v>
      </c>
      <c r="B118" s="544" t="s">
        <v>247</v>
      </c>
      <c r="C118" s="545" t="s">
        <v>70</v>
      </c>
      <c r="D118" s="544" t="s">
        <v>247</v>
      </c>
      <c r="E118" s="545" t="s">
        <v>70</v>
      </c>
      <c r="F118" s="544" t="s">
        <v>247</v>
      </c>
      <c r="G118" s="545" t="s">
        <v>70</v>
      </c>
      <c r="I118" s="569"/>
      <c r="J118" s="569"/>
      <c r="K118" s="569"/>
      <c r="N118" s="714" t="s">
        <v>398</v>
      </c>
      <c r="O118" s="738" t="str">
        <f>$F$3</f>
        <v>[#previous_year_n2#]</v>
      </c>
      <c r="P118" s="738" t="str">
        <f>$D$3</f>
        <v>[#previous_year#]</v>
      </c>
      <c r="Q118" s="738"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8">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8">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8">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8">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84" t="str">
        <f>B3</f>
        <v xml:space="preserve">[#current_year#] </v>
      </c>
      <c r="C129" s="985"/>
      <c r="D129" s="985"/>
      <c r="N129" s="714" t="s">
        <v>398</v>
      </c>
      <c r="O129" s="738" t="str">
        <f>$F$3</f>
        <v>[#previous_year_n2#]</v>
      </c>
      <c r="P129" s="738" t="str">
        <f>$D$3</f>
        <v>[#previous_year#]</v>
      </c>
      <c r="Q129" s="738" t="str">
        <f>$B$3</f>
        <v xml:space="preserve">[#current_year#] </v>
      </c>
    </row>
    <row r="130" spans="1:17" ht="35.25" customHeight="1" x14ac:dyDescent="0.3">
      <c r="A130" s="547"/>
      <c r="B130" s="548" t="s">
        <v>72</v>
      </c>
      <c r="C130" s="549" t="s">
        <v>70</v>
      </c>
      <c r="D130" s="549" t="s">
        <v>409</v>
      </c>
      <c r="N130" s="714" t="str">
        <f>CONCATENATE("Collection 
", B3, " : target ", TEXT(Q119,"# ##0"), " p.e.")</f>
        <v>Collection 
[#current_year#]  : target 0 p.e.</v>
      </c>
      <c r="O130" s="721">
        <f>D120</f>
        <v>0</v>
      </c>
      <c r="P130" s="721">
        <f>E120</f>
        <v>0</v>
      </c>
      <c r="Q130" s="721">
        <f>C120</f>
        <v>0</v>
      </c>
    </row>
    <row r="131" spans="1:17" ht="35.25" customHeight="1" x14ac:dyDescent="0.3">
      <c r="A131" s="550" t="s">
        <v>410</v>
      </c>
      <c r="B131" s="588">
        <v>100</v>
      </c>
      <c r="C131" s="568"/>
      <c r="D131" s="586"/>
      <c r="N131" s="714" t="str">
        <f>CONCATENATE("Secondary treatment 
", B3, " : target ", TEXT(Q121,"# ##0"), " p.e.")</f>
        <v>Secondary treatment 
[#current_year#]  : target 0 p.e.</v>
      </c>
      <c r="O131" s="721">
        <f>D123</f>
        <v>0</v>
      </c>
      <c r="P131" s="721">
        <f>E123</f>
        <v>0</v>
      </c>
      <c r="Q131" s="721">
        <f>C123</f>
        <v>0</v>
      </c>
    </row>
    <row r="132" spans="1:17" ht="35.25" customHeight="1" x14ac:dyDescent="0.3">
      <c r="A132" s="513" t="s">
        <v>411</v>
      </c>
      <c r="B132" s="588"/>
      <c r="C132" s="520"/>
      <c r="D132" s="582"/>
      <c r="N132" s="714" t="str">
        <f>CONCATENATE("Tertiary treatment 
", B3, " : target ", TEXT(Q124,"# ##0"), " p.e.")</f>
        <v>Tertiary treatment 
[#current_year#]  : target 0 p.e.</v>
      </c>
      <c r="O132" s="721">
        <f>D126</f>
        <v>0</v>
      </c>
      <c r="P132" s="721">
        <f>E126</f>
        <v>0</v>
      </c>
      <c r="Q132" s="721">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590</v>
      </c>
      <c r="B150" s="556" t="s">
        <v>73</v>
      </c>
      <c r="C150" s="520"/>
      <c r="D150" s="587"/>
      <c r="E150" s="587"/>
      <c r="N150" s="556" t="s">
        <v>421</v>
      </c>
      <c r="O150" s="556" t="s">
        <v>73</v>
      </c>
      <c r="P150" s="557"/>
      <c r="Q150" s="513"/>
    </row>
    <row r="151" spans="1:17" x14ac:dyDescent="0.3">
      <c r="A151" s="556" t="s">
        <v>591</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6"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8"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510</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6" t="s">
        <v>593</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7"/>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6"/>
      <c r="AE8" s="625"/>
      <c r="AH8" s="625"/>
    </row>
    <row r="9" spans="1:43" x14ac:dyDescent="0.3">
      <c r="A9" s="662"/>
      <c r="B9" s="2"/>
      <c r="C9" s="823"/>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6" t="s">
        <v>511</v>
      </c>
      <c r="D5" s="651" t="s">
        <v>445</v>
      </c>
      <c r="E5" s="651" t="s">
        <v>446</v>
      </c>
      <c r="F5" s="766"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6" customWidth="1"/>
    <col min="4" max="4" width="17" customWidth="1"/>
    <col min="5" max="5" width="27.33203125" customWidth="1"/>
    <col min="6" max="6" width="40.21875" style="756" customWidth="1"/>
    <col min="7" max="7" width="17" customWidth="1"/>
    <col min="8" max="8" width="27.33203125" customWidth="1"/>
    <col min="9" max="9" width="40.21875" style="756" customWidth="1"/>
    <col min="10" max="10" width="17" customWidth="1"/>
    <col min="11" max="11" width="27.33203125" customWidth="1"/>
    <col min="12" max="12" width="40.21875" style="756" customWidth="1"/>
    <col min="13" max="13" width="17" customWidth="1"/>
    <col min="14" max="14" width="27.33203125" customWidth="1"/>
    <col min="15" max="15" width="40.21875" style="756" customWidth="1"/>
    <col min="16" max="16" width="17" customWidth="1"/>
    <col min="17" max="17" width="27.33203125" customWidth="1"/>
    <col min="18" max="18" width="40.21875" style="756" customWidth="1"/>
    <col min="19" max="19" width="17" customWidth="1"/>
    <col min="20" max="20" width="27.33203125" customWidth="1"/>
    <col min="21" max="21" width="40.21875" style="756" customWidth="1"/>
    <col min="22" max="22" width="17" customWidth="1"/>
    <col min="23" max="23" width="27.33203125" customWidth="1"/>
    <col min="24" max="24" width="40.21875" style="756" customWidth="1"/>
    <col min="25" max="25" width="17" customWidth="1"/>
    <col min="26" max="26" width="27.33203125" customWidth="1"/>
    <col min="27" max="27" width="40.21875" style="756" customWidth="1"/>
    <col min="28" max="28" width="17" customWidth="1"/>
    <col min="30" max="30" width="40.21875" style="756" customWidth="1"/>
  </cols>
  <sheetData>
    <row r="1" spans="1:30" s="754" customFormat="1" ht="21" x14ac:dyDescent="0.4">
      <c r="A1" s="777"/>
      <c r="B1" s="777"/>
      <c r="C1" s="777"/>
      <c r="D1" s="778"/>
      <c r="E1" s="779"/>
      <c r="F1" s="779"/>
      <c r="G1" s="780"/>
      <c r="H1" s="781"/>
      <c r="I1" s="781"/>
      <c r="J1" s="782"/>
      <c r="K1" s="783"/>
      <c r="L1" s="783"/>
      <c r="M1" s="784"/>
      <c r="N1" s="785"/>
      <c r="O1" s="785"/>
      <c r="P1" s="786"/>
      <c r="Q1" s="787"/>
      <c r="R1" s="787"/>
      <c r="S1" s="788"/>
      <c r="T1" s="789"/>
      <c r="U1" s="789"/>
      <c r="V1" s="790"/>
      <c r="W1" s="791"/>
      <c r="X1" s="791"/>
      <c r="Y1" s="792"/>
      <c r="Z1" s="793"/>
      <c r="AA1" s="793"/>
      <c r="AB1" s="794"/>
      <c r="AC1" s="795"/>
      <c r="AD1" s="795"/>
    </row>
    <row r="2" spans="1:30" s="753" customFormat="1" x14ac:dyDescent="0.3">
      <c r="A2" s="743"/>
      <c r="B2" s="743"/>
      <c r="C2" s="757"/>
      <c r="D2" s="744"/>
      <c r="E2" s="744"/>
      <c r="F2" s="755"/>
      <c r="G2" s="745"/>
      <c r="H2" s="745"/>
      <c r="I2" s="758"/>
      <c r="J2" s="746"/>
      <c r="K2" s="746"/>
      <c r="L2" s="759"/>
      <c r="M2" s="747"/>
      <c r="N2" s="747"/>
      <c r="O2" s="760"/>
      <c r="P2" s="748"/>
      <c r="Q2" s="748"/>
      <c r="R2" s="761"/>
      <c r="S2" s="749"/>
      <c r="T2" s="749"/>
      <c r="U2" s="762"/>
      <c r="V2" s="750"/>
      <c r="W2" s="750"/>
      <c r="X2" s="763"/>
      <c r="Y2" s="751"/>
      <c r="Z2" s="751"/>
      <c r="AA2" s="764"/>
      <c r="AB2" s="752"/>
      <c r="AC2" s="752"/>
      <c r="AD2" s="76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tabSelected="1"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4" t="s">
        <v>597</v>
      </c>
      <c r="D1" s="767" t="s">
        <v>598</v>
      </c>
      <c r="E1" s="767" t="s">
        <v>599</v>
      </c>
      <c r="F1" s="661" t="s">
        <v>515</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5" t="s">
        <v>81</v>
      </c>
      <c r="B1" s="866"/>
      <c r="C1" s="866"/>
      <c r="D1" s="866"/>
      <c r="E1" s="866"/>
      <c r="F1" s="866"/>
      <c r="G1" s="866"/>
      <c r="H1" s="867" t="s">
        <v>464</v>
      </c>
      <c r="I1" s="868"/>
      <c r="J1" s="868"/>
      <c r="K1" s="868"/>
      <c r="L1" s="868"/>
      <c r="M1" s="869"/>
      <c r="N1" s="870" t="s">
        <v>82</v>
      </c>
      <c r="O1" s="848"/>
      <c r="P1" s="848"/>
      <c r="Q1" s="848"/>
      <c r="R1" s="848"/>
      <c r="S1" s="848"/>
      <c r="T1" s="848"/>
      <c r="U1" s="848"/>
      <c r="V1" s="871" t="s">
        <v>83</v>
      </c>
      <c r="W1" s="872"/>
      <c r="X1" s="873"/>
      <c r="Y1" s="873"/>
      <c r="Z1" s="874"/>
      <c r="AA1" s="875" t="s">
        <v>84</v>
      </c>
      <c r="AB1" s="876"/>
      <c r="AC1" s="876"/>
      <c r="AD1" s="876"/>
      <c r="AE1" s="876"/>
      <c r="AF1" s="876"/>
      <c r="AG1" s="876"/>
      <c r="AH1" s="876"/>
      <c r="AI1" s="876"/>
      <c r="AJ1" s="876"/>
      <c r="AK1" s="876"/>
      <c r="AL1" s="876"/>
      <c r="AM1" s="876"/>
      <c r="AN1" s="52"/>
      <c r="AO1" s="53"/>
      <c r="AP1" s="847" t="s">
        <v>85</v>
      </c>
      <c r="AQ1" s="848"/>
      <c r="AR1" s="848"/>
      <c r="AS1" s="848"/>
      <c r="AT1" s="848"/>
      <c r="AU1" s="848"/>
      <c r="AV1" s="848"/>
      <c r="AW1" s="849"/>
      <c r="AX1" s="856" t="s">
        <v>594</v>
      </c>
      <c r="AY1" s="857"/>
      <c r="AZ1" s="857"/>
      <c r="BA1" s="857"/>
      <c r="BB1" s="857"/>
      <c r="BC1" s="858"/>
      <c r="BD1" s="859" t="s">
        <v>86</v>
      </c>
      <c r="BE1" s="860"/>
      <c r="BF1" s="860"/>
      <c r="BG1" s="860"/>
      <c r="BH1" s="860"/>
      <c r="BI1" s="861"/>
      <c r="BJ1" s="862" t="s">
        <v>87</v>
      </c>
      <c r="BK1" s="863"/>
      <c r="BL1" s="863"/>
      <c r="BM1" s="863"/>
      <c r="BN1" s="863"/>
      <c r="BO1" s="863"/>
      <c r="BP1" s="864"/>
      <c r="BQ1" s="836" t="s">
        <v>88</v>
      </c>
      <c r="BR1" s="837"/>
      <c r="BS1" s="837"/>
      <c r="BT1" s="837"/>
      <c r="BU1" s="837"/>
      <c r="BV1" s="837"/>
      <c r="BW1" s="53"/>
      <c r="BX1" s="54"/>
      <c r="BY1" s="838" t="s">
        <v>89</v>
      </c>
      <c r="BZ1" s="839"/>
      <c r="CA1" s="839"/>
      <c r="CB1" s="839"/>
      <c r="CC1" s="839"/>
      <c r="CD1" s="839"/>
      <c r="CE1" s="839"/>
      <c r="CF1" s="840"/>
      <c r="CG1" s="840"/>
      <c r="CH1" s="840"/>
      <c r="CI1" s="840"/>
      <c r="CJ1" s="840"/>
      <c r="CK1" s="840"/>
      <c r="CL1" s="840"/>
      <c r="CM1" s="840"/>
      <c r="CN1" s="840"/>
      <c r="CO1" s="840"/>
      <c r="CP1" s="840"/>
      <c r="CQ1" s="840"/>
    </row>
    <row r="2" spans="1:95" s="658" customFormat="1" ht="90" customHeight="1" x14ac:dyDescent="0.3">
      <c r="A2" s="55" t="s">
        <v>90</v>
      </c>
      <c r="B2" s="55" t="s">
        <v>91</v>
      </c>
      <c r="C2" s="56" t="s">
        <v>92</v>
      </c>
      <c r="D2" s="56" t="s">
        <v>93</v>
      </c>
      <c r="E2" s="56" t="s">
        <v>94</v>
      </c>
      <c r="F2" s="56" t="s">
        <v>95</v>
      </c>
      <c r="G2" s="56" t="s">
        <v>96</v>
      </c>
      <c r="H2" s="841" t="s">
        <v>465</v>
      </c>
      <c r="I2" s="842"/>
      <c r="J2" s="842" t="s">
        <v>97</v>
      </c>
      <c r="K2" s="842"/>
      <c r="L2" s="842" t="s">
        <v>98</v>
      </c>
      <c r="M2" s="843"/>
      <c r="N2" s="57" t="s">
        <v>90</v>
      </c>
      <c r="O2" s="58" t="s">
        <v>91</v>
      </c>
      <c r="P2" s="58" t="s">
        <v>92</v>
      </c>
      <c r="Q2" s="58" t="s">
        <v>99</v>
      </c>
      <c r="R2" s="58" t="s">
        <v>100</v>
      </c>
      <c r="S2" s="58" t="s">
        <v>101</v>
      </c>
      <c r="T2" s="58" t="s">
        <v>102</v>
      </c>
      <c r="U2" s="58" t="s">
        <v>103</v>
      </c>
      <c r="V2" s="60" t="s">
        <v>104</v>
      </c>
      <c r="W2" s="61" t="s">
        <v>105</v>
      </c>
      <c r="X2" s="62" t="s">
        <v>103</v>
      </c>
      <c r="Y2" s="61" t="s">
        <v>516</v>
      </c>
      <c r="Z2" s="63" t="s">
        <v>517</v>
      </c>
      <c r="AA2" s="64" t="s">
        <v>106</v>
      </c>
      <c r="AB2" s="65" t="s">
        <v>107</v>
      </c>
      <c r="AC2" s="65" t="s">
        <v>108</v>
      </c>
      <c r="AD2" s="65" t="s">
        <v>109</v>
      </c>
      <c r="AE2" s="65" t="s">
        <v>110</v>
      </c>
      <c r="AF2" s="66" t="s">
        <v>111</v>
      </c>
      <c r="AG2" s="67" t="s">
        <v>112</v>
      </c>
      <c r="AH2" s="67" t="s">
        <v>91</v>
      </c>
      <c r="AI2" s="67" t="s">
        <v>113</v>
      </c>
      <c r="AJ2" s="67" t="s">
        <v>114</v>
      </c>
      <c r="AK2" s="67" t="s">
        <v>519</v>
      </c>
      <c r="AL2" s="67" t="s">
        <v>518</v>
      </c>
      <c r="AM2" s="67" t="s">
        <v>115</v>
      </c>
      <c r="AN2" s="68" t="s">
        <v>116</v>
      </c>
      <c r="AO2" s="57" t="s">
        <v>117</v>
      </c>
      <c r="AP2" s="58" t="s">
        <v>118</v>
      </c>
      <c r="AQ2" s="58" t="s">
        <v>119</v>
      </c>
      <c r="AR2" s="58" t="s">
        <v>120</v>
      </c>
      <c r="AS2" s="58" t="s">
        <v>121</v>
      </c>
      <c r="AT2" s="58" t="s">
        <v>122</v>
      </c>
      <c r="AU2" s="58" t="s">
        <v>123</v>
      </c>
      <c r="AV2" s="58" t="s">
        <v>469</v>
      </c>
      <c r="AW2" s="59" t="s">
        <v>124</v>
      </c>
      <c r="AX2" s="844" t="s">
        <v>125</v>
      </c>
      <c r="AY2" s="845"/>
      <c r="AZ2" s="845"/>
      <c r="BA2" s="845" t="s">
        <v>126</v>
      </c>
      <c r="BB2" s="845"/>
      <c r="BC2" s="846"/>
      <c r="BD2" s="850" t="s">
        <v>125</v>
      </c>
      <c r="BE2" s="851"/>
      <c r="BF2" s="851"/>
      <c r="BG2" s="851" t="s">
        <v>126</v>
      </c>
      <c r="BH2" s="851"/>
      <c r="BI2" s="852"/>
      <c r="BJ2" s="853" t="s">
        <v>125</v>
      </c>
      <c r="BK2" s="854"/>
      <c r="BL2" s="854"/>
      <c r="BM2" s="854" t="s">
        <v>126</v>
      </c>
      <c r="BN2" s="855"/>
      <c r="BO2" s="855"/>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900" t="s">
        <v>168</v>
      </c>
      <c r="N1" s="901" t="s">
        <v>520</v>
      </c>
      <c r="O1" s="902"/>
      <c r="P1" s="902"/>
      <c r="Q1" s="902"/>
      <c r="R1" s="903" t="s">
        <v>464</v>
      </c>
      <c r="S1" s="896"/>
      <c r="T1" s="896"/>
      <c r="U1" s="896"/>
      <c r="V1" s="896"/>
      <c r="W1" s="896"/>
      <c r="X1" s="904"/>
      <c r="Y1" s="890" t="s">
        <v>472</v>
      </c>
      <c r="Z1" s="860"/>
      <c r="AA1" s="905" t="s">
        <v>169</v>
      </c>
      <c r="AB1" s="878" t="s">
        <v>170</v>
      </c>
      <c r="AC1" s="892" t="s">
        <v>171</v>
      </c>
      <c r="AD1" s="893"/>
      <c r="AE1" s="893"/>
      <c r="AF1" s="894"/>
      <c r="AG1" s="895" t="s">
        <v>172</v>
      </c>
      <c r="AH1" s="896"/>
      <c r="AI1" s="896"/>
      <c r="AJ1" s="896"/>
      <c r="AK1" s="896"/>
      <c r="AL1" s="896"/>
      <c r="AM1" s="896"/>
      <c r="AN1" s="896"/>
      <c r="AO1" s="878" t="s">
        <v>173</v>
      </c>
      <c r="AP1" s="890" t="s">
        <v>471</v>
      </c>
      <c r="AQ1" s="860"/>
      <c r="AR1" s="860"/>
      <c r="AS1" s="861"/>
      <c r="AT1" s="898" t="s">
        <v>174</v>
      </c>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878" t="s">
        <v>175</v>
      </c>
      <c r="BX1" s="890" t="s">
        <v>470</v>
      </c>
      <c r="BY1" s="860"/>
      <c r="BZ1" s="860"/>
      <c r="CA1" s="861"/>
      <c r="CB1" s="889" t="s">
        <v>487</v>
      </c>
      <c r="CC1" s="891" t="s">
        <v>84</v>
      </c>
      <c r="CD1" s="891"/>
      <c r="CE1" s="891"/>
      <c r="CF1" s="891"/>
      <c r="CG1" s="891"/>
      <c r="CH1" s="891"/>
      <c r="CI1" s="891"/>
      <c r="CJ1" s="891"/>
      <c r="CK1" s="891"/>
      <c r="CL1" s="891"/>
      <c r="CM1" s="891"/>
      <c r="CN1" s="891"/>
      <c r="CO1" s="146"/>
      <c r="CP1" s="877" t="s">
        <v>88</v>
      </c>
      <c r="CQ1" s="848"/>
      <c r="CR1" s="848"/>
      <c r="CS1" s="848"/>
      <c r="CT1" s="848"/>
      <c r="CU1" s="848"/>
      <c r="CV1" s="848"/>
      <c r="CW1" s="849"/>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900"/>
      <c r="N2" s="152" t="s">
        <v>180</v>
      </c>
      <c r="O2" s="152" t="s">
        <v>90</v>
      </c>
      <c r="P2" s="152" t="s">
        <v>181</v>
      </c>
      <c r="Q2" s="152" t="s">
        <v>182</v>
      </c>
      <c r="R2" s="157" t="s">
        <v>183</v>
      </c>
      <c r="S2" s="907" t="s">
        <v>465</v>
      </c>
      <c r="T2" s="855"/>
      <c r="U2" s="908" t="s">
        <v>97</v>
      </c>
      <c r="V2" s="908"/>
      <c r="W2" s="908" t="s">
        <v>98</v>
      </c>
      <c r="X2" s="909"/>
      <c r="Y2" s="884"/>
      <c r="Z2" s="885"/>
      <c r="AA2" s="906"/>
      <c r="AB2" s="879"/>
      <c r="AC2" s="153" t="s">
        <v>184</v>
      </c>
      <c r="AD2" s="153" t="s">
        <v>185</v>
      </c>
      <c r="AE2" s="153" t="s">
        <v>186</v>
      </c>
      <c r="AF2" s="153" t="s">
        <v>187</v>
      </c>
      <c r="AG2" s="897" t="s">
        <v>188</v>
      </c>
      <c r="AH2" s="882"/>
      <c r="AI2" s="882" t="s">
        <v>189</v>
      </c>
      <c r="AJ2" s="882"/>
      <c r="AK2" s="882" t="s">
        <v>190</v>
      </c>
      <c r="AL2" s="882"/>
      <c r="AM2" s="154" t="s">
        <v>191</v>
      </c>
      <c r="AN2" s="154" t="s">
        <v>192</v>
      </c>
      <c r="AO2" s="879"/>
      <c r="AP2" s="884" t="s">
        <v>193</v>
      </c>
      <c r="AQ2" s="885"/>
      <c r="AR2" s="886" t="s">
        <v>194</v>
      </c>
      <c r="AS2" s="887"/>
      <c r="AT2" s="882" t="s">
        <v>195</v>
      </c>
      <c r="AU2" s="882"/>
      <c r="AV2" s="883" t="s">
        <v>196</v>
      </c>
      <c r="AW2" s="883"/>
      <c r="AX2" s="883" t="s">
        <v>197</v>
      </c>
      <c r="AY2" s="883"/>
      <c r="AZ2" s="154" t="s">
        <v>198</v>
      </c>
      <c r="BA2" s="154" t="s">
        <v>199</v>
      </c>
      <c r="BB2" s="882" t="s">
        <v>200</v>
      </c>
      <c r="BC2" s="882"/>
      <c r="BD2" s="883" t="s">
        <v>201</v>
      </c>
      <c r="BE2" s="883"/>
      <c r="BF2" s="883" t="s">
        <v>202</v>
      </c>
      <c r="BG2" s="883"/>
      <c r="BH2" s="154" t="s">
        <v>203</v>
      </c>
      <c r="BI2" s="154" t="s">
        <v>204</v>
      </c>
      <c r="BJ2" s="882" t="s">
        <v>205</v>
      </c>
      <c r="BK2" s="882"/>
      <c r="BL2" s="883" t="s">
        <v>206</v>
      </c>
      <c r="BM2" s="883"/>
      <c r="BN2" s="883" t="s">
        <v>207</v>
      </c>
      <c r="BO2" s="883"/>
      <c r="BP2" s="154" t="s">
        <v>208</v>
      </c>
      <c r="BQ2" s="154" t="s">
        <v>209</v>
      </c>
      <c r="BR2" s="156" t="s">
        <v>210</v>
      </c>
      <c r="BS2" s="156" t="s">
        <v>211</v>
      </c>
      <c r="BT2" s="156" t="s">
        <v>212</v>
      </c>
      <c r="BU2" s="154" t="s">
        <v>213</v>
      </c>
      <c r="BV2" s="154" t="s">
        <v>214</v>
      </c>
      <c r="BW2" s="879"/>
      <c r="BX2" s="884" t="s">
        <v>193</v>
      </c>
      <c r="BY2" s="885"/>
      <c r="BZ2" s="886" t="s">
        <v>194</v>
      </c>
      <c r="CA2" s="887"/>
      <c r="CB2" s="889"/>
      <c r="CC2" s="138" t="s">
        <v>106</v>
      </c>
      <c r="CD2" s="138" t="s">
        <v>215</v>
      </c>
      <c r="CE2" s="138" t="s">
        <v>109</v>
      </c>
      <c r="CF2" s="138" t="s">
        <v>110</v>
      </c>
      <c r="CG2" s="139" t="s">
        <v>111</v>
      </c>
      <c r="CH2" s="140" t="s">
        <v>25</v>
      </c>
      <c r="CI2" s="140" t="s">
        <v>26</v>
      </c>
      <c r="CJ2" s="140" t="s">
        <v>34</v>
      </c>
      <c r="CK2" s="140" t="s">
        <v>35</v>
      </c>
      <c r="CL2" s="140" t="s">
        <v>521</v>
      </c>
      <c r="CM2" s="140" t="s">
        <v>522</v>
      </c>
      <c r="CN2" s="140" t="s">
        <v>44</v>
      </c>
      <c r="CO2" s="140" t="s">
        <v>473</v>
      </c>
      <c r="CP2" s="888" t="s">
        <v>216</v>
      </c>
      <c r="CQ2" s="880"/>
      <c r="CR2" s="880" t="s">
        <v>217</v>
      </c>
      <c r="CS2" s="880"/>
      <c r="CT2" s="880" t="s">
        <v>218</v>
      </c>
      <c r="CU2" s="880"/>
      <c r="CV2" s="880" t="s">
        <v>219</v>
      </c>
      <c r="CW2" s="881"/>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1"/>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1"/>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8"/>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8"/>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8"/>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0"/>
      <c r="O1" s="911"/>
      <c r="P1" s="911"/>
      <c r="Q1" s="911"/>
      <c r="R1" s="903"/>
      <c r="S1" s="896"/>
      <c r="T1" s="896"/>
      <c r="U1" s="896"/>
      <c r="V1" s="896"/>
      <c r="W1" s="896"/>
      <c r="X1" s="904"/>
      <c r="Y1" s="890"/>
      <c r="Z1" s="860"/>
      <c r="AA1" s="696"/>
      <c r="AB1" s="694"/>
      <c r="AC1" s="892"/>
      <c r="AD1" s="893"/>
      <c r="AE1" s="893"/>
      <c r="AF1" s="894"/>
      <c r="AG1" s="895"/>
      <c r="AH1" s="896"/>
      <c r="AI1" s="896"/>
      <c r="AJ1" s="896"/>
      <c r="AK1" s="896"/>
      <c r="AL1" s="896"/>
      <c r="AM1" s="896"/>
      <c r="AN1" s="896"/>
      <c r="AO1" s="694"/>
      <c r="AP1" s="890"/>
      <c r="AQ1" s="860"/>
      <c r="AR1" s="860"/>
      <c r="AS1" s="861"/>
      <c r="AT1" s="898"/>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694"/>
      <c r="BX1" s="890"/>
      <c r="BY1" s="860"/>
      <c r="BZ1" s="860"/>
      <c r="CA1" s="861"/>
      <c r="CB1" s="891"/>
      <c r="CC1" s="891"/>
      <c r="CD1" s="891"/>
      <c r="CE1" s="891"/>
      <c r="CF1" s="891"/>
      <c r="CG1" s="891"/>
      <c r="CH1" s="891"/>
      <c r="CI1" s="891"/>
      <c r="CJ1" s="891"/>
      <c r="CK1" s="891"/>
      <c r="CL1" s="891"/>
      <c r="CM1" s="891"/>
      <c r="CN1" s="693"/>
      <c r="CO1" s="877"/>
      <c r="CP1" s="848"/>
      <c r="CQ1" s="848"/>
      <c r="CR1" s="848"/>
      <c r="CS1" s="848"/>
      <c r="CT1" s="848"/>
      <c r="CU1" s="848"/>
      <c r="CV1" s="849"/>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917" t="s">
        <v>81</v>
      </c>
      <c r="B1" s="918"/>
      <c r="C1" s="918"/>
      <c r="D1" s="915" t="s">
        <v>222</v>
      </c>
    </row>
    <row r="2" spans="1:4" x14ac:dyDescent="0.3">
      <c r="A2" s="444" t="s">
        <v>90</v>
      </c>
      <c r="B2" s="462" t="s">
        <v>91</v>
      </c>
      <c r="C2" s="462" t="s">
        <v>93</v>
      </c>
      <c r="D2" s="916"/>
    </row>
    <row r="3" spans="1:4" x14ac:dyDescent="0.3">
      <c r="A3" s="453"/>
      <c r="B3" s="454"/>
      <c r="C3" s="454" t="s">
        <v>70</v>
      </c>
      <c r="D3" s="678"/>
    </row>
    <row r="4" spans="1:4" x14ac:dyDescent="0.3">
      <c r="A4" s="453"/>
      <c r="B4" s="453"/>
      <c r="C4" s="697"/>
      <c r="D4" s="678"/>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workbookViewId="0"/>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6" t="s">
        <v>240</v>
      </c>
      <c r="D2" s="926"/>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595</v>
      </c>
      <c r="V6" s="372"/>
      <c r="W6" s="372"/>
      <c r="X6" s="376" t="s">
        <v>222</v>
      </c>
      <c r="Y6" s="372"/>
      <c r="Z6" s="372"/>
      <c r="AA6" s="372"/>
      <c r="AB6" s="377" t="s">
        <v>596</v>
      </c>
    </row>
    <row r="7" spans="1:28" ht="27" customHeight="1" x14ac:dyDescent="0.3">
      <c r="A7" s="200"/>
      <c r="B7" s="927"/>
      <c r="C7" s="927"/>
      <c r="D7" s="927"/>
      <c r="E7" s="201"/>
      <c r="F7" s="201"/>
      <c r="G7" s="201"/>
      <c r="H7" s="201"/>
      <c r="I7" s="201"/>
      <c r="J7" s="927"/>
      <c r="K7" s="927"/>
      <c r="L7" s="927"/>
      <c r="M7" s="201"/>
      <c r="N7" s="201"/>
      <c r="O7" s="201"/>
      <c r="P7" s="202" t="s">
        <v>243</v>
      </c>
      <c r="Q7" s="927"/>
      <c r="R7" s="927"/>
      <c r="S7" s="927"/>
      <c r="T7" s="201"/>
      <c r="U7" s="215"/>
      <c r="V7" s="372"/>
      <c r="W7" s="372" t="s">
        <v>243</v>
      </c>
      <c r="X7" s="927"/>
      <c r="Y7" s="927"/>
      <c r="Z7" s="927"/>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450</v>
      </c>
      <c r="C9" s="922" t="s">
        <v>244</v>
      </c>
      <c r="D9" s="923"/>
      <c r="E9" s="922" t="s">
        <v>245</v>
      </c>
      <c r="F9" s="923"/>
      <c r="G9" s="201"/>
      <c r="H9" s="201"/>
      <c r="I9" s="201"/>
      <c r="J9" s="216" t="s">
        <v>450</v>
      </c>
      <c r="K9" s="922" t="s">
        <v>244</v>
      </c>
      <c r="L9" s="923"/>
      <c r="M9" s="922" t="s">
        <v>245</v>
      </c>
      <c r="N9" s="923"/>
      <c r="O9" s="201"/>
      <c r="P9" s="201"/>
      <c r="Q9" s="216" t="s">
        <v>450</v>
      </c>
      <c r="R9" s="922" t="s">
        <v>244</v>
      </c>
      <c r="S9" s="923"/>
      <c r="T9" s="922" t="s">
        <v>245</v>
      </c>
      <c r="U9" s="923"/>
      <c r="V9" s="372"/>
      <c r="W9" s="372"/>
      <c r="X9" s="216" t="s">
        <v>450</v>
      </c>
      <c r="Y9" s="922" t="s">
        <v>244</v>
      </c>
      <c r="Z9" s="923"/>
      <c r="AA9" s="922" t="s">
        <v>245</v>
      </c>
      <c r="AB9" s="923"/>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595</v>
      </c>
      <c r="R10" s="218" t="s">
        <v>69</v>
      </c>
      <c r="S10" s="219" t="s">
        <v>246</v>
      </c>
      <c r="T10" s="218" t="s">
        <v>155</v>
      </c>
      <c r="U10" s="219" t="s">
        <v>247</v>
      </c>
      <c r="V10" s="372"/>
      <c r="W10" s="372"/>
      <c r="X10" s="217" t="s">
        <v>596</v>
      </c>
      <c r="Y10" s="218" t="s">
        <v>69</v>
      </c>
      <c r="Z10" s="219" t="s">
        <v>246</v>
      </c>
      <c r="AA10" s="218" t="s">
        <v>155</v>
      </c>
      <c r="AB10" s="219" t="s">
        <v>247</v>
      </c>
    </row>
    <row r="11" spans="1:28" ht="22.5" customHeight="1" x14ac:dyDescent="0.3">
      <c r="A11" s="200"/>
      <c r="B11" s="220" t="s">
        <v>248</v>
      </c>
      <c r="C11" s="221"/>
      <c r="D11" s="221"/>
      <c r="E11" s="919" t="s">
        <v>249</v>
      </c>
      <c r="F11" s="920"/>
      <c r="G11" s="222"/>
      <c r="H11" s="222"/>
      <c r="I11" s="222"/>
      <c r="J11" s="223" t="s">
        <v>248</v>
      </c>
      <c r="K11" s="201"/>
      <c r="L11" s="201"/>
      <c r="M11" s="924" t="s">
        <v>249</v>
      </c>
      <c r="N11" s="925"/>
      <c r="O11" s="222"/>
      <c r="P11" s="222"/>
      <c r="Q11" s="220" t="s">
        <v>248</v>
      </c>
      <c r="R11" s="221"/>
      <c r="S11" s="221"/>
      <c r="T11" s="919" t="s">
        <v>249</v>
      </c>
      <c r="U11" s="920"/>
      <c r="V11" s="372"/>
      <c r="W11" s="372"/>
      <c r="X11" s="220" t="s">
        <v>248</v>
      </c>
      <c r="Y11" s="221"/>
      <c r="Z11" s="221"/>
      <c r="AA11" s="919" t="s">
        <v>249</v>
      </c>
      <c r="AB11" s="920"/>
    </row>
    <row r="12" spans="1:28" x14ac:dyDescent="0.3">
      <c r="A12" s="200"/>
      <c r="B12" s="224" t="s">
        <v>483</v>
      </c>
      <c r="C12" s="300"/>
      <c r="D12" s="282"/>
      <c r="E12" s="287"/>
      <c r="F12" s="285"/>
      <c r="G12" s="222"/>
      <c r="H12" s="222"/>
      <c r="I12" s="222"/>
      <c r="J12" s="224" t="s">
        <v>483</v>
      </c>
      <c r="K12" s="300"/>
      <c r="L12" s="282"/>
      <c r="M12" s="287"/>
      <c r="N12" s="285"/>
      <c r="O12" s="222"/>
      <c r="P12" s="222"/>
      <c r="Q12" s="224" t="s">
        <v>483</v>
      </c>
      <c r="R12" s="300"/>
      <c r="S12" s="282"/>
      <c r="T12" s="287"/>
      <c r="U12" s="285"/>
      <c r="V12" s="372"/>
      <c r="W12" s="372"/>
      <c r="X12" s="224" t="s">
        <v>483</v>
      </c>
      <c r="Y12" s="300"/>
      <c r="Z12" s="282"/>
      <c r="AA12" s="287"/>
      <c r="AB12" s="285"/>
    </row>
    <row r="13" spans="1:28"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c r="V13" s="372"/>
      <c r="W13" s="372"/>
      <c r="X13" s="321" t="s">
        <v>250</v>
      </c>
      <c r="Y13" s="301"/>
      <c r="Z13" s="283"/>
      <c r="AA13" s="288"/>
      <c r="AB13" s="286"/>
    </row>
    <row r="14" spans="1:28"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c r="V14" s="372"/>
      <c r="W14" s="372"/>
      <c r="X14" s="225" t="s">
        <v>466</v>
      </c>
      <c r="Y14" s="301"/>
      <c r="Z14" s="284"/>
      <c r="AA14" s="288"/>
      <c r="AB14" s="286"/>
    </row>
    <row r="15" spans="1:28"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c r="V15" s="372"/>
      <c r="W15" s="372"/>
      <c r="X15" s="226" t="s">
        <v>253</v>
      </c>
      <c r="Y15" s="269"/>
      <c r="Z15" s="270"/>
      <c r="AA15" s="299"/>
      <c r="AB15" s="271"/>
    </row>
    <row r="16" spans="1:28"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c r="V16" s="372"/>
      <c r="W16" s="372"/>
      <c r="X16" s="378" t="s">
        <v>254</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c r="V18" s="372"/>
      <c r="W18" s="372"/>
      <c r="X18" s="241" t="s">
        <v>449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255</v>
      </c>
      <c r="C20" s="302"/>
      <c r="D20" s="249"/>
      <c r="E20" s="919" t="s">
        <v>256</v>
      </c>
      <c r="F20" s="920"/>
      <c r="G20" s="230"/>
      <c r="H20" s="230"/>
      <c r="I20" s="201"/>
      <c r="J20" s="220" t="s">
        <v>255</v>
      </c>
      <c r="K20" s="302"/>
      <c r="L20" s="249"/>
      <c r="M20" s="919" t="s">
        <v>256</v>
      </c>
      <c r="N20" s="920"/>
      <c r="O20" s="240"/>
      <c r="P20" s="240"/>
      <c r="Q20" s="220" t="s">
        <v>255</v>
      </c>
      <c r="R20" s="302"/>
      <c r="S20" s="249"/>
      <c r="T20" s="919" t="s">
        <v>256</v>
      </c>
      <c r="U20" s="920"/>
      <c r="V20" s="277"/>
      <c r="W20" s="277"/>
      <c r="X20" s="220" t="s">
        <v>255</v>
      </c>
      <c r="Y20" s="302"/>
      <c r="Z20" s="249"/>
      <c r="AA20" s="919" t="s">
        <v>256</v>
      </c>
      <c r="AB20" s="920"/>
    </row>
    <row r="21" spans="1:28"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c r="V21" s="277"/>
      <c r="W21" s="277"/>
      <c r="X21" s="226" t="s">
        <v>253</v>
      </c>
      <c r="Y21" s="269"/>
      <c r="Z21" s="270"/>
      <c r="AA21" s="299"/>
      <c r="AB21" s="271"/>
    </row>
    <row r="22" spans="1:28"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c r="V22" s="277"/>
      <c r="W22" s="277"/>
      <c r="X22" s="378" t="s">
        <v>254</v>
      </c>
      <c r="Y22" s="273"/>
      <c r="Z22" s="278"/>
      <c r="AA22" s="296"/>
      <c r="AB22" s="275"/>
    </row>
    <row r="23" spans="1:28"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c r="V23" s="277"/>
      <c r="W23" s="277"/>
      <c r="X23" s="236" t="s">
        <v>257</v>
      </c>
      <c r="Y23" s="237"/>
      <c r="Z23" s="238"/>
      <c r="AA23" s="293"/>
      <c r="AB23" s="239"/>
    </row>
    <row r="24" spans="1:28"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c r="V24" s="277"/>
      <c r="W24" s="277"/>
      <c r="X24" s="254" t="s">
        <v>258</v>
      </c>
      <c r="Y24" s="255"/>
      <c r="Z24" s="238"/>
      <c r="AA24" s="297"/>
      <c r="AB24" s="239"/>
    </row>
    <row r="25" spans="1:28"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c r="V25" s="277"/>
      <c r="W25" s="277"/>
      <c r="X25" s="254" t="s">
        <v>259</v>
      </c>
      <c r="Y25" s="255"/>
      <c r="Z25" s="238"/>
      <c r="AA25" s="297"/>
      <c r="AB25" s="239"/>
    </row>
    <row r="26" spans="1:28"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c r="V26" s="277"/>
      <c r="W26" s="277"/>
      <c r="X26" s="254" t="s">
        <v>260</v>
      </c>
      <c r="Y26" s="255"/>
      <c r="Z26" s="238"/>
      <c r="AA26" s="297"/>
      <c r="AB26" s="239"/>
    </row>
    <row r="27" spans="1:28"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c r="V27" s="277"/>
      <c r="W27" s="277"/>
      <c r="X27" s="254" t="s">
        <v>261</v>
      </c>
      <c r="Y27" s="255"/>
      <c r="Z27" s="238"/>
      <c r="AA27" s="297"/>
      <c r="AB27" s="239"/>
    </row>
    <row r="28" spans="1:28"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c r="V28" s="277"/>
      <c r="W28" s="277"/>
      <c r="X28" s="241" t="s">
        <v>449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262</v>
      </c>
      <c r="C30" s="302"/>
      <c r="D30" s="249"/>
      <c r="E30" s="919" t="s">
        <v>256</v>
      </c>
      <c r="F30" s="920"/>
      <c r="G30" s="230"/>
      <c r="H30" s="230"/>
      <c r="I30" s="201"/>
      <c r="J30" s="220" t="s">
        <v>262</v>
      </c>
      <c r="K30" s="302"/>
      <c r="L30" s="249"/>
      <c r="M30" s="919" t="s">
        <v>589</v>
      </c>
      <c r="N30" s="920"/>
      <c r="O30" s="240"/>
      <c r="P30" s="240"/>
      <c r="Q30" s="220" t="s">
        <v>262</v>
      </c>
      <c r="R30" s="302"/>
      <c r="S30" s="249"/>
      <c r="T30" s="919" t="s">
        <v>256</v>
      </c>
      <c r="U30" s="920"/>
      <c r="V30" s="277"/>
      <c r="W30" s="277"/>
      <c r="X30" s="220" t="s">
        <v>262</v>
      </c>
      <c r="Y30" s="302"/>
      <c r="Z30" s="249"/>
      <c r="AA30" s="919" t="s">
        <v>256</v>
      </c>
      <c r="AB30" s="920"/>
    </row>
    <row r="31" spans="1:28" x14ac:dyDescent="0.3">
      <c r="A31" s="262"/>
      <c r="B31" s="250" t="s">
        <v>253</v>
      </c>
      <c r="C31" s="263"/>
      <c r="D31" s="264"/>
      <c r="E31" s="294"/>
      <c r="F31" s="265"/>
      <c r="G31" s="266"/>
      <c r="H31" s="266"/>
      <c r="I31" s="267"/>
      <c r="J31" s="304" t="s">
        <v>253</v>
      </c>
      <c r="K31" s="305" t="s">
        <v>505</v>
      </c>
      <c r="L31" s="306" t="s">
        <v>505</v>
      </c>
      <c r="M31" s="306" t="s">
        <v>505</v>
      </c>
      <c r="N31" s="306" t="s">
        <v>505</v>
      </c>
      <c r="O31" s="268"/>
      <c r="P31" s="268"/>
      <c r="Q31" s="226" t="s">
        <v>253</v>
      </c>
      <c r="R31" s="269"/>
      <c r="S31" s="270"/>
      <c r="T31" s="299"/>
      <c r="U31" s="271"/>
      <c r="V31" s="379"/>
      <c r="W31" s="379"/>
      <c r="X31" s="226" t="s">
        <v>253</v>
      </c>
      <c r="Y31" s="269"/>
      <c r="Z31" s="270"/>
      <c r="AA31" s="299"/>
      <c r="AB31" s="271"/>
    </row>
    <row r="32" spans="1:28" x14ac:dyDescent="0.3">
      <c r="A32" s="272"/>
      <c r="B32" s="232" t="s">
        <v>254</v>
      </c>
      <c r="C32" s="273"/>
      <c r="D32" s="274"/>
      <c r="E32" s="295"/>
      <c r="F32" s="275"/>
      <c r="G32" s="230"/>
      <c r="H32" s="276"/>
      <c r="I32" s="277"/>
      <c r="J32" s="307" t="s">
        <v>254</v>
      </c>
      <c r="K32" s="308" t="s">
        <v>505</v>
      </c>
      <c r="L32" s="309" t="s">
        <v>505</v>
      </c>
      <c r="M32" s="309" t="s">
        <v>505</v>
      </c>
      <c r="N32" s="309" t="s">
        <v>505</v>
      </c>
      <c r="O32" s="277"/>
      <c r="P32" s="277"/>
      <c r="Q32" s="232" t="s">
        <v>254</v>
      </c>
      <c r="R32" s="273"/>
      <c r="S32" s="278"/>
      <c r="T32" s="295"/>
      <c r="U32" s="275"/>
      <c r="V32" s="277"/>
      <c r="W32" s="277"/>
      <c r="X32" s="378" t="s">
        <v>254</v>
      </c>
      <c r="Y32" s="273"/>
      <c r="Z32" s="278"/>
      <c r="AA32" s="296"/>
      <c r="AB32" s="275"/>
    </row>
    <row r="33" spans="1:28"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c r="V33" s="277"/>
      <c r="W33" s="277"/>
      <c r="X33" s="236" t="s">
        <v>257</v>
      </c>
      <c r="Y33" s="237"/>
      <c r="Z33" s="238"/>
      <c r="AA33" s="293"/>
      <c r="AB33" s="239"/>
    </row>
    <row r="34" spans="1:28"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c r="V34" s="280"/>
      <c r="W34" s="280"/>
      <c r="X34" s="254" t="s">
        <v>263</v>
      </c>
      <c r="Y34" s="255"/>
      <c r="Z34" s="238"/>
      <c r="AA34" s="255"/>
      <c r="AB34" s="239"/>
    </row>
    <row r="35" spans="1:28"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c r="V35" s="280"/>
      <c r="W35" s="280"/>
      <c r="X35" s="254" t="s">
        <v>264</v>
      </c>
      <c r="Y35" s="255"/>
      <c r="Z35" s="238"/>
      <c r="AA35" s="255"/>
      <c r="AB35" s="239"/>
    </row>
    <row r="36" spans="1:28"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c r="V36" s="280"/>
      <c r="W36" s="280"/>
      <c r="X36" s="254" t="s">
        <v>266</v>
      </c>
      <c r="Y36" s="255"/>
      <c r="Z36" s="238"/>
      <c r="AA36" s="255"/>
      <c r="AB36" s="239"/>
    </row>
    <row r="37" spans="1:28"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c r="V37" s="280"/>
      <c r="W37" s="280"/>
      <c r="X37" s="254" t="s">
        <v>267</v>
      </c>
      <c r="Y37" s="255"/>
      <c r="Z37" s="238"/>
      <c r="AA37" s="255"/>
      <c r="AB37" s="239"/>
    </row>
    <row r="38" spans="1:28"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c r="V38" s="280"/>
      <c r="W38" s="280"/>
      <c r="X38" s="254" t="s">
        <v>259</v>
      </c>
      <c r="Y38" s="255"/>
      <c r="Z38" s="238"/>
      <c r="AA38" s="255"/>
      <c r="AB38" s="239"/>
    </row>
    <row r="39" spans="1:28"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c r="V39" s="280"/>
      <c r="W39" s="280"/>
      <c r="X39" s="254" t="s">
        <v>269</v>
      </c>
      <c r="Y39" s="255"/>
      <c r="Z39" s="238"/>
      <c r="AA39" s="255"/>
      <c r="AB39" s="239"/>
    </row>
    <row r="40" spans="1:28"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c r="V40" s="280"/>
      <c r="W40" s="280"/>
      <c r="X40" s="254" t="s">
        <v>272</v>
      </c>
      <c r="Y40" s="255"/>
      <c r="Z40" s="238"/>
      <c r="AA40" s="255"/>
      <c r="AB40" s="239"/>
    </row>
    <row r="41" spans="1:28"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c r="V41" s="277"/>
      <c r="W41" s="277"/>
      <c r="X41" s="241" t="s">
        <v>449</v>
      </c>
      <c r="Y41" s="242"/>
      <c r="Z41" s="243"/>
      <c r="AA41" s="242"/>
      <c r="AB41" s="244"/>
    </row>
    <row r="42" spans="1:28" x14ac:dyDescent="0.3">
      <c r="A42" s="200"/>
      <c r="B42" s="921"/>
      <c r="C42" s="921"/>
      <c r="D42" s="921"/>
      <c r="E42" s="921"/>
      <c r="F42" s="921"/>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2021-04-28T12:02:35Z</dcterms:modified>
  <cp:category/>
</cp:coreProperties>
</file>