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E program\2017-PhD\01_research\02Study\40_RobotIntegration\01Modelling\ThesisArm_v3\Hand\FlexTest\"/>
    </mc:Choice>
  </mc:AlternateContent>
  <xr:revisionPtr revIDLastSave="0" documentId="8_{D6438C77-F7B6-4516-AA25-AED5B0BE26A5}" xr6:coauthVersionLast="47" xr6:coauthVersionMax="47" xr10:uidLastSave="{00000000-0000-0000-0000-000000000000}"/>
  <bookViews>
    <workbookView xWindow="21090" yWindow="15" windowWidth="28545" windowHeight="15600" xr2:uid="{5E8F5A4A-5F23-428C-89DE-0EA344FB52F6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6" i="1" l="1"/>
  <c r="V7" i="1"/>
  <c r="V8" i="1"/>
  <c r="V9" i="1"/>
  <c r="V10" i="1"/>
  <c r="V11" i="1"/>
  <c r="V5" i="1"/>
  <c r="E20" i="1"/>
  <c r="E21" i="1"/>
  <c r="E22" i="1"/>
  <c r="E23" i="1"/>
  <c r="E24" i="1"/>
  <c r="E25" i="1"/>
  <c r="E26" i="1"/>
  <c r="E27" i="1"/>
  <c r="E28" i="1"/>
  <c r="E29" i="1"/>
  <c r="E30" i="1"/>
  <c r="E19" i="1"/>
  <c r="Y11" i="1" l="1"/>
  <c r="Y10" i="1"/>
  <c r="Y9" i="1"/>
  <c r="Y8" i="1"/>
  <c r="Y7" i="1"/>
  <c r="Y6" i="1"/>
  <c r="Y5" i="1"/>
  <c r="I7" i="1"/>
  <c r="C7" i="1"/>
  <c r="M7" i="1" l="1"/>
  <c r="L7" i="1"/>
  <c r="K7" i="1"/>
  <c r="J7" i="1"/>
  <c r="G7" i="1"/>
  <c r="F7" i="1"/>
  <c r="E7" i="1"/>
  <c r="D7" i="1"/>
  <c r="S5" i="1"/>
  <c r="Q7" i="1" l="1"/>
  <c r="T7" i="1" s="1"/>
  <c r="U7" i="1" s="1"/>
  <c r="Q6" i="1"/>
  <c r="T6" i="1" s="1"/>
  <c r="U6" i="1" s="1"/>
  <c r="Q5" i="1"/>
  <c r="T5" i="1" s="1"/>
  <c r="U5" i="1" s="1"/>
  <c r="Q8" i="1"/>
  <c r="T8" i="1" s="1"/>
  <c r="Q9" i="1"/>
  <c r="T9" i="1" s="1"/>
  <c r="U9" i="1" s="1"/>
  <c r="Q10" i="1"/>
  <c r="T10" i="1" s="1"/>
  <c r="U10" i="1" s="1"/>
  <c r="Q11" i="1"/>
  <c r="T11" i="1" s="1"/>
  <c r="U11" i="1"/>
  <c r="U8" i="1"/>
</calcChain>
</file>

<file path=xl/sharedStrings.xml><?xml version="1.0" encoding="utf-8"?>
<sst xmlns="http://schemas.openxmlformats.org/spreadsheetml/2006/main" count="34" uniqueCount="25">
  <si>
    <t>Index</t>
    <phoneticPr fontId="1" type="noConversion"/>
  </si>
  <si>
    <t>middle</t>
    <phoneticPr fontId="1" type="noConversion"/>
  </si>
  <si>
    <t>ring</t>
    <phoneticPr fontId="1" type="noConversion"/>
  </si>
  <si>
    <t>little</t>
    <phoneticPr fontId="1" type="noConversion"/>
  </si>
  <si>
    <t>n</t>
    <phoneticPr fontId="1" type="noConversion"/>
  </si>
  <si>
    <t>h_flex,c</t>
    <phoneticPr fontId="1" type="noConversion"/>
  </si>
  <si>
    <t>h_flex</t>
    <phoneticPr fontId="1" type="noConversion"/>
  </si>
  <si>
    <t>h_rigid</t>
    <phoneticPr fontId="1" type="noConversion"/>
  </si>
  <si>
    <t>e</t>
    <phoneticPr fontId="1" type="noConversion"/>
  </si>
  <si>
    <t>Do</t>
    <phoneticPr fontId="1" type="noConversion"/>
  </si>
  <si>
    <t>Di</t>
    <phoneticPr fontId="1" type="noConversion"/>
  </si>
  <si>
    <t>h</t>
    <phoneticPr fontId="1" type="noConversion"/>
  </si>
  <si>
    <t>alpha</t>
    <phoneticPr fontId="1" type="noConversion"/>
  </si>
  <si>
    <t>alpha_rad</t>
    <phoneticPr fontId="1" type="noConversion"/>
  </si>
  <si>
    <t>h,c</t>
    <phoneticPr fontId="1" type="noConversion"/>
  </si>
  <si>
    <t>mm</t>
    <phoneticPr fontId="1" type="noConversion"/>
  </si>
  <si>
    <t>rad</t>
    <phoneticPr fontId="1" type="noConversion"/>
  </si>
  <si>
    <t>deg</t>
    <phoneticPr fontId="1" type="noConversion"/>
  </si>
  <si>
    <t>%</t>
    <phoneticPr fontId="1" type="noConversion"/>
  </si>
  <si>
    <t>Design variable</t>
    <phoneticPr fontId="1" type="noConversion"/>
  </si>
  <si>
    <t>Human finger</t>
    <phoneticPr fontId="1" type="noConversion"/>
  </si>
  <si>
    <t>Hanol finger</t>
    <phoneticPr fontId="1" type="noConversion"/>
  </si>
  <si>
    <t>Thumb</t>
    <phoneticPr fontId="1" type="noConversion"/>
  </si>
  <si>
    <t>deg</t>
    <phoneticPr fontId="1" type="noConversion"/>
  </si>
  <si>
    <t>bending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</si>
</sst>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%"/>
    <numFmt numFmtId="177" formatCode="0.00_ "/>
    <numFmt numFmtId="178" formatCode="0_ "/>
    <numFmt numFmtId="179" formatCode="0.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2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4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8" fontId="0" fillId="0" borderId="11" xfId="0" applyNumberFormat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176" fontId="0" fillId="0" borderId="4" xfId="0" applyNumberFormat="1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178" fontId="0" fillId="0" borderId="9" xfId="0" applyNumberFormat="1" applyBorder="1" applyAlignment="1">
      <alignment horizontal="center" vertical="center"/>
    </xf>
    <xf numFmtId="179" fontId="0" fillId="0" borderId="4" xfId="0" applyNumberFormat="1" applyBorder="1" applyAlignment="1">
      <alignment horizontal="center" vertical="center"/>
    </xf>
    <xf numFmtId="179" fontId="0" fillId="0" borderId="11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556932</xdr:colOff>
      <xdr:row>8</xdr:row>
      <xdr:rowOff>193303</xdr:rowOff>
    </xdr:from>
    <xdr:to>
      <xdr:col>12</xdr:col>
      <xdr:colOff>274446</xdr:colOff>
      <xdr:row>31</xdr:row>
      <xdr:rowOff>56166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CBC6138-47C3-7715-B58C-554BE5D30A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25403" y="2154332"/>
          <a:ext cx="2451749" cy="477104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6</xdr:col>
      <xdr:colOff>304800</xdr:colOff>
      <xdr:row>18</xdr:row>
      <xdr:rowOff>95250</xdr:rowOff>
    </xdr:to>
    <xdr:sp macro="" textlink="">
      <xdr:nvSpPr>
        <xdr:cNvPr id="1025" name="AutoShape 1" descr="출력 이미지">
          <a:extLst>
            <a:ext uri="{FF2B5EF4-FFF2-40B4-BE49-F238E27FC236}">
              <a16:creationId xmlns:a16="http://schemas.microsoft.com/office/drawing/2014/main" id="{D1B0C85E-94B6-3122-F6A4-8363547F8827}"/>
            </a:ext>
          </a:extLst>
        </xdr:cNvPr>
        <xdr:cNvSpPr>
          <a:spLocks noChangeAspect="1" noChangeArrowheads="1"/>
        </xdr:cNvSpPr>
      </xdr:nvSpPr>
      <xdr:spPr bwMode="auto">
        <a:xfrm>
          <a:off x="3429000" y="356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FC720-9412-4EE5-891E-3B1A18080596}">
  <dimension ref="A1:Y30"/>
  <sheetViews>
    <sheetView tabSelected="1" zoomScale="85" zoomScaleNormal="85" workbookViewId="0">
      <selection activeCell="V11" sqref="V11"/>
    </sheetView>
  </sheetViews>
  <sheetFormatPr defaultRowHeight="16.5" x14ac:dyDescent="0.3"/>
  <cols>
    <col min="1" max="4" width="9" style="1"/>
  </cols>
  <sheetData>
    <row r="1" spans="3:25" ht="17.25" thickBot="1" x14ac:dyDescent="0.35"/>
    <row r="2" spans="3:25" ht="34.5" thickBot="1" x14ac:dyDescent="0.35">
      <c r="C2" s="23" t="s">
        <v>20</v>
      </c>
      <c r="D2" s="24"/>
      <c r="E2" s="24"/>
      <c r="F2" s="24"/>
      <c r="G2" s="25"/>
      <c r="H2" s="1"/>
      <c r="I2" s="23" t="s">
        <v>21</v>
      </c>
      <c r="J2" s="24"/>
      <c r="K2" s="24"/>
      <c r="L2" s="24"/>
      <c r="M2" s="25"/>
      <c r="N2" s="1"/>
      <c r="O2" s="20" t="s">
        <v>19</v>
      </c>
      <c r="P2" s="21"/>
      <c r="Q2" s="21"/>
      <c r="R2" s="21"/>
      <c r="S2" s="21"/>
      <c r="T2" s="21"/>
      <c r="U2" s="21"/>
      <c r="V2" s="22"/>
    </row>
    <row r="3" spans="3:25" ht="17.25" thickTop="1" x14ac:dyDescent="0.3">
      <c r="C3" s="8" t="s">
        <v>22</v>
      </c>
      <c r="D3" s="7" t="s">
        <v>0</v>
      </c>
      <c r="E3" s="7" t="s">
        <v>1</v>
      </c>
      <c r="F3" s="7" t="s">
        <v>2</v>
      </c>
      <c r="G3" s="9" t="s">
        <v>3</v>
      </c>
      <c r="H3" s="1"/>
      <c r="I3" s="8" t="s">
        <v>22</v>
      </c>
      <c r="J3" s="7" t="s">
        <v>0</v>
      </c>
      <c r="K3" s="7" t="s">
        <v>1</v>
      </c>
      <c r="L3" s="7" t="s">
        <v>2</v>
      </c>
      <c r="M3" s="9" t="s">
        <v>3</v>
      </c>
      <c r="N3" s="1"/>
      <c r="O3" s="8" t="s">
        <v>15</v>
      </c>
      <c r="P3" s="7" t="s">
        <v>15</v>
      </c>
      <c r="Q3" s="7" t="s">
        <v>15</v>
      </c>
      <c r="R3" s="7" t="s">
        <v>17</v>
      </c>
      <c r="S3" s="7" t="s">
        <v>16</v>
      </c>
      <c r="T3" s="7" t="s">
        <v>15</v>
      </c>
      <c r="U3" s="7" t="s">
        <v>18</v>
      </c>
      <c r="V3" s="9" t="s">
        <v>23</v>
      </c>
    </row>
    <row r="4" spans="3:25" x14ac:dyDescent="0.3">
      <c r="C4" s="12"/>
      <c r="D4" s="3">
        <v>20</v>
      </c>
      <c r="E4" s="3">
        <v>2</v>
      </c>
      <c r="F4" s="3">
        <v>23</v>
      </c>
      <c r="G4" s="17">
        <v>18</v>
      </c>
      <c r="H4" s="1"/>
      <c r="I4" s="12"/>
      <c r="J4" s="3">
        <v>20</v>
      </c>
      <c r="K4" s="3">
        <v>25</v>
      </c>
      <c r="L4" s="3">
        <v>20</v>
      </c>
      <c r="M4" s="17">
        <v>15</v>
      </c>
      <c r="N4" s="1"/>
      <c r="O4" s="10" t="s">
        <v>9</v>
      </c>
      <c r="P4" s="4" t="s">
        <v>10</v>
      </c>
      <c r="Q4" s="4" t="s">
        <v>11</v>
      </c>
      <c r="R4" s="4" t="s">
        <v>12</v>
      </c>
      <c r="S4" s="4" t="s">
        <v>13</v>
      </c>
      <c r="T4" s="4" t="s">
        <v>14</v>
      </c>
      <c r="U4" s="4" t="s">
        <v>8</v>
      </c>
      <c r="V4" s="11" t="s">
        <v>24</v>
      </c>
    </row>
    <row r="5" spans="3:25" x14ac:dyDescent="0.3">
      <c r="C5" s="12">
        <v>20</v>
      </c>
      <c r="D5" s="3">
        <v>25</v>
      </c>
      <c r="E5" s="3">
        <v>3</v>
      </c>
      <c r="F5" s="3">
        <v>28</v>
      </c>
      <c r="G5" s="17">
        <v>20</v>
      </c>
      <c r="H5" s="1"/>
      <c r="I5" s="12">
        <v>20</v>
      </c>
      <c r="J5" s="3">
        <v>25</v>
      </c>
      <c r="K5" s="3">
        <v>25</v>
      </c>
      <c r="L5" s="3">
        <v>25</v>
      </c>
      <c r="M5" s="17">
        <v>20</v>
      </c>
      <c r="N5" s="1"/>
      <c r="O5" s="12">
        <v>24</v>
      </c>
      <c r="P5" s="3">
        <v>18</v>
      </c>
      <c r="Q5" s="5">
        <f t="shared" ref="Q5:Q11" si="0">($O$5-P5)*TAN($S$5)</f>
        <v>8.9869189039983297</v>
      </c>
      <c r="R5" s="3">
        <v>56.3</v>
      </c>
      <c r="S5" s="6">
        <f>R5*3.14/180</f>
        <v>0.98212222222222223</v>
      </c>
      <c r="T5" s="33">
        <f>W5-Q5/2-8.5</f>
        <v>5.0065405480008351</v>
      </c>
      <c r="U5" s="30">
        <f>1-T5/(Q5)</f>
        <v>0.44290800868655911</v>
      </c>
      <c r="V5" s="32">
        <f>2 * DEGREES(ASIN((Q5 - T5) / (2 * $O$5)))</f>
        <v>9.5133777726295836</v>
      </c>
      <c r="W5">
        <v>18</v>
      </c>
      <c r="X5">
        <v>22</v>
      </c>
      <c r="Y5">
        <f t="shared" ref="Y5:Y10" si="1">(X5-8.5)/3*2</f>
        <v>9</v>
      </c>
    </row>
    <row r="6" spans="3:25" x14ac:dyDescent="0.3">
      <c r="C6" s="12">
        <v>25</v>
      </c>
      <c r="D6" s="3">
        <v>35</v>
      </c>
      <c r="E6" s="3">
        <v>4</v>
      </c>
      <c r="F6" s="3">
        <v>38</v>
      </c>
      <c r="G6" s="17">
        <v>30</v>
      </c>
      <c r="H6" s="1"/>
      <c r="I6" s="12">
        <v>25</v>
      </c>
      <c r="J6" s="3">
        <v>25</v>
      </c>
      <c r="K6" s="3">
        <v>30</v>
      </c>
      <c r="L6" s="3">
        <v>25</v>
      </c>
      <c r="M6" s="17">
        <v>20</v>
      </c>
      <c r="N6" s="1"/>
      <c r="O6" s="12"/>
      <c r="P6" s="3">
        <v>16</v>
      </c>
      <c r="Q6" s="5">
        <f t="shared" si="0"/>
        <v>11.98255853866444</v>
      </c>
      <c r="R6" s="3"/>
      <c r="S6" s="3"/>
      <c r="T6" s="33">
        <f>W6-Q6/2-8.5</f>
        <v>6.4487207306677803</v>
      </c>
      <c r="U6" s="30">
        <f t="shared" ref="U6:U11" si="2">1-T6/(Q6)</f>
        <v>0.46182439168901024</v>
      </c>
      <c r="V6" s="32">
        <f t="shared" ref="V6:V11" si="3">2 * DEGREES(ASIN((Q6 - T6) / (2 * $O$5)))</f>
        <v>13.24050662678583</v>
      </c>
      <c r="W6">
        <v>20.94</v>
      </c>
      <c r="X6">
        <v>26.5</v>
      </c>
      <c r="Y6">
        <f t="shared" si="1"/>
        <v>12</v>
      </c>
    </row>
    <row r="7" spans="3:25" ht="17.25" thickBot="1" x14ac:dyDescent="0.35">
      <c r="C7" s="16">
        <f>SUM(C4:C6)</f>
        <v>45</v>
      </c>
      <c r="D7" s="18">
        <f>SUM(D4:D6)</f>
        <v>80</v>
      </c>
      <c r="E7" s="18">
        <f>SUM(E4:E6)</f>
        <v>9</v>
      </c>
      <c r="F7" s="18">
        <f>SUM(F4:F6)</f>
        <v>89</v>
      </c>
      <c r="G7" s="19">
        <f>SUM(G4:G6)</f>
        <v>68</v>
      </c>
      <c r="H7" s="1"/>
      <c r="I7" s="16">
        <f>SUM(I4:I6)</f>
        <v>45</v>
      </c>
      <c r="J7" s="18">
        <f>SUM(J4:J6)</f>
        <v>70</v>
      </c>
      <c r="K7" s="18">
        <f>SUM(K4:K6)</f>
        <v>80</v>
      </c>
      <c r="L7" s="18">
        <f>SUM(L4:L6)</f>
        <v>70</v>
      </c>
      <c r="M7" s="19">
        <f>SUM(M4:M6)</f>
        <v>55</v>
      </c>
      <c r="N7" s="1"/>
      <c r="O7" s="12"/>
      <c r="P7" s="3">
        <v>14</v>
      </c>
      <c r="Q7" s="5">
        <f t="shared" si="0"/>
        <v>14.978198173330551</v>
      </c>
      <c r="R7" s="3"/>
      <c r="S7" s="3"/>
      <c r="T7" s="33">
        <f>W7-Q7/2-8.5</f>
        <v>6.5109009133347246</v>
      </c>
      <c r="U7" s="30">
        <f t="shared" si="2"/>
        <v>0.56530813399653657</v>
      </c>
      <c r="V7" s="32">
        <f t="shared" si="3"/>
        <v>20.320515399960765</v>
      </c>
      <c r="W7">
        <v>22.5</v>
      </c>
      <c r="X7">
        <v>31</v>
      </c>
      <c r="Y7">
        <f t="shared" si="1"/>
        <v>15</v>
      </c>
    </row>
    <row r="8" spans="3:25" x14ac:dyDescent="0.3">
      <c r="E8" s="1"/>
      <c r="F8" s="1"/>
      <c r="G8" s="1"/>
      <c r="H8" s="1"/>
      <c r="I8" s="1"/>
      <c r="J8" s="1"/>
      <c r="K8" s="1"/>
      <c r="L8" s="1"/>
      <c r="M8" s="1"/>
      <c r="N8" s="1"/>
      <c r="O8" s="12"/>
      <c r="P8" s="3">
        <v>12</v>
      </c>
      <c r="Q8" s="5">
        <f t="shared" si="0"/>
        <v>17.973837807996659</v>
      </c>
      <c r="R8" s="3"/>
      <c r="S8" s="3"/>
      <c r="T8" s="33">
        <f>W8-Q8/2-8.5</f>
        <v>9.0130810960016703</v>
      </c>
      <c r="U8" s="30">
        <f t="shared" si="2"/>
        <v>0.49854442928200338</v>
      </c>
      <c r="V8" s="32">
        <f t="shared" si="3"/>
        <v>21.518475298292248</v>
      </c>
      <c r="W8">
        <v>26.5</v>
      </c>
      <c r="X8">
        <v>35.5</v>
      </c>
      <c r="Y8">
        <f t="shared" si="1"/>
        <v>18</v>
      </c>
    </row>
    <row r="9" spans="3:25" x14ac:dyDescent="0.3">
      <c r="E9" s="1"/>
      <c r="F9" s="1"/>
      <c r="G9" s="1"/>
      <c r="H9" s="1"/>
      <c r="I9" s="1"/>
      <c r="J9" s="1"/>
      <c r="K9" s="1"/>
      <c r="L9" s="1"/>
      <c r="M9" s="1"/>
      <c r="N9" s="1"/>
      <c r="O9" s="12"/>
      <c r="P9" s="3">
        <v>10</v>
      </c>
      <c r="Q9" s="5">
        <f t="shared" si="0"/>
        <v>20.969477442662772</v>
      </c>
      <c r="R9" s="3"/>
      <c r="S9" s="3"/>
      <c r="T9" s="33">
        <f>W9-Q9/2-8.5</f>
        <v>8.6752612786686143</v>
      </c>
      <c r="U9" s="30">
        <f t="shared" si="2"/>
        <v>0.58629101262110406</v>
      </c>
      <c r="V9" s="32">
        <f t="shared" si="3"/>
        <v>29.681047675847232</v>
      </c>
      <c r="W9">
        <v>27.66</v>
      </c>
      <c r="X9">
        <v>40</v>
      </c>
      <c r="Y9">
        <f t="shared" si="1"/>
        <v>21</v>
      </c>
    </row>
    <row r="10" spans="3:25" x14ac:dyDescent="0.3">
      <c r="E10" s="1"/>
      <c r="F10" s="1"/>
      <c r="G10" s="1"/>
      <c r="H10" s="1"/>
      <c r="I10" s="1"/>
      <c r="J10" s="1"/>
      <c r="K10" s="1"/>
      <c r="L10" s="1"/>
      <c r="M10" s="1"/>
      <c r="N10" s="1"/>
      <c r="O10" s="12"/>
      <c r="P10" s="3">
        <v>8</v>
      </c>
      <c r="Q10" s="5">
        <f t="shared" si="0"/>
        <v>23.96511707732888</v>
      </c>
      <c r="R10" s="3"/>
      <c r="S10" s="3"/>
      <c r="T10" s="33">
        <f>W10-Q10/2-8.5</f>
        <v>7.8474414613355563</v>
      </c>
      <c r="U10" s="30">
        <f t="shared" si="2"/>
        <v>0.67254733469425543</v>
      </c>
      <c r="V10" s="32">
        <f t="shared" si="3"/>
        <v>39.240549791838959</v>
      </c>
      <c r="W10">
        <v>28.33</v>
      </c>
      <c r="X10">
        <v>44.5</v>
      </c>
      <c r="Y10">
        <f t="shared" si="1"/>
        <v>24</v>
      </c>
    </row>
    <row r="11" spans="3:25" ht="17.25" thickBot="1" x14ac:dyDescent="0.35">
      <c r="E11" s="1"/>
      <c r="F11" s="1"/>
      <c r="G11" s="1"/>
      <c r="H11" s="1"/>
      <c r="I11" s="1"/>
      <c r="J11" s="1"/>
      <c r="K11" s="1"/>
      <c r="L11" s="1"/>
      <c r="M11" s="1"/>
      <c r="N11" s="1"/>
      <c r="O11" s="13"/>
      <c r="P11" s="14">
        <v>6</v>
      </c>
      <c r="Q11" s="15">
        <f t="shared" si="0"/>
        <v>26.960756711994989</v>
      </c>
      <c r="R11" s="14"/>
      <c r="S11" s="14"/>
      <c r="T11" s="34">
        <f>W11-Q11/2-8.5</f>
        <v>8.0196216440025054</v>
      </c>
      <c r="U11" s="31">
        <f t="shared" si="2"/>
        <v>0.70254463813196566</v>
      </c>
      <c r="V11" s="32">
        <f t="shared" si="3"/>
        <v>46.482929408324772</v>
      </c>
      <c r="W11">
        <v>30</v>
      </c>
      <c r="X11">
        <v>49</v>
      </c>
      <c r="Y11">
        <f>(X11-8.5)/3*2</f>
        <v>27</v>
      </c>
    </row>
    <row r="12" spans="3:25" x14ac:dyDescent="0.3">
      <c r="E12" s="1"/>
      <c r="F12" s="1"/>
      <c r="G12" s="1"/>
      <c r="H12" s="1"/>
      <c r="I12" s="1"/>
      <c r="J12" s="1"/>
      <c r="K12" s="1"/>
      <c r="L12" s="1"/>
      <c r="M12" s="1"/>
      <c r="N12" s="1"/>
      <c r="O12" s="26"/>
      <c r="P12" s="26"/>
      <c r="Q12" s="27"/>
      <c r="R12" s="26"/>
      <c r="S12" s="26"/>
      <c r="T12" s="26"/>
      <c r="U12" s="28"/>
      <c r="V12" s="28"/>
      <c r="W12" s="29"/>
      <c r="X12" s="29"/>
      <c r="Y12" s="29"/>
    </row>
    <row r="18" spans="3:5" x14ac:dyDescent="0.3">
      <c r="C18" s="1" t="s">
        <v>6</v>
      </c>
      <c r="D18" s="1" t="s">
        <v>4</v>
      </c>
      <c r="E18" s="1" t="s">
        <v>8</v>
      </c>
    </row>
    <row r="19" spans="3:5" x14ac:dyDescent="0.3">
      <c r="C19" s="1">
        <v>18</v>
      </c>
      <c r="D19" s="1">
        <v>3</v>
      </c>
      <c r="E19" s="2">
        <f>D19*($C$19-$C$21)/(D19*$C$19+(D19-1)*$C$23)</f>
        <v>0.62903225806451613</v>
      </c>
    </row>
    <row r="20" spans="3:5" x14ac:dyDescent="0.3">
      <c r="C20" s="1" t="s">
        <v>5</v>
      </c>
      <c r="D20" s="1">
        <v>4</v>
      </c>
      <c r="E20" s="2">
        <f t="shared" ref="E20:E30" si="4">D20*($C$19-$C$21)/(D20*$C$19+(D20-1)*$C$23)</f>
        <v>0.61904761904761907</v>
      </c>
    </row>
    <row r="21" spans="3:5" x14ac:dyDescent="0.3">
      <c r="C21" s="1">
        <v>5</v>
      </c>
      <c r="D21" s="1">
        <v>5</v>
      </c>
      <c r="E21" s="2">
        <f t="shared" si="4"/>
        <v>0.6132075471698113</v>
      </c>
    </row>
    <row r="22" spans="3:5" x14ac:dyDescent="0.3">
      <c r="C22" s="1" t="s">
        <v>7</v>
      </c>
      <c r="D22" s="1">
        <v>6</v>
      </c>
      <c r="E22" s="2">
        <f t="shared" si="4"/>
        <v>0.609375</v>
      </c>
    </row>
    <row r="23" spans="3:5" x14ac:dyDescent="0.3">
      <c r="C23" s="1">
        <v>4</v>
      </c>
      <c r="D23" s="1">
        <v>7</v>
      </c>
      <c r="E23" s="2">
        <f t="shared" si="4"/>
        <v>0.60666666666666669</v>
      </c>
    </row>
    <row r="24" spans="3:5" x14ac:dyDescent="0.3">
      <c r="D24" s="1">
        <v>8</v>
      </c>
      <c r="E24" s="2">
        <f t="shared" si="4"/>
        <v>0.60465116279069764</v>
      </c>
    </row>
    <row r="25" spans="3:5" x14ac:dyDescent="0.3">
      <c r="D25" s="1">
        <v>9</v>
      </c>
      <c r="E25" s="2">
        <f t="shared" si="4"/>
        <v>0.60309278350515461</v>
      </c>
    </row>
    <row r="26" spans="3:5" x14ac:dyDescent="0.3">
      <c r="D26" s="1">
        <v>10</v>
      </c>
      <c r="E26" s="2">
        <f t="shared" si="4"/>
        <v>0.60185185185185186</v>
      </c>
    </row>
    <row r="27" spans="3:5" x14ac:dyDescent="0.3">
      <c r="D27" s="1">
        <v>11</v>
      </c>
      <c r="E27" s="2">
        <f t="shared" si="4"/>
        <v>0.60084033613445376</v>
      </c>
    </row>
    <row r="28" spans="3:5" x14ac:dyDescent="0.3">
      <c r="D28" s="1">
        <v>12</v>
      </c>
      <c r="E28" s="2">
        <f t="shared" si="4"/>
        <v>0.6</v>
      </c>
    </row>
    <row r="29" spans="3:5" x14ac:dyDescent="0.3">
      <c r="D29" s="1">
        <v>13</v>
      </c>
      <c r="E29" s="2">
        <f t="shared" si="4"/>
        <v>0.599290780141844</v>
      </c>
    </row>
    <row r="30" spans="3:5" x14ac:dyDescent="0.3">
      <c r="D30" s="1">
        <v>14</v>
      </c>
      <c r="E30" s="2">
        <f t="shared" si="4"/>
        <v>0.59868421052631582</v>
      </c>
    </row>
  </sheetData>
  <mergeCells count="3">
    <mergeCell ref="I2:M2"/>
    <mergeCell ref="C2:G2"/>
    <mergeCell ref="O2:V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박재형</dc:creator>
  <cp:lastModifiedBy>박재형</cp:lastModifiedBy>
  <dcterms:created xsi:type="dcterms:W3CDTF">2024-06-11T07:48:38Z</dcterms:created>
  <dcterms:modified xsi:type="dcterms:W3CDTF">2024-06-13T07:04:20Z</dcterms:modified>
</cp:coreProperties>
</file>