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  <sheet name="Feuil1" sheetId="2" state="visible" r:id="rId3"/>
  </sheets>
  <definedNames>
    <definedName function="false" hidden="true" localSheetId="0" name="_xlnm._FilterDatabase" vbProcedure="false">Feuille1!$A$1:$AA$36</definedName>
    <definedName function="false" hidden="false" name="cM" vbProcedure="false">Feuil1!$B$7:$B$7</definedName>
    <definedName function="false" hidden="false" name="wT" vbProcedure="false">Feuil1!$B$3:$B$3</definedName>
    <definedName function="false" hidden="false" name="wTan" vbProcedure="false">Feuil1!$B$3:$B$3</definedName>
    <definedName function="false" hidden="false" name="W_1" vbProcedure="false">Feuil1!$B$4:$B$4</definedName>
    <definedName function="false" hidden="false" name="W_2" vbProcedure="false">Feuil1!$B$5:$B$5</definedName>
    <definedName function="false" hidden="false" name="W_3" vbProcedure="false">Feuil1!$B$6:$B$6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<sst xmlns="http://schemas.openxmlformats.org/spreadsheetml/2006/main" count="38" uniqueCount="37">
  <si>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id</t>
  </si>
  <si>
    <t xml:space="preserve">c1</t>
  </si>
  <si>
    <t xml:space="preserve">c2</t>
  </si>
  <si>
    <t xml:space="preserve">c3</t>
  </si>
  <si>
    <t xml:space="preserve">t(1, 2)</t>
  </si>
  <si>
    <t xml:space="preserve">t(1, 3)</t>
  </si>
  <si>
    <t xml:space="preserve">t(2, 3)</t>
  </si>
  <si>
    <t xml:space="preserve">nouveauté</t>
  </si>
  <si>
    <t xml:space="preserve">commentaire</t>
  </si>
  <si>
    <t xml:space="preserve">nouv corr</t>
  </si>
  <si>
    <t xml:space="preserve">a1</t>
  </si>
  <si>
    <t xml:space="preserve">a2</t>
  </si>
  <si>
    <t xml:space="preserve">a3</t>
  </si>
  <si>
    <t xml:space="preserve">zeta1</t>
  </si>
  <si>
    <t xml:space="preserve">zeta2</t>
  </si>
  <si>
    <t xml:space="preserve">zeta3</t>
  </si>
  <si>
    <t xml:space="preserve">r1</t>
  </si>
  <si>
    <t xml:space="preserve">r2</t>
  </si>
  <si>
    <t xml:space="preserve">r3</t>
  </si>
  <si>
    <t xml:space="preserve">max zeta</t>
  </si>
  <si>
    <t xml:space="preserve">middle zeta</t>
  </si>
  <si>
    <t xml:space="preserve">min zeta</t>
  </si>
  <si>
    <t xml:space="preserve">g</t>
  </si>
  <si>
    <t xml:space="preserve">rc</t>
  </si>
  <si>
    <t xml:space="preserve">f</t>
  </si>
  <si>
    <t xml:space="preserve">est novelty</t>
  </si>
  <si>
    <t xml:space="preserve">GC</t>
  </si>
  <si>
    <t xml:space="preserve">GA</t>
  </si>
  <si>
    <t xml:space="preserve">très curieux</t>
  </si>
  <si>
    <t xml:space="preserve">manque d'information </t>
  </si>
  <si>
    <t xml:space="preserve">wTan1</t>
  </si>
  <si>
    <t xml:space="preserve">wTan2</t>
  </si>
  <si>
    <t xml:space="preserve">wTan3</t>
  </si>
  <si>
    <t xml:space="preserve">W1</t>
  </si>
  <si>
    <t xml:space="preserve">W2</t>
  </si>
  <si>
    <t xml:space="preserve">W3</t>
  </si>
  <si>
    <t xml:space="preserve">cM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</si>
</sst>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Result (user)" xfId="33"/>
    <cellStyle name="Status 17" xfId="34"/>
    <cellStyle name="Text 18" xfId="35"/>
    <cellStyle name="Warning 19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Z24" activeCellId="0" sqref="Z24"/>
    </sheetView>
  </sheetViews>
  <sheetFormatPr defaultColWidth="6.5039062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C1" s="1" t="s">
        <v>26</v>
      </c>
      <c r="AD1" s="0" t="s">
        <v>27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  <c r="J2" s="0" t="n">
        <v>0</v>
      </c>
      <c r="K2" s="0" t="n">
        <f aca="false">(E2 + F2) / 2</f>
        <v>1</v>
      </c>
      <c r="L2" s="0" t="n">
        <f aca="false">(E2 + G2) / 2</f>
        <v>1</v>
      </c>
      <c r="M2" s="0" t="n">
        <f aca="false">(F2 + G2) / 2</f>
        <v>1</v>
      </c>
      <c r="N2" s="0" t="n">
        <f aca="false" t="array" ref="N2:N2">(1 - wTan) * B2 + wTan * K2</f>
        <v>1</v>
      </c>
      <c r="O2" s="0" t="n">
        <f aca="false" t="array" ref="O2:O2">(1 - wTan) * C2 + wTan * L2</f>
        <v>1</v>
      </c>
      <c r="P2" s="0" t="n">
        <f aca="false" t="array" ref="P2:P2">(1 - wTan) * D2 + wTan * M2</f>
        <v>1</v>
      </c>
      <c r="Q2" s="0" t="n">
        <f aca="false">IF(SUM($N2:$P2)=0,1,N2/SUM($N2:$P2))</f>
        <v>0.333333333333333</v>
      </c>
      <c r="R2" s="0" t="n">
        <f aca="false">IF(SUM($N2:$P2)=0,1,O2/SUM($N2:$P2))</f>
        <v>0.333333333333333</v>
      </c>
      <c r="S2" s="0" t="n">
        <f aca="false">IF(SUM($N2:$P2)=0,1,P2/SUM($N2:$P2))</f>
        <v>0.333333333333333</v>
      </c>
      <c r="T2" s="0" t="n">
        <f aca="false">LARGE($N2:$P2,1)</f>
        <v>1</v>
      </c>
      <c r="U2" s="0" t="n">
        <f aca="false">LARGE($N2:$P2,2)</f>
        <v>1</v>
      </c>
      <c r="V2" s="0" t="n">
        <f aca="false">LARGE($N2:$P2,3)</f>
        <v>1</v>
      </c>
      <c r="W2" s="0" t="n">
        <f aca="false" t="array" ref="W2:W2">W_1 * T2 + W_2 * U2 + W_3 * V2</f>
        <v>1</v>
      </c>
      <c r="X2" s="0" t="n">
        <f aca="false">SUMPRODUCT(B2:D2,Q2:S2)</f>
        <v>1</v>
      </c>
      <c r="Y2" s="0" t="n">
        <f aca="false" t="array" ref="Y2:Y2">W2 * X2 + (1 - W2) * cM</f>
        <v>1</v>
      </c>
      <c r="Z2" s="0" t="n">
        <f aca="false">1 - Y2</f>
        <v>0</v>
      </c>
      <c r="AB2" s="0" t="n">
        <f aca="false">(0.1+(SIN(AC2)*SIN(AD2))*(AC2*AD2-AC2+AD2*2))/1.5</f>
        <v>1.0107645576981</v>
      </c>
      <c r="AC2" s="0" t="n">
        <f aca="false">SUM(B2:D2)/3</f>
        <v>1</v>
      </c>
      <c r="AD2" s="0" t="n">
        <f aca="false">SUM(E2:G2)/3</f>
        <v>1</v>
      </c>
    </row>
    <row r="3" customFormat="false" ht="13.8" hidden="false" customHeight="false" outlineLevel="0" collapsed="false">
      <c r="A3" s="0" t="n">
        <v>3</v>
      </c>
      <c r="B3" s="0" t="n">
        <v>0.8</v>
      </c>
      <c r="C3" s="0" t="n">
        <v>0.8</v>
      </c>
      <c r="D3" s="0" t="n">
        <v>0.8</v>
      </c>
      <c r="E3" s="0" t="n">
        <v>1</v>
      </c>
      <c r="F3" s="0" t="n">
        <v>1</v>
      </c>
      <c r="G3" s="0" t="n">
        <v>1</v>
      </c>
      <c r="H3" s="0" t="n">
        <v>0.1</v>
      </c>
      <c r="J3" s="0" t="n">
        <v>0.1</v>
      </c>
      <c r="K3" s="0" t="n">
        <f aca="false">(E3 + F3) / 2</f>
        <v>1</v>
      </c>
      <c r="L3" s="0" t="n">
        <f aca="false">(E3 + G3) / 2</f>
        <v>1</v>
      </c>
      <c r="M3" s="0" t="n">
        <f aca="false">(F3 + G3) / 2</f>
        <v>1</v>
      </c>
      <c r="N3" s="0" t="n">
        <f aca="false" t="array" ref="N3:N3">(1 - wTan) * B3 + wTan * K3</f>
        <v>0.96</v>
      </c>
      <c r="O3" s="0" t="n">
        <f aca="false" t="array" ref="O3:O3">(1 - wTan) * C3 + wTan * L3</f>
        <v>0.96</v>
      </c>
      <c r="P3" s="0" t="n">
        <f aca="false" t="array" ref="P3:P3">(1 - wTan) * D3 + wTan * M3</f>
        <v>0.96</v>
      </c>
      <c r="Q3" s="0" t="n">
        <f aca="false">IF(SUM($N3:$P3)=0,1,N3/SUM($N3:$P3))</f>
        <v>0.333333333333333</v>
      </c>
      <c r="R3" s="0" t="n">
        <f aca="false">IF(SUM($N3:$P3)=0,1,O3/SUM($N3:$P3))</f>
        <v>0.333333333333333</v>
      </c>
      <c r="S3" s="0" t="n">
        <f aca="false">IF(SUM($N3:$P3)=0,1,P3/SUM($N3:$P3))</f>
        <v>0.333333333333333</v>
      </c>
      <c r="T3" s="0" t="n">
        <f aca="false">LARGE($N3:$P3,1)</f>
        <v>0.96</v>
      </c>
      <c r="U3" s="0" t="n">
        <f aca="false">LARGE($N3:$P3,2)</f>
        <v>0.96</v>
      </c>
      <c r="V3" s="0" t="n">
        <f aca="false">LARGE($N3:$P3,3)</f>
        <v>0.96</v>
      </c>
      <c r="W3" s="0" t="n">
        <f aca="false" t="array" ref="W3:W3">W_1 * T3 + W_2 * U3 + W_3 * V3</f>
        <v>0.96</v>
      </c>
      <c r="X3" s="0" t="n">
        <f aca="false">SUMPRODUCT(B3:D3,Q3:S3)</f>
        <v>0.8</v>
      </c>
      <c r="Y3" s="0" t="n">
        <f aca="false" t="array" ref="Y3:Y3">W3 * X3 + (1 - W3) * cM</f>
        <v>0.794</v>
      </c>
      <c r="Z3" s="0" t="n">
        <f aca="false">1 - Y3</f>
        <v>0.206</v>
      </c>
      <c r="AB3" s="0" t="n">
        <f aca="false">(0.1+(SIN(AC3)*SIN(AD3))*(AC3*AD3-AC3+AD3*2))/1.5</f>
        <v>0.871512448356219</v>
      </c>
      <c r="AC3" s="0" t="n">
        <f aca="false">SUM(B3:D3)/3</f>
        <v>0.8</v>
      </c>
      <c r="AD3" s="0" t="n">
        <f aca="false">SUM(E3:G3)/3</f>
        <v>1</v>
      </c>
    </row>
    <row r="4" customFormat="false" ht="13.8" hidden="false" customHeight="false" outlineLevel="0" collapsed="false">
      <c r="A4" s="0" t="n">
        <v>13</v>
      </c>
      <c r="B4" s="0" t="n">
        <v>1</v>
      </c>
      <c r="C4" s="0" t="n">
        <v>1</v>
      </c>
      <c r="D4" s="0" t="n">
        <v>0.8</v>
      </c>
      <c r="E4" s="0" t="n">
        <v>1</v>
      </c>
      <c r="F4" s="0" t="n">
        <v>0</v>
      </c>
      <c r="G4" s="0" t="n">
        <v>0</v>
      </c>
      <c r="H4" s="0" t="n">
        <v>0.2</v>
      </c>
      <c r="J4" s="0" t="n">
        <v>0.2</v>
      </c>
      <c r="K4" s="0" t="n">
        <f aca="false">(E4 + F4) / 2</f>
        <v>0.5</v>
      </c>
      <c r="L4" s="0" t="n">
        <f aca="false">(E4 + G4) / 2</f>
        <v>0.5</v>
      </c>
      <c r="M4" s="0" t="n">
        <f aca="false">(F4 + G4) / 2</f>
        <v>0</v>
      </c>
      <c r="N4" s="0" t="n">
        <f aca="false" t="array" ref="N4:N4">(1 - wTan) * B4 + wTan * K4</f>
        <v>0.6</v>
      </c>
      <c r="O4" s="0" t="n">
        <f aca="false" t="array" ref="O4:O4">(1 - wTan) * C4 + wTan * L4</f>
        <v>0.6</v>
      </c>
      <c r="P4" s="0" t="n">
        <f aca="false" t="array" ref="P4:P4">(1 - wTan) * D4 + wTan * M4</f>
        <v>0.16</v>
      </c>
      <c r="Q4" s="0" t="n">
        <f aca="false">IF(SUM($N4:$P4)=0,1,N4/SUM($N4:$P4))</f>
        <v>0.441176470588235</v>
      </c>
      <c r="R4" s="0" t="n">
        <f aca="false">IF(SUM($N4:$P4)=0,1,O4/SUM($N4:$P4))</f>
        <v>0.441176470588235</v>
      </c>
      <c r="S4" s="0" t="n">
        <f aca="false">IF(SUM($N4:$P4)=0,1,P4/SUM($N4:$P4))</f>
        <v>0.117647058823529</v>
      </c>
      <c r="T4" s="0" t="n">
        <f aca="false">LARGE($N4:$P4,1)</f>
        <v>0.6</v>
      </c>
      <c r="U4" s="0" t="n">
        <f aca="false">LARGE($N4:$P4,2)</f>
        <v>0.6</v>
      </c>
      <c r="V4" s="0" t="n">
        <f aca="false">LARGE($N4:$P4,3)</f>
        <v>0.16</v>
      </c>
      <c r="W4" s="0" t="n">
        <f aca="false" t="array" ref="W4:W4">W_1 * T4 + W_2 * U4 + W_3 * V4</f>
        <v>0.556</v>
      </c>
      <c r="X4" s="0" t="n">
        <f aca="false">SUMPRODUCT(B4:D4,Q4:S4)</f>
        <v>0.976470588235294</v>
      </c>
      <c r="Y4" s="0" t="n">
        <f aca="false" t="array" ref="Y4:Y4">W4 * X4 + (1 - W4) * cM</f>
        <v>0.831517647058824</v>
      </c>
      <c r="Z4" s="0" t="n">
        <f aca="false">1 - Y4</f>
        <v>0.168482352941176</v>
      </c>
      <c r="AB4" s="0" t="n">
        <f aca="false">(0.1+(SIN(AC4)*SIN(AD4))*(AC4*AD4-AC4+AD4*2))/1.5</f>
        <v>0.0744573736942926</v>
      </c>
      <c r="AC4" s="0" t="n">
        <f aca="false">SUM(B4:D4)/3</f>
        <v>0.933333333333333</v>
      </c>
      <c r="AD4" s="0" t="n">
        <f aca="false">SUM(E4:G4)/3</f>
        <v>0.333333333333333</v>
      </c>
    </row>
    <row r="5" customFormat="false" ht="13.8" hidden="false" customHeight="false" outlineLevel="0" collapsed="false">
      <c r="A5" s="0" t="n">
        <v>14</v>
      </c>
      <c r="B5" s="0" t="n">
        <v>1</v>
      </c>
      <c r="C5" s="0" t="n">
        <v>1</v>
      </c>
      <c r="D5" s="0" t="n">
        <v>0.5</v>
      </c>
      <c r="E5" s="0" t="n">
        <v>1</v>
      </c>
      <c r="F5" s="0" t="n">
        <v>0</v>
      </c>
      <c r="G5" s="0" t="n">
        <v>0</v>
      </c>
      <c r="H5" s="0" t="n">
        <v>0.25</v>
      </c>
      <c r="J5" s="0" t="n">
        <v>0.25</v>
      </c>
      <c r="K5" s="0" t="n">
        <f aca="false">(E5 + F5) / 2</f>
        <v>0.5</v>
      </c>
      <c r="L5" s="0" t="n">
        <f aca="false">(E5 + G5) / 2</f>
        <v>0.5</v>
      </c>
      <c r="M5" s="0" t="n">
        <f aca="false">(F5 + G5) / 2</f>
        <v>0</v>
      </c>
      <c r="N5" s="0" t="n">
        <f aca="false" t="array" ref="N5:N5">(1 - wTan) * B5 + wTan * K5</f>
        <v>0.6</v>
      </c>
      <c r="O5" s="0" t="n">
        <f aca="false" t="array" ref="O5:O5">(1 - wTan) * C5 + wTan * L5</f>
        <v>0.6</v>
      </c>
      <c r="P5" s="0" t="n">
        <f aca="false" t="array" ref="P5:P5">(1 - wTan) * D5 + wTan * M5</f>
        <v>0.1</v>
      </c>
      <c r="Q5" s="0" t="n">
        <f aca="false">IF(SUM($N5:$P5)=0,1,N5/SUM($N5:$P5))</f>
        <v>0.461538461538462</v>
      </c>
      <c r="R5" s="0" t="n">
        <f aca="false">IF(SUM($N5:$P5)=0,1,O5/SUM($N5:$P5))</f>
        <v>0.461538461538462</v>
      </c>
      <c r="S5" s="0" t="n">
        <f aca="false">IF(SUM($N5:$P5)=0,1,P5/SUM($N5:$P5))</f>
        <v>0.0769230769230769</v>
      </c>
      <c r="T5" s="0" t="n">
        <f aca="false">LARGE($N5:$P5,1)</f>
        <v>0.6</v>
      </c>
      <c r="U5" s="0" t="n">
        <f aca="false">LARGE($N5:$P5,2)</f>
        <v>0.6</v>
      </c>
      <c r="V5" s="0" t="n">
        <f aca="false">LARGE($N5:$P5,3)</f>
        <v>0.1</v>
      </c>
      <c r="W5" s="0" t="n">
        <f aca="false" t="array" ref="W5:W5">W_1 * T5 + W_2 * U5 + W_3 * V5</f>
        <v>0.55</v>
      </c>
      <c r="X5" s="0" t="n">
        <f aca="false">SUMPRODUCT(B5:D5,Q5:S5)</f>
        <v>0.961538461538462</v>
      </c>
      <c r="Y5" s="0" t="n">
        <f aca="false" t="array" ref="Y5:Y5">W5 * X5 + (1 - W5) * cM</f>
        <v>0.821346153846154</v>
      </c>
      <c r="Z5" s="0" t="n">
        <f aca="false">1 - Y5</f>
        <v>0.178653846153846</v>
      </c>
      <c r="AB5" s="0" t="n">
        <f aca="false">(0.1+(SIN(AC5)*SIN(AD5))*(AC5*AD5-AC5+AD5*2))/1.5</f>
        <v>0.0846060697079265</v>
      </c>
      <c r="AC5" s="0" t="n">
        <f aca="false">SUM(B5:D5)/3</f>
        <v>0.833333333333333</v>
      </c>
      <c r="AD5" s="0" t="n">
        <f aca="false">SUM(E5:G5)/3</f>
        <v>0.333333333333333</v>
      </c>
    </row>
    <row r="6" customFormat="false" ht="13.8" hidden="false" customHeight="false" outlineLevel="0" collapsed="false">
      <c r="A6" s="0" t="n">
        <v>15</v>
      </c>
      <c r="B6" s="0" t="n">
        <v>0.8</v>
      </c>
      <c r="C6" s="0" t="n">
        <v>0.8</v>
      </c>
      <c r="D6" s="0" t="n">
        <v>0.8</v>
      </c>
      <c r="E6" s="0" t="n">
        <v>0.7</v>
      </c>
      <c r="F6" s="0" t="n">
        <v>0.7</v>
      </c>
      <c r="G6" s="0" t="n">
        <v>0.7</v>
      </c>
      <c r="H6" s="0" t="n">
        <v>0.27</v>
      </c>
      <c r="J6" s="0" t="n">
        <v>0.27</v>
      </c>
      <c r="K6" s="0" t="n">
        <f aca="false">(E6 + F6) / 2</f>
        <v>0.7</v>
      </c>
      <c r="L6" s="0" t="n">
        <f aca="false">(E6 + G6) / 2</f>
        <v>0.7</v>
      </c>
      <c r="M6" s="0" t="n">
        <f aca="false">(F6 + G6) / 2</f>
        <v>0.7</v>
      </c>
      <c r="N6" s="0" t="n">
        <f aca="false" t="array" ref="N6:N6">(1 - wTan) * B6 + wTan * K6</f>
        <v>0.72</v>
      </c>
      <c r="O6" s="0" t="n">
        <f aca="false" t="array" ref="O6:O6">(1 - wTan) * C6 + wTan * L6</f>
        <v>0.72</v>
      </c>
      <c r="P6" s="0" t="n">
        <f aca="false" t="array" ref="P6:P6">(1 - wTan) * D6 + wTan * M6</f>
        <v>0.72</v>
      </c>
      <c r="Q6" s="0" t="n">
        <f aca="false">IF(SUM($N6:$P6)=0,1,N6/SUM($N6:$P6))</f>
        <v>0.333333333333333</v>
      </c>
      <c r="R6" s="0" t="n">
        <f aca="false">IF(SUM($N6:$P6)=0,1,O6/SUM($N6:$P6))</f>
        <v>0.333333333333333</v>
      </c>
      <c r="S6" s="0" t="n">
        <f aca="false">IF(SUM($N6:$P6)=0,1,P6/SUM($N6:$P6))</f>
        <v>0.333333333333333</v>
      </c>
      <c r="T6" s="0" t="n">
        <f aca="false">LARGE($N6:$P6,1)</f>
        <v>0.72</v>
      </c>
      <c r="U6" s="0" t="n">
        <f aca="false">LARGE($N6:$P6,2)</f>
        <v>0.72</v>
      </c>
      <c r="V6" s="0" t="n">
        <f aca="false">LARGE($N6:$P6,3)</f>
        <v>0.72</v>
      </c>
      <c r="W6" s="0" t="n">
        <f aca="false" t="array" ref="W6:W6">W_1 * T6 + W_2 * U6 + W_3 * V6</f>
        <v>0.72</v>
      </c>
      <c r="X6" s="0" t="n">
        <f aca="false">SUMPRODUCT(B6:D6,Q6:S6)</f>
        <v>0.8</v>
      </c>
      <c r="Y6" s="0" t="n">
        <f aca="false" t="array" ref="Y6:Y6">W6 * X6 + (1 - W6) * cM</f>
        <v>0.758</v>
      </c>
      <c r="Z6" s="0" t="n">
        <f aca="false">1 - Y6</f>
        <v>0.242</v>
      </c>
      <c r="AB6" s="0" t="n">
        <f aca="false">(0.1+(SIN(AC6)*SIN(AD6))*(AC6*AD6-AC6+AD6*2))/1.5</f>
        <v>0.424049892595991</v>
      </c>
      <c r="AC6" s="0" t="n">
        <f aca="false">SUM(B6:D6)/3</f>
        <v>0.8</v>
      </c>
      <c r="AD6" s="0" t="n">
        <f aca="false">SUM(E6:G6)/3</f>
        <v>0.7</v>
      </c>
    </row>
    <row r="7" customFormat="false" ht="13.8" hidden="false" customHeight="false" outlineLevel="0" collapsed="false">
      <c r="A7" s="0" t="n">
        <v>16</v>
      </c>
      <c r="B7" s="0" t="n">
        <v>0.7</v>
      </c>
      <c r="C7" s="0" t="n">
        <v>0.7</v>
      </c>
      <c r="D7" s="0" t="n">
        <v>0.7</v>
      </c>
      <c r="E7" s="0" t="n">
        <v>0.7</v>
      </c>
      <c r="F7" s="0" t="n">
        <v>0.7</v>
      </c>
      <c r="G7" s="0" t="n">
        <v>0.7</v>
      </c>
      <c r="H7" s="0" t="n">
        <v>0.28</v>
      </c>
      <c r="J7" s="0" t="n">
        <v>0.28</v>
      </c>
      <c r="K7" s="0" t="n">
        <f aca="false">(E7 + F7) / 2</f>
        <v>0.7</v>
      </c>
      <c r="L7" s="0" t="n">
        <f aca="false">(E7 + G7) / 2</f>
        <v>0.7</v>
      </c>
      <c r="M7" s="0" t="n">
        <f aca="false">(F7 + G7) / 2</f>
        <v>0.7</v>
      </c>
      <c r="N7" s="0" t="n">
        <f aca="false" t="array" ref="N7:N7">(1 - wTan) * B7 + wTan * K7</f>
        <v>0.7</v>
      </c>
      <c r="O7" s="0" t="n">
        <f aca="false" t="array" ref="O7:O7">(1 - wTan) * C7 + wTan * L7</f>
        <v>0.7</v>
      </c>
      <c r="P7" s="0" t="n">
        <f aca="false" t="array" ref="P7:P7">(1 - wTan) * D7 + wTan * M7</f>
        <v>0.7</v>
      </c>
      <c r="Q7" s="0" t="n">
        <f aca="false">IF(SUM($N7:$P7)=0,1,N7/SUM($N7:$P7))</f>
        <v>0.333333333333333</v>
      </c>
      <c r="R7" s="0" t="n">
        <f aca="false">IF(SUM($N7:$P7)=0,1,O7/SUM($N7:$P7))</f>
        <v>0.333333333333333</v>
      </c>
      <c r="S7" s="0" t="n">
        <f aca="false">IF(SUM($N7:$P7)=0,1,P7/SUM($N7:$P7))</f>
        <v>0.333333333333333</v>
      </c>
      <c r="T7" s="0" t="n">
        <f aca="false">LARGE($N7:$P7,1)</f>
        <v>0.7</v>
      </c>
      <c r="U7" s="0" t="n">
        <f aca="false">LARGE($N7:$P7,2)</f>
        <v>0.7</v>
      </c>
      <c r="V7" s="0" t="n">
        <f aca="false">LARGE($N7:$P7,3)</f>
        <v>0.7</v>
      </c>
      <c r="W7" s="0" t="n">
        <f aca="false" t="array" ref="W7:W7">W_1 * T7 + W_2 * U7 + W_3 * V7</f>
        <v>0.7</v>
      </c>
      <c r="X7" s="0" t="n">
        <f aca="false">SUMPRODUCT(B7:D7,Q7:S7)</f>
        <v>0.7</v>
      </c>
      <c r="Y7" s="0" t="n">
        <f aca="false" t="array" ref="Y7:Y7">W7 * X7 + (1 - W7) * cM</f>
        <v>0.685</v>
      </c>
      <c r="Z7" s="0" t="n">
        <f aca="false">1 - Y7</f>
        <v>0.315</v>
      </c>
      <c r="AB7" s="0" t="n">
        <f aca="false">(0.1+(SIN(AC7)*SIN(AD7))*(AC7*AD7-AC7+AD7*2))/1.5</f>
        <v>0.395913033316238</v>
      </c>
      <c r="AC7" s="0" t="n">
        <f aca="false">SUM(B7:D7)/3</f>
        <v>0.7</v>
      </c>
      <c r="AD7" s="0" t="n">
        <f aca="false">SUM(E7:G7)/3</f>
        <v>0.7</v>
      </c>
    </row>
    <row r="8" customFormat="false" ht="13.8" hidden="false" customHeight="false" outlineLevel="0" collapsed="false">
      <c r="A8" s="0" t="n">
        <v>17</v>
      </c>
      <c r="B8" s="0" t="n">
        <v>0.6</v>
      </c>
      <c r="C8" s="0" t="n">
        <v>0.6</v>
      </c>
      <c r="D8" s="0" t="n">
        <v>0.6</v>
      </c>
      <c r="E8" s="0" t="n">
        <v>0.7</v>
      </c>
      <c r="F8" s="0" t="n">
        <v>0.7</v>
      </c>
      <c r="G8" s="0" t="n">
        <v>0.7</v>
      </c>
      <c r="H8" s="0" t="n">
        <v>0.3</v>
      </c>
      <c r="J8" s="0" t="n">
        <v>0.3</v>
      </c>
      <c r="K8" s="0" t="n">
        <f aca="false">(E8 + F8) / 2</f>
        <v>0.7</v>
      </c>
      <c r="L8" s="0" t="n">
        <f aca="false">(E8 + G8) / 2</f>
        <v>0.7</v>
      </c>
      <c r="M8" s="0" t="n">
        <f aca="false">(F8 + G8) / 2</f>
        <v>0.7</v>
      </c>
      <c r="N8" s="0" t="n">
        <f aca="false" t="array" ref="N8:N8">(1 - wTan) * B8 + wTan * K8</f>
        <v>0.68</v>
      </c>
      <c r="O8" s="0" t="n">
        <f aca="false" t="array" ref="O8:O8">(1 - wTan) * C8 + wTan * L8</f>
        <v>0.68</v>
      </c>
      <c r="P8" s="0" t="n">
        <f aca="false" t="array" ref="P8:P8">(1 - wTan) * D8 + wTan * M8</f>
        <v>0.68</v>
      </c>
      <c r="Q8" s="0" t="n">
        <f aca="false">IF(SUM($N8:$P8)=0,1,N8/SUM($N8:$P8))</f>
        <v>0.333333333333333</v>
      </c>
      <c r="R8" s="0" t="n">
        <f aca="false">IF(SUM($N8:$P8)=0,1,O8/SUM($N8:$P8))</f>
        <v>0.333333333333333</v>
      </c>
      <c r="S8" s="0" t="n">
        <f aca="false">IF(SUM($N8:$P8)=0,1,P8/SUM($N8:$P8))</f>
        <v>0.333333333333333</v>
      </c>
      <c r="T8" s="0" t="n">
        <f aca="false">LARGE($N8:$P8,1)</f>
        <v>0.68</v>
      </c>
      <c r="U8" s="0" t="n">
        <f aca="false">LARGE($N8:$P8,2)</f>
        <v>0.68</v>
      </c>
      <c r="V8" s="0" t="n">
        <f aca="false">LARGE($N8:$P8,3)</f>
        <v>0.68</v>
      </c>
      <c r="W8" s="0" t="n">
        <f aca="false" t="array" ref="W8:W8">W_1 * T8 + W_2 * U8 + W_3 * V8</f>
        <v>0.68</v>
      </c>
      <c r="X8" s="0" t="n">
        <f aca="false">SUMPRODUCT(B8:D8,Q8:S8)</f>
        <v>0.6</v>
      </c>
      <c r="Y8" s="0" t="n">
        <f aca="false" t="array" ref="Y8:Y8">W8 * X8 + (1 - W8) * cM</f>
        <v>0.616</v>
      </c>
      <c r="Z8" s="0" t="n">
        <f aca="false">1 - Y8</f>
        <v>0.384</v>
      </c>
      <c r="AB8" s="0" t="n">
        <f aca="false">(0.1+(SIN(AC8)*SIN(AD8))*(AC8*AD8-AC8+AD8*2))/1.5</f>
        <v>0.362518836905731</v>
      </c>
      <c r="AC8" s="0" t="n">
        <f aca="false">SUM(B8:D8)/3</f>
        <v>0.6</v>
      </c>
      <c r="AD8" s="0" t="n">
        <f aca="false">SUM(E8:G8)/3</f>
        <v>0.7</v>
      </c>
    </row>
    <row r="9" customFormat="false" ht="13.8" hidden="false" customHeight="false" outlineLevel="0" collapsed="false">
      <c r="A9" s="0" t="n">
        <v>18</v>
      </c>
      <c r="B9" s="0" t="n">
        <v>0.5</v>
      </c>
      <c r="C9" s="0" t="n">
        <v>0.5</v>
      </c>
      <c r="D9" s="0" t="n">
        <v>0.5</v>
      </c>
      <c r="E9" s="0" t="n">
        <v>0.7</v>
      </c>
      <c r="F9" s="0" t="n">
        <v>0.7</v>
      </c>
      <c r="G9" s="0" t="n">
        <v>0.7</v>
      </c>
      <c r="H9" s="0" t="n">
        <v>0.4</v>
      </c>
      <c r="J9" s="0" t="n">
        <v>0.4</v>
      </c>
      <c r="K9" s="0" t="n">
        <f aca="false">(E9 + F9) / 2</f>
        <v>0.7</v>
      </c>
      <c r="L9" s="0" t="n">
        <f aca="false">(E9 + G9) / 2</f>
        <v>0.7</v>
      </c>
      <c r="M9" s="0" t="n">
        <f aca="false">(F9 + G9) / 2</f>
        <v>0.7</v>
      </c>
      <c r="N9" s="0" t="n">
        <f aca="false" t="array" ref="N9:N9">(1 - wTan) * B9 + wTan * K9</f>
        <v>0.66</v>
      </c>
      <c r="O9" s="0" t="n">
        <f aca="false" t="array" ref="O9:O9">(1 - wTan) * C9 + wTan * L9</f>
        <v>0.66</v>
      </c>
      <c r="P9" s="0" t="n">
        <f aca="false" t="array" ref="P9:P9">(1 - wTan) * D9 + wTan * M9</f>
        <v>0.66</v>
      </c>
      <c r="Q9" s="0" t="n">
        <f aca="false">IF(SUM($N9:$P9)=0,1,N9/SUM($N9:$P9))</f>
        <v>0.333333333333333</v>
      </c>
      <c r="R9" s="0" t="n">
        <f aca="false">IF(SUM($N9:$P9)=0,1,O9/SUM($N9:$P9))</f>
        <v>0.333333333333333</v>
      </c>
      <c r="S9" s="0" t="n">
        <f aca="false">IF(SUM($N9:$P9)=0,1,P9/SUM($N9:$P9))</f>
        <v>0.333333333333333</v>
      </c>
      <c r="T9" s="0" t="n">
        <f aca="false">LARGE($N9:$P9,1)</f>
        <v>0.66</v>
      </c>
      <c r="U9" s="0" t="n">
        <f aca="false">LARGE($N9:$P9,2)</f>
        <v>0.66</v>
      </c>
      <c r="V9" s="0" t="n">
        <f aca="false">LARGE($N9:$P9,3)</f>
        <v>0.66</v>
      </c>
      <c r="W9" s="0" t="n">
        <f aca="false" t="array" ref="W9:W9">W_1 * T9 + W_2 * U9 + W_3 * V9</f>
        <v>0.66</v>
      </c>
      <c r="X9" s="0" t="n">
        <f aca="false">SUMPRODUCT(B9:D9,Q9:S9)</f>
        <v>0.5</v>
      </c>
      <c r="Y9" s="0" t="n">
        <f aca="false" t="array" ref="Y9:Y9">W9 * X9 + (1 - W9) * cM</f>
        <v>0.551</v>
      </c>
      <c r="Z9" s="0" t="n">
        <f aca="false">1 - Y9</f>
        <v>0.449</v>
      </c>
      <c r="AB9" s="0" t="n">
        <f aca="false">(0.1+(SIN(AC9)*SIN(AD9))*(AC9*AD9-AC9+AD9*2))/1.5</f>
        <v>0.32404534306857</v>
      </c>
      <c r="AC9" s="0" t="n">
        <f aca="false">SUM(B9:D9)/3</f>
        <v>0.5</v>
      </c>
      <c r="AD9" s="0" t="n">
        <f aca="false">SUM(E9:G9)/3</f>
        <v>0.7</v>
      </c>
    </row>
    <row r="10" customFormat="false" ht="13.8" hidden="false" customHeight="false" outlineLevel="0" collapsed="false">
      <c r="A10" s="0" t="n">
        <v>11</v>
      </c>
      <c r="B10" s="0" t="n">
        <v>1</v>
      </c>
      <c r="C10" s="0" t="n">
        <v>1</v>
      </c>
      <c r="D10" s="0" t="n">
        <v>0.2</v>
      </c>
      <c r="E10" s="0" t="n">
        <v>1</v>
      </c>
      <c r="F10" s="0" t="n">
        <v>0</v>
      </c>
      <c r="G10" s="0" t="n">
        <v>0</v>
      </c>
      <c r="H10" s="0" t="n">
        <v>0.5</v>
      </c>
      <c r="J10" s="0" t="n">
        <v>0.5</v>
      </c>
      <c r="K10" s="0" t="n">
        <f aca="false">(E10 + F10) / 2</f>
        <v>0.5</v>
      </c>
      <c r="L10" s="0" t="n">
        <f aca="false">(E10 + G10) / 2</f>
        <v>0.5</v>
      </c>
      <c r="M10" s="0" t="n">
        <f aca="false">(F10 + G10) / 2</f>
        <v>0</v>
      </c>
      <c r="N10" s="0" t="n">
        <f aca="false" t="array" ref="N10:N10">(1 - wTan) * B10 + wTan * K10</f>
        <v>0.6</v>
      </c>
      <c r="O10" s="0" t="n">
        <f aca="false" t="array" ref="O10:O10">(1 - wTan) * C10 + wTan * L10</f>
        <v>0.6</v>
      </c>
      <c r="P10" s="0" t="n">
        <f aca="false" t="array" ref="P10:P10">(1 - wTan) * D10 + wTan * M10</f>
        <v>0.04</v>
      </c>
      <c r="Q10" s="0" t="n">
        <f aca="false">IF(SUM($N10:$P10)=0,1,N10/SUM($N10:$P10))</f>
        <v>0.483870967741935</v>
      </c>
      <c r="R10" s="0" t="n">
        <f aca="false">IF(SUM($N10:$P10)=0,1,O10/SUM($N10:$P10))</f>
        <v>0.483870967741935</v>
      </c>
      <c r="S10" s="0" t="n">
        <f aca="false">IF(SUM($N10:$P10)=0,1,P10/SUM($N10:$P10))</f>
        <v>0.032258064516129</v>
      </c>
      <c r="T10" s="0" t="n">
        <f aca="false">LARGE($N10:$P10,1)</f>
        <v>0.6</v>
      </c>
      <c r="U10" s="0" t="n">
        <f aca="false">LARGE($N10:$P10,2)</f>
        <v>0.6</v>
      </c>
      <c r="V10" s="0" t="n">
        <f aca="false">LARGE($N10:$P10,3)</f>
        <v>0.04</v>
      </c>
      <c r="W10" s="0" t="n">
        <f aca="false" t="array" ref="W10:W10">W_1 * T10 + W_2 * U10 + W_3 * V10</f>
        <v>0.544</v>
      </c>
      <c r="X10" s="0" t="n">
        <f aca="false">SUMPRODUCT(B10:D10,Q10:S10)</f>
        <v>0.974193548387097</v>
      </c>
      <c r="Y10" s="0" t="n">
        <f aca="false" t="array" ref="Y10:Y10">W10 * X10 + (1 - W10) * cM</f>
        <v>0.826361290322581</v>
      </c>
      <c r="Z10" s="0" t="n">
        <f aca="false">1 - Y10</f>
        <v>0.173638709677419</v>
      </c>
      <c r="AB10" s="0" t="n">
        <f aca="false">(0.1+(SIN(AC10)*SIN(AD10))*(AC10*AD10-AC10+AD10*2))/1.5</f>
        <v>0.0926231369518583</v>
      </c>
      <c r="AC10" s="0" t="n">
        <f aca="false">SUM(B10:D10)/3</f>
        <v>0.733333333333333</v>
      </c>
      <c r="AD10" s="0" t="n">
        <f aca="false">SUM(E10:G10)/3</f>
        <v>0.333333333333333</v>
      </c>
    </row>
    <row r="11" customFormat="false" ht="13.8" hidden="false" customHeight="false" outlineLevel="0" collapsed="false">
      <c r="A11" s="0" t="n">
        <v>12</v>
      </c>
      <c r="B11" s="0" t="n">
        <v>0.2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0.5</v>
      </c>
      <c r="J11" s="0" t="n">
        <v>0.5</v>
      </c>
      <c r="K11" s="0" t="n">
        <f aca="false">(E11 + F11) / 2</f>
        <v>0</v>
      </c>
      <c r="L11" s="0" t="n">
        <f aca="false">(E11 + G11) / 2</f>
        <v>0.5</v>
      </c>
      <c r="M11" s="0" t="n">
        <f aca="false">(F11 + G11) / 2</f>
        <v>0.5</v>
      </c>
      <c r="N11" s="0" t="n">
        <f aca="false" t="array" ref="N11:N11">(1 - wTan) * B11 + wTan * K11</f>
        <v>0.04</v>
      </c>
      <c r="O11" s="0" t="n">
        <f aca="false" t="array" ref="O11:O11">(1 - wTan) * C11 + wTan * L11</f>
        <v>0.6</v>
      </c>
      <c r="P11" s="0" t="n">
        <f aca="false" t="array" ref="P11:P11">(1 - wTan) * D11 + wTan * M11</f>
        <v>0.6</v>
      </c>
      <c r="Q11" s="0" t="n">
        <f aca="false">IF(SUM($N11:$P11)=0,1,N11/SUM($N11:$P11))</f>
        <v>0.032258064516129</v>
      </c>
      <c r="R11" s="0" t="n">
        <f aca="false">IF(SUM($N11:$P11)=0,1,O11/SUM($N11:$P11))</f>
        <v>0.483870967741935</v>
      </c>
      <c r="S11" s="0" t="n">
        <f aca="false">IF(SUM($N11:$P11)=0,1,P11/SUM($N11:$P11))</f>
        <v>0.483870967741935</v>
      </c>
      <c r="T11" s="0" t="n">
        <f aca="false">LARGE($N11:$P11,1)</f>
        <v>0.6</v>
      </c>
      <c r="U11" s="0" t="n">
        <f aca="false">LARGE($N11:$P11,2)</f>
        <v>0.6</v>
      </c>
      <c r="V11" s="0" t="n">
        <f aca="false">LARGE($N11:$P11,3)</f>
        <v>0.04</v>
      </c>
      <c r="W11" s="0" t="n">
        <f aca="false" t="array" ref="W11:W11">W_1 * T11 + W_2 * U11 + W_3 * V11</f>
        <v>0.544</v>
      </c>
      <c r="X11" s="0" t="n">
        <f aca="false">SUMPRODUCT(B11:D11,Q11:S11)</f>
        <v>0.974193548387097</v>
      </c>
      <c r="Y11" s="0" t="n">
        <f aca="false" t="array" ref="Y11:Y11">W11 * X11 + (1 - W11) * cM</f>
        <v>0.826361290322581</v>
      </c>
      <c r="Z11" s="0" t="n">
        <f aca="false">1 - Y11</f>
        <v>0.173638709677419</v>
      </c>
      <c r="AB11" s="0" t="n">
        <f aca="false">(0.1+(SIN(AC11)*SIN(AD11))*(AC11*AD11-AC11+AD11*2))/1.5</f>
        <v>0.0926231369518583</v>
      </c>
      <c r="AC11" s="0" t="n">
        <f aca="false">SUM(B11:D11)/3</f>
        <v>0.733333333333333</v>
      </c>
      <c r="AD11" s="0" t="n">
        <f aca="false">SUM(E11:G11)/3</f>
        <v>0.333333333333333</v>
      </c>
    </row>
    <row r="12" customFormat="false" ht="13.8" hidden="false" customHeight="false" outlineLevel="0" collapsed="false">
      <c r="A12" s="0" t="n">
        <v>8</v>
      </c>
      <c r="B12" s="0" t="n">
        <v>0.2</v>
      </c>
      <c r="C12" s="0" t="n">
        <v>0.2</v>
      </c>
      <c r="D12" s="0" t="n">
        <v>0.2</v>
      </c>
      <c r="E12" s="0" t="n">
        <v>0</v>
      </c>
      <c r="F12" s="0" t="n">
        <v>0</v>
      </c>
      <c r="G12" s="0" t="n">
        <v>0</v>
      </c>
      <c r="H12" s="0" t="n">
        <v>0.6</v>
      </c>
      <c r="I12" s="0" t="s">
        <v>28</v>
      </c>
      <c r="K12" s="0" t="n">
        <f aca="false">(E12 + F12) / 2</f>
        <v>0</v>
      </c>
      <c r="L12" s="0" t="n">
        <f aca="false">(E12 + G12) / 2</f>
        <v>0</v>
      </c>
      <c r="M12" s="0" t="n">
        <f aca="false">(F12 + G12) / 2</f>
        <v>0</v>
      </c>
      <c r="N12" s="0" t="n">
        <f aca="false" t="array" ref="N12:N12">(1 - wTan) * B12 + wTan * K12</f>
        <v>0.04</v>
      </c>
      <c r="O12" s="0" t="n">
        <f aca="false" t="array" ref="O12:O12">(1 - wTan) * C12 + wTan * L12</f>
        <v>0.04</v>
      </c>
      <c r="P12" s="0" t="n">
        <f aca="false" t="array" ref="P12:P12">(1 - wTan) * D12 + wTan * M12</f>
        <v>0.04</v>
      </c>
      <c r="Q12" s="0" t="n">
        <f aca="false">IF(SUM($N12:$P12)=0,1,N12/SUM($N12:$P12))</f>
        <v>0.333333333333333</v>
      </c>
      <c r="R12" s="0" t="n">
        <f aca="false">IF(SUM($N12:$P12)=0,1,O12/SUM($N12:$P12))</f>
        <v>0.333333333333333</v>
      </c>
      <c r="S12" s="0" t="n">
        <f aca="false">IF(SUM($N12:$P12)=0,1,P12/SUM($N12:$P12))</f>
        <v>0.333333333333333</v>
      </c>
      <c r="T12" s="0" t="n">
        <f aca="false">LARGE($N12:$P12,1)</f>
        <v>0.04</v>
      </c>
      <c r="U12" s="0" t="n">
        <f aca="false">LARGE($N12:$P12,2)</f>
        <v>0.04</v>
      </c>
      <c r="V12" s="0" t="n">
        <f aca="false">LARGE($N12:$P12,3)</f>
        <v>0.04</v>
      </c>
      <c r="W12" s="0" t="n">
        <f aca="false" t="array" ref="W12:W12">W_1 * T12 + W_2 * U12 + W_3 * V12</f>
        <v>0.04</v>
      </c>
      <c r="X12" s="0" t="n">
        <f aca="false">SUMPRODUCT(B12:D12,Q12:S12)</f>
        <v>0.2</v>
      </c>
      <c r="Y12" s="0" t="n">
        <f aca="false" t="array" ref="Y12:Y12">W12 * X12 + (1 - W12) * cM</f>
        <v>0.632</v>
      </c>
      <c r="Z12" s="0" t="n">
        <f aca="false">1 - Y12</f>
        <v>0.368</v>
      </c>
      <c r="AB12" s="0" t="n">
        <f aca="false">(0.1+(SIN(AC12)*SIN(AD12))*(AC12*AD12-AC12+AD12*2))/1.5</f>
        <v>0.0666666666666667</v>
      </c>
      <c r="AC12" s="0" t="n">
        <f aca="false">SUM(B12:D12)/3</f>
        <v>0.2</v>
      </c>
      <c r="AD12" s="0" t="n">
        <f aca="false">SUM(E12:G12)/3</f>
        <v>0</v>
      </c>
    </row>
    <row r="13" customFormat="false" ht="13.8" hidden="false" customHeight="false" outlineLevel="0" collapsed="false">
      <c r="A13" s="0" t="n">
        <v>5</v>
      </c>
      <c r="B13" s="0" t="n">
        <v>1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0.7</v>
      </c>
      <c r="I13" s="0" t="s">
        <v>28</v>
      </c>
      <c r="K13" s="0" t="n">
        <f aca="false">(E13 + F13) / 2</f>
        <v>0</v>
      </c>
      <c r="L13" s="0" t="n">
        <f aca="false">(E13 + G13) / 2</f>
        <v>0</v>
      </c>
      <c r="M13" s="0" t="n">
        <f aca="false">(F13 + G13) / 2</f>
        <v>0</v>
      </c>
      <c r="N13" s="0" t="n">
        <f aca="false" t="array" ref="N13:N13">(1 - wTan) * B13 + wTan * K13</f>
        <v>0.2</v>
      </c>
      <c r="O13" s="0" t="n">
        <f aca="false" t="array" ref="O13:O13">(1 - wTan) * C13 + wTan * L13</f>
        <v>0.2</v>
      </c>
      <c r="P13" s="0" t="n">
        <f aca="false" t="array" ref="P13:P13">(1 - wTan) * D13 + wTan * M13</f>
        <v>0.2</v>
      </c>
      <c r="Q13" s="0" t="n">
        <f aca="false">IF(SUM($N13:$P13)=0,1,N13/SUM($N13:$P13))</f>
        <v>0.333333333333333</v>
      </c>
      <c r="R13" s="0" t="n">
        <f aca="false">IF(SUM($N13:$P13)=0,1,O13/SUM($N13:$P13))</f>
        <v>0.333333333333333</v>
      </c>
      <c r="S13" s="0" t="n">
        <f aca="false">IF(SUM($N13:$P13)=0,1,P13/SUM($N13:$P13))</f>
        <v>0.333333333333333</v>
      </c>
      <c r="T13" s="0" t="n">
        <f aca="false">LARGE($N13:$P13,1)</f>
        <v>0.2</v>
      </c>
      <c r="U13" s="0" t="n">
        <f aca="false">LARGE($N13:$P13,2)</f>
        <v>0.2</v>
      </c>
      <c r="V13" s="0" t="n">
        <f aca="false">LARGE($N13:$P13,3)</f>
        <v>0.2</v>
      </c>
      <c r="W13" s="0" t="n">
        <f aca="false" t="array" ref="W13:W13">W_1 * T13 + W_2 * U13 + W_3 * V13</f>
        <v>0.2</v>
      </c>
      <c r="X13" s="0" t="n">
        <f aca="false">SUMPRODUCT(B13:D13,Q13:S13)</f>
        <v>1</v>
      </c>
      <c r="Y13" s="0" t="n">
        <f aca="false" t="array" ref="Y13:Y13">W13 * X13 + (1 - W13) * cM</f>
        <v>0.72</v>
      </c>
      <c r="Z13" s="0" t="n">
        <f aca="false">1 - Y13</f>
        <v>0.28</v>
      </c>
      <c r="AB13" s="0" t="n">
        <f aca="false">(0.1+(SIN(AC13)*SIN(AD13))*(AC13*AD13-AC13+AD13*2))/1.5</f>
        <v>0.0666666666666667</v>
      </c>
      <c r="AC13" s="0" t="n">
        <f aca="false">SUM(B13:D13)/3</f>
        <v>1</v>
      </c>
      <c r="AD13" s="0" t="n">
        <f aca="false">SUM(E13:G13)/3</f>
        <v>0</v>
      </c>
    </row>
    <row r="14" customFormat="false" ht="13.8" hidden="false" customHeight="false" outlineLevel="0" collapsed="false">
      <c r="A14" s="0" t="n">
        <v>9</v>
      </c>
      <c r="B14" s="0" t="n">
        <v>0.8</v>
      </c>
      <c r="C14" s="0" t="n">
        <v>0.8</v>
      </c>
      <c r="D14" s="0" t="n">
        <v>0.8</v>
      </c>
      <c r="E14" s="0" t="n">
        <v>0.2</v>
      </c>
      <c r="F14" s="0" t="n">
        <v>0.2</v>
      </c>
      <c r="G14" s="0" t="n">
        <v>0.2</v>
      </c>
      <c r="H14" s="0" t="n">
        <v>0.71</v>
      </c>
      <c r="J14" s="0" t="n">
        <v>0.71</v>
      </c>
      <c r="K14" s="0" t="n">
        <f aca="false">(E14 + F14) / 2</f>
        <v>0.2</v>
      </c>
      <c r="L14" s="0" t="n">
        <f aca="false">(E14 + G14) / 2</f>
        <v>0.2</v>
      </c>
      <c r="M14" s="0" t="n">
        <f aca="false">(F14 + G14) / 2</f>
        <v>0.2</v>
      </c>
      <c r="N14" s="0" t="n">
        <f aca="false" t="array" ref="N14:N14">(1 - wTan) * B14 + wTan * K14</f>
        <v>0.32</v>
      </c>
      <c r="O14" s="0" t="n">
        <f aca="false" t="array" ref="O14:O14">(1 - wTan) * C14 + wTan * L14</f>
        <v>0.32</v>
      </c>
      <c r="P14" s="0" t="n">
        <f aca="false" t="array" ref="P14:P14">(1 - wTan) * D14 + wTan * M14</f>
        <v>0.32</v>
      </c>
      <c r="Q14" s="0" t="n">
        <f aca="false">IF(SUM($N14:$P14)=0,1,N14/SUM($N14:$P14))</f>
        <v>0.333333333333333</v>
      </c>
      <c r="R14" s="0" t="n">
        <f aca="false">IF(SUM($N14:$P14)=0,1,O14/SUM($N14:$P14))</f>
        <v>0.333333333333333</v>
      </c>
      <c r="S14" s="0" t="n">
        <f aca="false">IF(SUM($N14:$P14)=0,1,P14/SUM($N14:$P14))</f>
        <v>0.333333333333333</v>
      </c>
      <c r="T14" s="0" t="n">
        <f aca="false">LARGE($N14:$P14,1)</f>
        <v>0.32</v>
      </c>
      <c r="U14" s="0" t="n">
        <f aca="false">LARGE($N14:$P14,2)</f>
        <v>0.32</v>
      </c>
      <c r="V14" s="0" t="n">
        <f aca="false">LARGE($N14:$P14,3)</f>
        <v>0.32</v>
      </c>
      <c r="W14" s="0" t="n">
        <f aca="false" t="array" ref="W14:W14">W_1 * T14 + W_2 * U14 + W_3 * V14</f>
        <v>0.32</v>
      </c>
      <c r="X14" s="0" t="n">
        <f aca="false">SUMPRODUCT(B14:D14,Q14:S14)</f>
        <v>0.8</v>
      </c>
      <c r="Y14" s="0" t="n">
        <f aca="false" t="array" ref="Y14:Y14">W14 * X14 + (1 - W14) * cM</f>
        <v>0.698</v>
      </c>
      <c r="Z14" s="0" t="n">
        <f aca="false">1 - Y14</f>
        <v>0.302</v>
      </c>
      <c r="AB14" s="0" t="n">
        <f aca="false">(0.1+(SIN(AC14)*SIN(AD14))*(AC14*AD14-AC14+AD14*2))/1.5</f>
        <v>0.0438640019433436</v>
      </c>
      <c r="AC14" s="0" t="n">
        <f aca="false">SUM(B14:D14)/3</f>
        <v>0.8</v>
      </c>
      <c r="AD14" s="0" t="n">
        <f aca="false">SUM(E14:G14)/3</f>
        <v>0.2</v>
      </c>
    </row>
    <row r="15" customFormat="false" ht="13.8" hidden="false" customHeight="false" outlineLevel="0" collapsed="false">
      <c r="A15" s="0" t="n">
        <v>7</v>
      </c>
      <c r="B15" s="0" t="n">
        <v>0.8</v>
      </c>
      <c r="C15" s="0" t="n">
        <v>0.8</v>
      </c>
      <c r="D15" s="0" t="n">
        <v>0.8</v>
      </c>
      <c r="E15" s="0" t="n">
        <v>0</v>
      </c>
      <c r="F15" s="0" t="n">
        <v>0</v>
      </c>
      <c r="G15" s="0" t="n">
        <v>0</v>
      </c>
      <c r="H15" s="0" t="n">
        <v>0.81</v>
      </c>
      <c r="J15" s="0" t="n">
        <v>0.81</v>
      </c>
      <c r="K15" s="0" t="n">
        <f aca="false">(E15 + F15) / 2</f>
        <v>0</v>
      </c>
      <c r="L15" s="0" t="n">
        <f aca="false">(E15 + G15) / 2</f>
        <v>0</v>
      </c>
      <c r="M15" s="0" t="n">
        <f aca="false">(F15 + G15) / 2</f>
        <v>0</v>
      </c>
      <c r="N15" s="0" t="n">
        <f aca="false" t="array" ref="N15:N15">(1 - wTan) * B15 + wTan * K15</f>
        <v>0.16</v>
      </c>
      <c r="O15" s="0" t="n">
        <f aca="false" t="array" ref="O15:O15">(1 - wTan) * C15 + wTan * L15</f>
        <v>0.16</v>
      </c>
      <c r="P15" s="0" t="n">
        <f aca="false" t="array" ref="P15:P15">(1 - wTan) * D15 + wTan * M15</f>
        <v>0.16</v>
      </c>
      <c r="Q15" s="0" t="n">
        <f aca="false">IF(SUM($N15:$P15)=0,1,N15/SUM($N15:$P15))</f>
        <v>0.333333333333333</v>
      </c>
      <c r="R15" s="0" t="n">
        <f aca="false">IF(SUM($N15:$P15)=0,1,O15/SUM($N15:$P15))</f>
        <v>0.333333333333333</v>
      </c>
      <c r="S15" s="0" t="n">
        <f aca="false">IF(SUM($N15:$P15)=0,1,P15/SUM($N15:$P15))</f>
        <v>0.333333333333333</v>
      </c>
      <c r="T15" s="0" t="n">
        <f aca="false">LARGE($N15:$P15,1)</f>
        <v>0.16</v>
      </c>
      <c r="U15" s="0" t="n">
        <f aca="false">LARGE($N15:$P15,2)</f>
        <v>0.16</v>
      </c>
      <c r="V15" s="0" t="n">
        <f aca="false">LARGE($N15:$P15,3)</f>
        <v>0.16</v>
      </c>
      <c r="W15" s="0" t="n">
        <f aca="false" t="array" ref="W15:W15">W_1 * T15 + W_2 * U15 + W_3 * V15</f>
        <v>0.16</v>
      </c>
      <c r="X15" s="0" t="n">
        <f aca="false">SUMPRODUCT(B15:D15,Q15:S15)</f>
        <v>0.8</v>
      </c>
      <c r="Y15" s="0" t="n">
        <f aca="false" t="array" ref="Y15:Y15">W15 * X15 + (1 - W15) * cM</f>
        <v>0.674</v>
      </c>
      <c r="Z15" s="0" t="n">
        <f aca="false">1 - Y15</f>
        <v>0.326</v>
      </c>
      <c r="AB15" s="0" t="n">
        <f aca="false">(0.1+(SIN(AC15)*SIN(AD15))*(AC15*AD15-AC15+AD15*2))/1.5</f>
        <v>0.0666666666666667</v>
      </c>
      <c r="AC15" s="0" t="n">
        <f aca="false">SUM(B15:D15)/3</f>
        <v>0.8</v>
      </c>
      <c r="AD15" s="0" t="n">
        <f aca="false">SUM(E15:G15)/3</f>
        <v>0</v>
      </c>
    </row>
    <row r="16" customFormat="false" ht="13.8" hidden="false" customHeight="false" outlineLevel="0" collapsed="false">
      <c r="A16" s="0" t="n">
        <v>10</v>
      </c>
      <c r="B16" s="0" t="n">
        <v>0.2</v>
      </c>
      <c r="C16" s="0" t="n">
        <v>0.2</v>
      </c>
      <c r="D16" s="0" t="n">
        <v>0.2</v>
      </c>
      <c r="E16" s="0" t="n">
        <v>0.2</v>
      </c>
      <c r="F16" s="0" t="n">
        <v>0.2</v>
      </c>
      <c r="G16" s="0" t="n">
        <v>0.2</v>
      </c>
      <c r="H16" s="0" t="n">
        <v>0.82</v>
      </c>
      <c r="J16" s="0" t="n">
        <v>0.82</v>
      </c>
      <c r="K16" s="0" t="n">
        <f aca="false">(E16 + F16) / 2</f>
        <v>0.2</v>
      </c>
      <c r="L16" s="0" t="n">
        <f aca="false">(E16 + G16) / 2</f>
        <v>0.2</v>
      </c>
      <c r="M16" s="0" t="n">
        <f aca="false">(F16 + G16) / 2</f>
        <v>0.2</v>
      </c>
      <c r="N16" s="0" t="n">
        <f aca="false" t="array" ref="N16:N16">(1 - wTan) * B16 + wTan * K16</f>
        <v>0.2</v>
      </c>
      <c r="O16" s="0" t="n">
        <f aca="false" t="array" ref="O16:O16">(1 - wTan) * C16 + wTan * L16</f>
        <v>0.2</v>
      </c>
      <c r="P16" s="0" t="n">
        <f aca="false" t="array" ref="P16:P16">(1 - wTan) * D16 + wTan * M16</f>
        <v>0.2</v>
      </c>
      <c r="Q16" s="0" t="n">
        <f aca="false">IF(SUM($N16:$P16)=0,1,N16/SUM($N16:$P16))</f>
        <v>0.333333333333333</v>
      </c>
      <c r="R16" s="0" t="n">
        <f aca="false">IF(SUM($N16:$P16)=0,1,O16/SUM($N16:$P16))</f>
        <v>0.333333333333333</v>
      </c>
      <c r="S16" s="0" t="n">
        <f aca="false">IF(SUM($N16:$P16)=0,1,P16/SUM($N16:$P16))</f>
        <v>0.333333333333333</v>
      </c>
      <c r="T16" s="0" t="n">
        <f aca="false">LARGE($N16:$P16,1)</f>
        <v>0.2</v>
      </c>
      <c r="U16" s="0" t="n">
        <f aca="false">LARGE($N16:$P16,2)</f>
        <v>0.2</v>
      </c>
      <c r="V16" s="0" t="n">
        <f aca="false">LARGE($N16:$P16,3)</f>
        <v>0.2</v>
      </c>
      <c r="W16" s="0" t="n">
        <f aca="false" t="array" ref="W16:W16">W_1 * T16 + W_2 * U16 + W_3 * V16</f>
        <v>0.2</v>
      </c>
      <c r="X16" s="0" t="n">
        <f aca="false">SUMPRODUCT(B16:D16,Q16:S16)</f>
        <v>0.2</v>
      </c>
      <c r="Y16" s="0" t="n">
        <f aca="false" t="array" ref="Y16:Y16">W16 * X16 + (1 - W16) * cM</f>
        <v>0.56</v>
      </c>
      <c r="Z16" s="0" t="n">
        <f aca="false">1 - Y16</f>
        <v>0.44</v>
      </c>
      <c r="AB16" s="0" t="n">
        <f aca="false">(0.1+(SIN(AC16)*SIN(AD16))*(AC16*AD16-AC16+AD16*2))/1.5</f>
        <v>0.0729817871464359</v>
      </c>
      <c r="AC16" s="0" t="n">
        <f aca="false">SUM(B16:D16)/3</f>
        <v>0.2</v>
      </c>
      <c r="AD16" s="0" t="n">
        <f aca="false">SUM(E16:G16)/3</f>
        <v>0.2</v>
      </c>
    </row>
    <row r="17" customFormat="false" ht="13.8" hidden="false" customHeight="false" outlineLevel="0" collapsed="false">
      <c r="A17" s="0" t="n">
        <v>19</v>
      </c>
      <c r="B17" s="0" t="n">
        <v>0.2</v>
      </c>
      <c r="C17" s="0" t="n">
        <v>0.2</v>
      </c>
      <c r="D17" s="0" t="n">
        <v>0.2</v>
      </c>
      <c r="E17" s="0" t="n">
        <v>0.7</v>
      </c>
      <c r="F17" s="0" t="n">
        <v>0.7</v>
      </c>
      <c r="G17" s="0" t="n">
        <v>0.7</v>
      </c>
      <c r="H17" s="0" t="n">
        <v>0.83</v>
      </c>
      <c r="J17" s="0" t="n">
        <v>0.83</v>
      </c>
      <c r="K17" s="0" t="n">
        <f aca="false">(E17 + F17) / 2</f>
        <v>0.7</v>
      </c>
      <c r="L17" s="0" t="n">
        <f aca="false">(E17 + G17) / 2</f>
        <v>0.7</v>
      </c>
      <c r="M17" s="0" t="n">
        <f aca="false">(F17 + G17) / 2</f>
        <v>0.7</v>
      </c>
      <c r="N17" s="0" t="n">
        <f aca="false" t="array" ref="N17:N17">(1 - wTan) * B17 + wTan * K17</f>
        <v>0.6</v>
      </c>
      <c r="O17" s="0" t="n">
        <f aca="false" t="array" ref="O17:O17">(1 - wTan) * C17 + wTan * L17</f>
        <v>0.6</v>
      </c>
      <c r="P17" s="0" t="n">
        <f aca="false" t="array" ref="P17:P17">(1 - wTan) * D17 + wTan * M17</f>
        <v>0.6</v>
      </c>
      <c r="Q17" s="0" t="n">
        <f aca="false">IF(SUM($N17:$P17)=0,1,N17/SUM($N17:$P17))</f>
        <v>0.333333333333333</v>
      </c>
      <c r="R17" s="0" t="n">
        <f aca="false">IF(SUM($N17:$P17)=0,1,O17/SUM($N17:$P17))</f>
        <v>0.333333333333333</v>
      </c>
      <c r="S17" s="0" t="n">
        <f aca="false">IF(SUM($N17:$P17)=0,1,P17/SUM($N17:$P17))</f>
        <v>0.333333333333333</v>
      </c>
      <c r="T17" s="0" t="n">
        <f aca="false">LARGE($N17:$P17,1)</f>
        <v>0.6</v>
      </c>
      <c r="U17" s="0" t="n">
        <f aca="false">LARGE($N17:$P17,2)</f>
        <v>0.6</v>
      </c>
      <c r="V17" s="0" t="n">
        <f aca="false">LARGE($N17:$P17,3)</f>
        <v>0.6</v>
      </c>
      <c r="W17" s="0" t="n">
        <f aca="false" t="array" ref="W17:W17">W_1 * T17 + W_2 * U17 + W_3 * V17</f>
        <v>0.6</v>
      </c>
      <c r="X17" s="0" t="n">
        <f aca="false">SUMPRODUCT(B17:D17,Q17:S17)</f>
        <v>0.2</v>
      </c>
      <c r="Y17" s="0" t="n">
        <f aca="false" t="array" ref="Y17:Y17">W17 * X17 + (1 - W17) * cM</f>
        <v>0.38</v>
      </c>
      <c r="Z17" s="0" t="n">
        <f aca="false">1 - Y17</f>
        <v>0.62</v>
      </c>
      <c r="AB17" s="0" t="n">
        <f aca="false">(0.1+(SIN(AC17)*SIN(AD17))*(AC17*AD17-AC17+AD17*2))/1.5</f>
        <v>0.181001091816803</v>
      </c>
      <c r="AC17" s="0" t="n">
        <f aca="false">SUM(B17:D17)/3</f>
        <v>0.2</v>
      </c>
      <c r="AD17" s="0" t="n">
        <f aca="false">SUM(E17:G17)/3</f>
        <v>0.7</v>
      </c>
    </row>
    <row r="18" customFormat="false" ht="13.8" hidden="false" customHeight="false" outlineLevel="0" collapsed="false">
      <c r="A18" s="0" t="n">
        <v>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0.9</v>
      </c>
      <c r="I18" s="0" t="s">
        <v>29</v>
      </c>
      <c r="J18" s="0" t="n">
        <v>0.9</v>
      </c>
      <c r="K18" s="0" t="n">
        <f aca="false">(E18 + F18) / 2</f>
        <v>0</v>
      </c>
      <c r="L18" s="0" t="n">
        <f aca="false">(E18 + G18) / 2</f>
        <v>0</v>
      </c>
      <c r="M18" s="0" t="n">
        <f aca="false">(F18 + G18) / 2</f>
        <v>0</v>
      </c>
      <c r="N18" s="0" t="n">
        <f aca="false" t="array" ref="N18:N18">(1 - wTan) * B18 + wTan * K18</f>
        <v>0</v>
      </c>
      <c r="O18" s="0" t="n">
        <f aca="false" t="array" ref="O18:O18">(1 - wTan) * C18 + wTan * L18</f>
        <v>0</v>
      </c>
      <c r="P18" s="0" t="n">
        <f aca="false" t="array" ref="P18:P18">(1 - wTan) * D18 + wTan * M18</f>
        <v>0</v>
      </c>
      <c r="Q18" s="0" t="n">
        <f aca="false">IF(SUM($N18:$P18)=0,1,N18/SUM($N18:$P18))</f>
        <v>1</v>
      </c>
      <c r="R18" s="0" t="n">
        <f aca="false">IF(SUM($N18:$P18)=0,1,O18/SUM($N18:$P18))</f>
        <v>1</v>
      </c>
      <c r="S18" s="0" t="n">
        <f aca="false">IF(SUM($N18:$P18)=0,1,P18/SUM($N18:$P18))</f>
        <v>1</v>
      </c>
      <c r="T18" s="0" t="n">
        <f aca="false">LARGE($N18:$P18,1)</f>
        <v>0</v>
      </c>
      <c r="U18" s="0" t="n">
        <f aca="false">LARGE($N18:$P18,2)</f>
        <v>0</v>
      </c>
      <c r="V18" s="0" t="n">
        <f aca="false">LARGE($N18:$P18,3)</f>
        <v>0</v>
      </c>
      <c r="W18" s="0" t="n">
        <f aca="false" t="array" ref="W18:W18">W_1 * T18 + W_2 * U18 + W_3 * V18</f>
        <v>0</v>
      </c>
      <c r="X18" s="0" t="n">
        <f aca="false">SUMPRODUCT(B18:D18,Q18:S18)</f>
        <v>0</v>
      </c>
      <c r="Y18" s="0" t="n">
        <f aca="false" t="array" ref="Y18:Y18">W18 * X18 + (1 - W18) * cM</f>
        <v>0.65</v>
      </c>
      <c r="Z18" s="0" t="n">
        <f aca="false">1 - Y18</f>
        <v>0.35</v>
      </c>
      <c r="AB18" s="0" t="n">
        <f aca="false">(0.1+(SIN(AC18)*SIN(AD18))*(AC18*AD18-AC18+AD18*2))/1.5</f>
        <v>0.0666666666666667</v>
      </c>
      <c r="AC18" s="0" t="n">
        <f aca="false">SUM(B18:D18)/3</f>
        <v>0</v>
      </c>
      <c r="AD18" s="0" t="n">
        <f aca="false">SUM(E18:G18)/3</f>
        <v>0</v>
      </c>
    </row>
    <row r="19" customFormat="false" ht="13.8" hidden="false" customHeight="false" outlineLevel="0" collapsed="false">
      <c r="A19" s="0" t="n">
        <v>4</v>
      </c>
      <c r="B19" s="0" t="n">
        <v>0.2</v>
      </c>
      <c r="C19" s="0" t="n">
        <v>0.2</v>
      </c>
      <c r="D19" s="0" t="n">
        <v>0.2</v>
      </c>
      <c r="E19" s="0" t="n">
        <v>1</v>
      </c>
      <c r="F19" s="0" t="n">
        <v>1</v>
      </c>
      <c r="G19" s="0" t="n">
        <v>1</v>
      </c>
      <c r="H19" s="0" t="n">
        <v>0.99</v>
      </c>
      <c r="J19" s="0" t="n">
        <v>0.99</v>
      </c>
      <c r="K19" s="0" t="n">
        <f aca="false">(E19 + F19) / 2</f>
        <v>1</v>
      </c>
      <c r="L19" s="0" t="n">
        <f aca="false">(E19 + G19) / 2</f>
        <v>1</v>
      </c>
      <c r="M19" s="0" t="n">
        <f aca="false">(F19 + G19) / 2</f>
        <v>1</v>
      </c>
      <c r="N19" s="0" t="n">
        <f aca="false" t="array" ref="N19:N19">(1 - wTan) * B19 + wTan * K19</f>
        <v>0.84</v>
      </c>
      <c r="O19" s="0" t="n">
        <f aca="false" t="array" ref="O19:O19">(1 - wTan) * C19 + wTan * L19</f>
        <v>0.84</v>
      </c>
      <c r="P19" s="0" t="n">
        <f aca="false" t="array" ref="P19:P19">(1 - wTan) * D19 + wTan * M19</f>
        <v>0.84</v>
      </c>
      <c r="Q19" s="0" t="n">
        <f aca="false">IF(SUM($N19:$P19)=0,1,N19/SUM($N19:$P19))</f>
        <v>0.333333333333333</v>
      </c>
      <c r="R19" s="0" t="n">
        <f aca="false">IF(SUM($N19:$P19)=0,1,O19/SUM($N19:$P19))</f>
        <v>0.333333333333333</v>
      </c>
      <c r="S19" s="0" t="n">
        <f aca="false">IF(SUM($N19:$P19)=0,1,P19/SUM($N19:$P19))</f>
        <v>0.333333333333333</v>
      </c>
      <c r="T19" s="0" t="n">
        <f aca="false">LARGE($N19:$P19,1)</f>
        <v>0.84</v>
      </c>
      <c r="U19" s="0" t="n">
        <f aca="false">LARGE($N19:$P19,2)</f>
        <v>0.84</v>
      </c>
      <c r="V19" s="0" t="n">
        <f aca="false">LARGE($N19:$P19,3)</f>
        <v>0.84</v>
      </c>
      <c r="W19" s="0" t="n">
        <f aca="false" t="array" ref="W19:W19">W_1 * T19 + W_2 * U19 + W_3 * V19</f>
        <v>0.84</v>
      </c>
      <c r="X19" s="0" t="n">
        <f aca="false">SUMPRODUCT(B19:D19,Q19:S19)</f>
        <v>0.2</v>
      </c>
      <c r="Y19" s="0" t="n">
        <f aca="false" t="array" ref="Y19:Y19">W19 * X19 + (1 - W19) * cM</f>
        <v>0.272</v>
      </c>
      <c r="Z19" s="0" t="n">
        <f aca="false">1 - Y19</f>
        <v>0.728</v>
      </c>
      <c r="AB19" s="0" t="n">
        <f aca="false">(0.1+(SIN(AC19)*SIN(AD19))*(AC19*AD19-AC19+AD19*2))/1.5</f>
        <v>0.289565969913661</v>
      </c>
      <c r="AC19" s="0" t="n">
        <f aca="false">SUM(B19:D19)/3</f>
        <v>0.2</v>
      </c>
      <c r="AD19" s="0" t="n">
        <f aca="false">SUM(E19:G19)/3</f>
        <v>1</v>
      </c>
    </row>
    <row r="20" customFormat="false" ht="13.8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1</v>
      </c>
      <c r="H20" s="0" t="n">
        <v>1</v>
      </c>
      <c r="J20" s="0" t="n">
        <v>1</v>
      </c>
      <c r="K20" s="0" t="n">
        <f aca="false">(E20 + F20) / 2</f>
        <v>1</v>
      </c>
      <c r="L20" s="0" t="n">
        <f aca="false">(E20 + G20) / 2</f>
        <v>1</v>
      </c>
      <c r="M20" s="0" t="n">
        <f aca="false">(F20 + G20) / 2</f>
        <v>1</v>
      </c>
      <c r="N20" s="0" t="n">
        <f aca="false" t="array" ref="N20:N20">(1 - wTan) * B20 + wTan * K20</f>
        <v>0.8</v>
      </c>
      <c r="O20" s="0" t="n">
        <f aca="false" t="array" ref="O20:O20">(1 - wTan) * C20 + wTan * L20</f>
        <v>0.8</v>
      </c>
      <c r="P20" s="0" t="n">
        <f aca="false" t="array" ref="P20:P20">(1 - wTan) * D20 + wTan * M20</f>
        <v>0.8</v>
      </c>
      <c r="Q20" s="0" t="n">
        <f aca="false">IF(SUM($N20:$P20)=0,1,N20/SUM($N20:$P20))</f>
        <v>0.333333333333333</v>
      </c>
      <c r="R20" s="0" t="n">
        <f aca="false">IF(SUM($N20:$P20)=0,1,O20/SUM($N20:$P20))</f>
        <v>0.333333333333333</v>
      </c>
      <c r="S20" s="0" t="n">
        <f aca="false">IF(SUM($N20:$P20)=0,1,P20/SUM($N20:$P20))</f>
        <v>0.333333333333333</v>
      </c>
      <c r="T20" s="0" t="n">
        <f aca="false">LARGE($N20:$P20,1)</f>
        <v>0.8</v>
      </c>
      <c r="U20" s="0" t="n">
        <f aca="false">LARGE($N20:$P20,2)</f>
        <v>0.8</v>
      </c>
      <c r="V20" s="0" t="n">
        <f aca="false">LARGE($N20:$P20,3)</f>
        <v>0.8</v>
      </c>
      <c r="W20" s="0" t="n">
        <f aca="false" t="array" ref="W20:W20">W_1 * T20 + W_2 * U20 + W_3 * V20</f>
        <v>0.8</v>
      </c>
      <c r="X20" s="0" t="n">
        <f aca="false">SUMPRODUCT(B20:D20,Q20:S20)</f>
        <v>0</v>
      </c>
      <c r="Y20" s="0" t="n">
        <f aca="false" t="array" ref="Y20:Y20">W20 * X20 + (1 - W20) * cM</f>
        <v>0.13</v>
      </c>
      <c r="Z20" s="0" t="n">
        <f aca="false">1 - Y20</f>
        <v>0.87</v>
      </c>
      <c r="AB20" s="0" t="n">
        <f aca="false">(0.1+(SIN(AC20)*SIN(AD20))*(AC20*AD20-AC20+AD20*2))/1.5</f>
        <v>0.0666666666666667</v>
      </c>
      <c r="AC20" s="0" t="n">
        <f aca="false">SUM(B20:D20)/3</f>
        <v>0</v>
      </c>
      <c r="AD20" s="0" t="n">
        <f aca="false">SUM(E20:G20)/3</f>
        <v>1</v>
      </c>
    </row>
    <row r="21" customFormat="false" ht="14.25" hidden="false" customHeight="false" outlineLevel="0" collapsed="false">
      <c r="A21" s="0" t="n">
        <v>20</v>
      </c>
    </row>
    <row r="22" customFormat="false" ht="14.25" hidden="false" customHeight="false" outlineLevel="0" collapsed="false">
      <c r="A22" s="0" t="n">
        <v>21</v>
      </c>
    </row>
    <row r="23" customFormat="false" ht="14.25" hidden="false" customHeight="false" outlineLevel="0" collapsed="false">
      <c r="A23" s="0" t="n">
        <v>22</v>
      </c>
    </row>
    <row r="24" customFormat="false" ht="14.25" hidden="false" customHeight="false" outlineLevel="0" collapsed="false">
      <c r="A24" s="0" t="n">
        <v>23</v>
      </c>
    </row>
    <row r="25" customFormat="false" ht="14.25" hidden="false" customHeight="false" outlineLevel="0" collapsed="false">
      <c r="A25" s="0" t="n">
        <v>24</v>
      </c>
    </row>
    <row r="26" customFormat="false" ht="14.25" hidden="false" customHeight="false" outlineLevel="0" collapsed="false">
      <c r="A26" s="0" t="n">
        <v>25</v>
      </c>
    </row>
    <row r="27" customFormat="false" ht="14.25" hidden="false" customHeight="false" outlineLevel="0" collapsed="false">
      <c r="A27" s="0" t="n">
        <v>26</v>
      </c>
    </row>
    <row r="28" customFormat="false" ht="14.25" hidden="false" customHeight="false" outlineLevel="0" collapsed="false">
      <c r="A28" s="0" t="n">
        <v>27</v>
      </c>
    </row>
    <row r="29" customFormat="false" ht="14.25" hidden="false" customHeight="false" outlineLevel="0" collapsed="false">
      <c r="A29" s="0" t="n">
        <v>28</v>
      </c>
    </row>
    <row r="30" customFormat="false" ht="14.25" hidden="false" customHeight="false" outlineLevel="0" collapsed="false">
      <c r="A30" s="0" t="n">
        <v>29</v>
      </c>
    </row>
    <row r="31" customFormat="false" ht="14.25" hidden="false" customHeight="false" outlineLevel="0" collapsed="false">
      <c r="A31" s="0" t="n">
        <v>30</v>
      </c>
    </row>
    <row r="32" customFormat="false" ht="14.25" hidden="false" customHeight="false" outlineLevel="0" collapsed="false">
      <c r="A32" s="0" t="n">
        <v>31</v>
      </c>
    </row>
    <row r="33" customFormat="false" ht="14.25" hidden="false" customHeight="false" outlineLevel="0" collapsed="false">
      <c r="A33" s="0" t="n">
        <v>32</v>
      </c>
    </row>
    <row r="34" customFormat="false" ht="14.25" hidden="false" customHeight="false" outlineLevel="0" collapsed="false">
      <c r="A34" s="0" t="n">
        <v>33</v>
      </c>
    </row>
    <row r="35" customFormat="false" ht="14.25" hidden="false" customHeight="false" outlineLevel="0" collapsed="false">
      <c r="A35" s="0" t="n">
        <v>34</v>
      </c>
    </row>
    <row r="36" customFormat="false" ht="14.25" hidden="false" customHeight="false" outlineLevel="0" collapsed="false">
      <c r="A36" s="0" t="n">
        <v>35</v>
      </c>
    </row>
    <row r="42" customFormat="false" ht="14.25" hidden="false" customHeight="false" outlineLevel="0" collapsed="false"/>
  </sheetData>
  <autoFilter ref="A1:AA36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484375" defaultRowHeight="14.25" zeroHeight="false" outlineLevelRow="0" outlineLevelCol="0"/>
  <sheetData>
    <row r="1" customFormat="false" ht="14.25" hidden="false" customHeight="false" outlineLevel="0" collapsed="false">
      <c r="A1" s="0" t="s">
        <v>30</v>
      </c>
      <c r="B1" s="0" t="n">
        <v>0</v>
      </c>
    </row>
    <row r="2" customFormat="false" ht="14.25" hidden="false" customHeight="false" outlineLevel="0" collapsed="false">
      <c r="A2" s="0" t="s">
        <v>31</v>
      </c>
      <c r="B2" s="0" t="n">
        <v>0.5</v>
      </c>
    </row>
    <row r="3" customFormat="false" ht="14.25" hidden="false" customHeight="false" outlineLevel="0" collapsed="false">
      <c r="A3" s="0" t="s">
        <v>32</v>
      </c>
      <c r="B3" s="0" t="n">
        <v>0.8</v>
      </c>
    </row>
    <row r="4" customFormat="false" ht="14.25" hidden="false" customHeight="false" outlineLevel="0" collapsed="false">
      <c r="A4" s="0" t="s">
        <v>33</v>
      </c>
      <c r="B4" s="0" t="n">
        <v>0.7</v>
      </c>
    </row>
    <row r="5" customFormat="false" ht="14.25" hidden="false" customHeight="false" outlineLevel="0" collapsed="false">
      <c r="A5" s="0" t="s">
        <v>34</v>
      </c>
      <c r="B5" s="0" t="n">
        <v>0.2</v>
      </c>
    </row>
    <row r="6" customFormat="false" ht="14.25" hidden="false" customHeight="false" outlineLevel="0" collapsed="false">
      <c r="A6" s="0" t="s">
        <v>35</v>
      </c>
      <c r="B6" s="0" t="n">
        <v>0.1</v>
      </c>
    </row>
    <row r="7" customFormat="false" ht="14.25" hidden="false" customHeight="false" outlineLevel="0" collapsed="false">
      <c r="A7" s="0" t="s">
        <v>36</v>
      </c>
      <c r="B7" s="0" t="n">
        <v>0.65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2023-07-12T14:20:49Z</dcterms:created>
  <dc:creator>yassine mejri</dc:creator>
  <dc:description/>
  <dc:language>fr-FR</dc:language>
  <cp:lastModifiedBy/>
  <dcterms:modified xsi:type="dcterms:W3CDTF">2023-07-26T17:41:49Z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