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ASSAY" sheetId="1" r:id="rId1"/>
  </sheets>
  <definedNames>
    <definedName name="_xlnm.Print_Area" localSheetId="0">ASSAY!$A$1:$L$66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hP</author>
  </authors>
  <commentList>
    <comment ref="Q21" authorId="0">
      <text>
        <r>
          <rPr>
            <b/>
            <sz val="9"/>
            <rFont val="Tahoma"/>
            <charset val="0"/>
          </rPr>
          <t>hP:</t>
        </r>
        <r>
          <rPr>
            <sz val="9"/>
            <rFont val="Tahoma"/>
            <charset val="0"/>
          </rPr>
          <t xml:space="preserve">
</t>
        </r>
      </text>
    </comment>
    <comment ref="I43" authorId="0">
      <text>
        <r>
          <rPr>
            <b/>
            <sz val="9"/>
            <rFont val="Tahoma"/>
            <charset val="0"/>
          </rPr>
          <t>hP:</t>
        </r>
        <r>
          <rPr>
            <sz val="9"/>
            <rFont val="Tahoma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<sst xmlns="http://schemas.openxmlformats.org/spreadsheetml/2006/main" count="136" uniqueCount="36">
  <si>
    <t>DATE</t>
  </si>
  <si>
    <t>STABILITY Analysis of Valnemulin HCl in Biovalinat</t>
  </si>
  <si>
    <t>Date:</t>
  </si>
  <si>
    <t xml:space="preserve">ASSAY OF </t>
  </si>
  <si>
    <t>Zero time</t>
  </si>
  <si>
    <t>Name</t>
  </si>
  <si>
    <t>STD</t>
  </si>
  <si>
    <t>Purity%</t>
  </si>
  <si>
    <t>Area 1</t>
  </si>
  <si>
    <t>Area 2</t>
  </si>
  <si>
    <t>Area 3</t>
  </si>
  <si>
    <t>Avg.</t>
  </si>
  <si>
    <t>SD</t>
  </si>
  <si>
    <t>RSD%</t>
  </si>
  <si>
    <t>%</t>
  </si>
  <si>
    <t>Acual weight of ST/mg</t>
  </si>
  <si>
    <t>Denisty/gm</t>
  </si>
  <si>
    <t>ser-wt of T/mg</t>
  </si>
  <si>
    <t>ser-wt of ST/mg</t>
  </si>
  <si>
    <t>Potency of STD</t>
  </si>
  <si>
    <t>Loss On Drying</t>
  </si>
  <si>
    <t>After three months</t>
  </si>
  <si>
    <t>Batch No.</t>
  </si>
  <si>
    <t>ZERO</t>
  </si>
  <si>
    <t>THREE</t>
  </si>
  <si>
    <t>SIX</t>
  </si>
  <si>
    <t>RSD</t>
  </si>
  <si>
    <t>After six months</t>
  </si>
  <si>
    <t>Assay= RT/RST xCst/CtxDxp</t>
  </si>
  <si>
    <t>RT=AVERAG AREA OF TEST</t>
  </si>
  <si>
    <t>RST=AVERAG AREA OF ST</t>
  </si>
  <si>
    <t>Cst= CONC OF ST</t>
  </si>
  <si>
    <t>Ct= CONC OF TEST</t>
  </si>
  <si>
    <t>D= WEIGHT PER ML FOR LIQUID IN POWDER =1</t>
  </si>
  <si>
    <t>P= PURITY OF ST BY %</t>
  </si>
  <si>
    <t xml:space="preserve">(FQC04902)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</si>
</sst>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35">
    <font>
      <sz val="11"/>
      <color theme="1"/>
      <name val="Calibri"/>
      <charset val="0"/>
      <scheme val="minor"/>
    </font>
    <font>
      <sz val="12"/>
      <color theme="1"/>
      <name val="Century Gothic"/>
      <charset val="0"/>
    </font>
    <font>
      <sz val="12"/>
      <color theme="1"/>
      <name val="Californian FB"/>
      <charset val="0"/>
    </font>
    <font>
      <b/>
      <u/>
      <sz val="12"/>
      <color theme="1"/>
      <name val="Californian FB"/>
      <charset val="0"/>
    </font>
    <font>
      <b/>
      <sz val="12"/>
      <color rgb="FFFF0000"/>
      <name val="Californian FB"/>
      <charset val="0"/>
    </font>
    <font>
      <b/>
      <sz val="16"/>
      <color theme="1"/>
      <name val="Californian FB"/>
      <charset val="0"/>
    </font>
    <font>
      <b/>
      <sz val="12"/>
      <color theme="1"/>
      <name val="Californian FB"/>
      <charset val="0"/>
    </font>
    <font>
      <b/>
      <sz val="12"/>
      <color theme="1"/>
      <name val="Century Gothic"/>
      <charset val="0"/>
    </font>
    <font>
      <b/>
      <sz val="12"/>
      <color rgb="FFFF0000"/>
      <name val="Century Gothic"/>
      <charset val="0"/>
    </font>
    <font>
      <sz val="12"/>
      <color rgb="FFFF0000"/>
      <name val="Century Gothic"/>
      <charset val="0"/>
    </font>
    <font>
      <b/>
      <sz val="12"/>
      <color theme="1"/>
      <name val="Times New Roman"/>
      <charset val="0"/>
    </font>
    <font>
      <b/>
      <sz val="12"/>
      <color rgb="FFFF0000"/>
      <name val="Times New Roman"/>
      <charset val="0"/>
    </font>
    <font>
      <sz val="12"/>
      <color theme="1"/>
      <name val="Times New Roman"/>
      <charset val="0"/>
    </font>
    <font>
      <b/>
      <sz val="12"/>
      <color indexed="10"/>
      <name val="Times New Roman"/>
      <charset val="0"/>
    </font>
    <font>
      <b/>
      <sz val="12"/>
      <color rgb="FF000000"/>
      <name val="Times New Roman"/>
      <charset val="0"/>
    </font>
    <font>
      <u/>
      <sz val="11"/>
      <color theme="10"/>
      <name val="Calibri"/>
      <charset val="0"/>
      <scheme val="minor"/>
    </font>
    <font>
      <u/>
      <sz val="11"/>
      <color theme="1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mbria"/>
      <charset val="0"/>
      <scheme val="maj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9"/>
      <name val="Tahoma"/>
      <charset val="0"/>
    </font>
    <font>
      <sz val="9"/>
      <name val="Tahoma"/>
      <charset val="0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0" fillId="8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2" fillId="0" borderId="0" applyNumberFormat="0" applyFill="0" applyBorder="0" applyAlignment="0" applyProtection="0"/>
    <xf numFmtId="0" fontId="23" fillId="9" borderId="13" applyNumberFormat="0" applyAlignment="0" applyProtection="0"/>
    <xf numFmtId="0" fontId="24" fillId="10" borderId="14" applyNumberFormat="0" applyAlignment="0" applyProtection="0"/>
    <xf numFmtId="0" fontId="25" fillId="10" borderId="13" applyNumberFormat="0" applyAlignment="0" applyProtection="0"/>
    <xf numFmtId="0" fontId="26" fillId="11" borderId="15" applyNumberFormat="0" applyAlignment="0" applyProtection="0"/>
    <xf numFmtId="0" fontId="27" fillId="0" borderId="16" applyNumberFormat="0" applyFill="0" applyAlignment="0" applyProtection="0"/>
    <xf numFmtId="0" fontId="28" fillId="0" borderId="17" applyNumberFormat="0" applyFill="0" applyAlignment="0" applyProtection="0"/>
    <xf numFmtId="0" fontId="29" fillId="12" borderId="0" applyNumberFormat="0" applyBorder="0" applyAlignment="0" applyProtection="0"/>
    <xf numFmtId="0" fontId="30" fillId="13" borderId="0" applyNumberFormat="0" applyBorder="0" applyAlignment="0" applyProtection="0"/>
    <xf numFmtId="0" fontId="31" fillId="14" borderId="0" applyNumberFormat="0" applyBorder="0" applyAlignment="0" applyProtection="0"/>
    <xf numFmtId="0" fontId="32" fillId="15" borderId="0" applyNumberFormat="0" applyBorder="0" applyAlignment="0" applyProtection="0"/>
    <xf numFmtId="0" fontId="0" fillId="3" borderId="0" applyNumberFormat="0" applyBorder="0" applyAlignment="0" applyProtection="0"/>
    <xf numFmtId="0" fontId="0" fillId="2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6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  <xf numFmtId="0" fontId="32" fillId="35" borderId="0" applyNumberFormat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58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2" fillId="7" borderId="3" xfId="0" applyFont="1" applyFill="1" applyBorder="1"/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/>
    <xf numFmtId="0" fontId="2" fillId="7" borderId="5" xfId="0" applyFont="1" applyFill="1" applyBorder="1"/>
    <xf numFmtId="0" fontId="2" fillId="7" borderId="4" xfId="0" applyNumberFormat="1" applyFont="1" applyFill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6" xfId="0" applyFont="1" applyFill="1" applyBorder="1"/>
    <xf numFmtId="0" fontId="2" fillId="7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0" fontId="7" fillId="0" borderId="0" xfId="0" applyFont="1"/>
    <xf numFmtId="0" fontId="7" fillId="3" borderId="6" xfId="0" applyFont="1" applyFill="1" applyBorder="1"/>
    <xf numFmtId="0" fontId="7" fillId="3" borderId="6" xfId="0" applyFont="1" applyFill="1" applyBorder="1" applyAlignment="1">
      <alignment horizontal="center" vertical="center"/>
    </xf>
    <xf numFmtId="0" fontId="8" fillId="0" borderId="0" xfId="0" applyFont="1"/>
    <xf numFmtId="2" fontId="1" fillId="0" borderId="0" xfId="0" applyNumberFormat="1" applyFont="1" applyAlignment="1">
      <alignment horizontal="center" vertical="center"/>
    </xf>
    <xf numFmtId="0" fontId="7" fillId="3" borderId="0" xfId="0" applyFont="1" applyFill="1" applyBorder="1"/>
    <xf numFmtId="0" fontId="7" fillId="0" borderId="0" xfId="0" applyFont="1" applyFill="1" applyBorder="1"/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58" fontId="2" fillId="0" borderId="0" xfId="0" applyNumberFormat="1" applyFont="1"/>
    <xf numFmtId="0" fontId="6" fillId="7" borderId="1" xfId="0" applyFont="1" applyFill="1" applyBorder="1" applyAlignment="1">
      <alignment horizontal="center"/>
    </xf>
    <xf numFmtId="0" fontId="6" fillId="7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2" fillId="0" borderId="0" xfId="0" applyFont="1" applyAlignment="1">
      <alignment horizontal="center" vertical="center" readingOrder="1"/>
    </xf>
    <xf numFmtId="2" fontId="1" fillId="0" borderId="0" xfId="0" applyNumberFormat="1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FFFF"/>
      <color rgb="00B8CCE4"/>
      <color rgb="00C4BD97"/>
      <color rgb="00FFFF00"/>
      <color rgb="00FF0000"/>
      <color rgb="00DCE6F1"/>
      <color rgb="00D8E4BC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5"/>
  <sheetViews>
    <sheetView tabSelected="1" view="pageBreakPreview" zoomScaleNormal="90" workbookViewId="0">
      <selection activeCell="B5" sqref="B5:B7"/>
    </sheetView>
  </sheetViews>
  <sheetFormatPr defaultColWidth="9" defaultRowHeight="15"/>
  <cols>
    <col min="1" max="1" width="19.4259259259259" style="1" customWidth="1"/>
    <col min="2" max="2" width="9.85185185185185" style="1"/>
    <col min="3" max="3" width="13.4259259259259" style="1" customWidth="1"/>
    <col min="4" max="9" width="9" style="1"/>
    <col min="10" max="10" width="14.712962962963" style="1" customWidth="1"/>
    <col min="11" max="11" width="19.1388888888889" style="1" customWidth="1"/>
    <col min="12" max="13" width="9" style="1"/>
    <col min="14" max="16" width="9.42592592592593" style="1"/>
    <col min="17" max="16384" width="9" style="1"/>
  </cols>
  <sheetData>
    <row r="1" ht="15.6" spans="1:11">
      <c r="A1" s="2" t="s">
        <v>0</v>
      </c>
      <c r="B1" s="3" t="s">
        <v>1</v>
      </c>
      <c r="C1" s="4"/>
      <c r="D1" s="4"/>
      <c r="E1" s="4"/>
      <c r="F1" s="4"/>
      <c r="G1" s="4"/>
      <c r="H1" s="4"/>
      <c r="I1" s="2"/>
      <c r="J1" s="2" t="s">
        <v>2</v>
      </c>
      <c r="K1" s="47"/>
    </row>
    <row r="2" customHeight="1" spans="1:11">
      <c r="A2" s="5">
        <v>45382</v>
      </c>
      <c r="B2" s="6" t="s">
        <v>3</v>
      </c>
      <c r="C2" s="7"/>
      <c r="D2" s="7"/>
      <c r="E2" s="7"/>
      <c r="F2" s="7"/>
      <c r="G2" s="7"/>
      <c r="H2" s="7"/>
      <c r="I2" s="7"/>
      <c r="J2" s="2"/>
      <c r="K2" s="48" t="s">
        <v>4</v>
      </c>
    </row>
    <row r="3" ht="15.6" spans="1:11">
      <c r="A3" s="8" t="s">
        <v>5</v>
      </c>
      <c r="B3" s="9" t="s">
        <v>6</v>
      </c>
      <c r="C3" s="10" t="s">
        <v>7</v>
      </c>
      <c r="D3" s="11">
        <v>24209</v>
      </c>
      <c r="E3" s="12" t="s">
        <v>8</v>
      </c>
      <c r="F3" s="13" t="s">
        <v>9</v>
      </c>
      <c r="G3" s="13" t="s">
        <v>10</v>
      </c>
      <c r="H3" s="11" t="s">
        <v>11</v>
      </c>
      <c r="I3" s="11" t="s">
        <v>12</v>
      </c>
      <c r="J3" s="11" t="s">
        <v>13</v>
      </c>
      <c r="K3" s="11" t="s">
        <v>14</v>
      </c>
    </row>
    <row r="4" ht="16.35" spans="1:11">
      <c r="A4" s="14" t="s">
        <v>15</v>
      </c>
      <c r="B4" s="15">
        <v>554</v>
      </c>
      <c r="C4" s="16">
        <f>TREND(100-B13)/100*B12</f>
        <v>94.14512</v>
      </c>
      <c r="D4" s="17">
        <v>998</v>
      </c>
      <c r="E4" s="18">
        <v>3687.66602</v>
      </c>
      <c r="F4" s="19">
        <v>3745.65747</v>
      </c>
      <c r="G4" s="19">
        <v>3760.25293</v>
      </c>
      <c r="H4" s="17">
        <f>AVERAGE(E4:G4)</f>
        <v>3731.19214</v>
      </c>
      <c r="I4" s="17">
        <f>STDEV(E4:G4)</f>
        <v>38.3946507321489</v>
      </c>
      <c r="J4" s="17">
        <f>100*I4/H4</f>
        <v>1.02901832153165</v>
      </c>
      <c r="K4" s="17">
        <f>H4/B8*B4/C10*C8/D4*C6*C4</f>
        <v>99.2704346562205</v>
      </c>
    </row>
    <row r="5" ht="15.6" spans="1:11">
      <c r="A5" s="14" t="s">
        <v>8</v>
      </c>
      <c r="B5" s="18">
        <v>3677.96875</v>
      </c>
      <c r="C5" s="10" t="s">
        <v>16</v>
      </c>
      <c r="D5" s="11">
        <v>24210</v>
      </c>
      <c r="E5" s="13" t="s">
        <v>8</v>
      </c>
      <c r="F5" s="13" t="s">
        <v>9</v>
      </c>
      <c r="G5" s="13" t="s">
        <v>10</v>
      </c>
      <c r="H5" s="11" t="s">
        <v>11</v>
      </c>
      <c r="I5" s="11" t="s">
        <v>12</v>
      </c>
      <c r="J5" s="11" t="s">
        <v>13</v>
      </c>
      <c r="K5" s="11" t="s">
        <v>14</v>
      </c>
    </row>
    <row r="6" ht="16.35" spans="1:11">
      <c r="A6" s="14" t="s">
        <v>9</v>
      </c>
      <c r="B6" s="20">
        <v>3688.12012</v>
      </c>
      <c r="C6" s="16">
        <v>1</v>
      </c>
      <c r="D6" s="17">
        <v>991</v>
      </c>
      <c r="E6" s="21">
        <v>3690.40015</v>
      </c>
      <c r="F6" s="19">
        <v>3755.44409</v>
      </c>
      <c r="G6" s="19">
        <v>3789.65503</v>
      </c>
      <c r="H6" s="17">
        <f>AVERAGE(E6:G6)</f>
        <v>3745.16642333333</v>
      </c>
      <c r="I6" s="17">
        <f>STDEV(E6:G6)</f>
        <v>50.4192981410584</v>
      </c>
      <c r="J6" s="17">
        <f>100*I6/H6</f>
        <v>1.34624987095189</v>
      </c>
      <c r="K6" s="17">
        <f>H6/B8*B4/C10*C8/D6*C4*C6</f>
        <v>100.346058276718</v>
      </c>
    </row>
    <row r="7" ht="15.6" spans="1:11">
      <c r="A7" s="14" t="s">
        <v>10</v>
      </c>
      <c r="B7" s="22">
        <v>3700.31128</v>
      </c>
      <c r="C7" s="23" t="s">
        <v>17</v>
      </c>
      <c r="D7" s="11">
        <v>24211</v>
      </c>
      <c r="E7" s="13" t="s">
        <v>8</v>
      </c>
      <c r="F7" s="13" t="s">
        <v>9</v>
      </c>
      <c r="G7" s="13" t="s">
        <v>10</v>
      </c>
      <c r="H7" s="11" t="s">
        <v>11</v>
      </c>
      <c r="I7" s="11" t="s">
        <v>12</v>
      </c>
      <c r="J7" s="11" t="s">
        <v>13</v>
      </c>
      <c r="K7" s="11" t="s">
        <v>14</v>
      </c>
    </row>
    <row r="8" ht="16.35" spans="1:11">
      <c r="A8" s="8" t="s">
        <v>11</v>
      </c>
      <c r="B8" s="24">
        <f>AVERAGE(B5:B7)</f>
        <v>3688.80005</v>
      </c>
      <c r="C8" s="15">
        <v>1000</v>
      </c>
      <c r="D8" s="17">
        <v>989</v>
      </c>
      <c r="E8" s="25">
        <v>3692.55493</v>
      </c>
      <c r="F8" s="26">
        <v>3805.26001</v>
      </c>
      <c r="G8" s="26">
        <v>3772.30835</v>
      </c>
      <c r="H8" s="27">
        <f>AVERAGE(E8:G8)</f>
        <v>3756.70776333333</v>
      </c>
      <c r="I8" s="27">
        <f>STDEV(E8:G8)</f>
        <v>57.949482247124</v>
      </c>
      <c r="J8" s="27">
        <f>100*I8/H8</f>
        <v>1.54256029209217</v>
      </c>
      <c r="K8" s="27">
        <f>H8/B8*B4/C10*C8/D8*C4*C6</f>
        <v>100.858840618275</v>
      </c>
    </row>
    <row r="9" ht="15.6" spans="1:11">
      <c r="A9" s="8" t="s">
        <v>12</v>
      </c>
      <c r="B9" s="24">
        <f>STDEV(B5:B7)</f>
        <v>11.1867730067209</v>
      </c>
      <c r="C9" s="2" t="s">
        <v>18</v>
      </c>
      <c r="D9" s="28"/>
      <c r="E9" s="28"/>
      <c r="F9" s="28"/>
      <c r="G9" s="28"/>
      <c r="H9" s="28"/>
      <c r="I9" s="28"/>
      <c r="J9" s="28"/>
      <c r="K9" s="28"/>
    </row>
    <row r="10" ht="15.6" spans="1:11">
      <c r="A10" s="8" t="s">
        <v>13</v>
      </c>
      <c r="B10" s="24">
        <f>100*B9/B8</f>
        <v>0.303263198196955</v>
      </c>
      <c r="C10" s="15">
        <v>532.5</v>
      </c>
      <c r="D10" s="29"/>
      <c r="E10" s="29"/>
      <c r="F10" s="29"/>
      <c r="G10" s="29"/>
      <c r="H10" s="29"/>
      <c r="I10" s="29"/>
      <c r="J10" s="29"/>
      <c r="K10" s="29"/>
    </row>
    <row r="11" ht="15.6" spans="1:11">
      <c r="A11" s="2"/>
      <c r="B11" s="2"/>
      <c r="C11" s="2"/>
      <c r="D11" s="30"/>
      <c r="E11" s="30"/>
      <c r="F11" s="30"/>
      <c r="G11" s="30"/>
      <c r="H11" s="30"/>
      <c r="I11" s="30"/>
      <c r="J11" s="30"/>
      <c r="K11" s="30"/>
    </row>
    <row r="12" ht="15.6" spans="1:11">
      <c r="A12" s="14" t="s">
        <v>19</v>
      </c>
      <c r="B12" s="31">
        <v>99.73</v>
      </c>
      <c r="C12" s="2"/>
      <c r="D12" s="29"/>
      <c r="E12" s="29"/>
      <c r="F12" s="29"/>
      <c r="G12" s="29"/>
      <c r="H12" s="29"/>
      <c r="I12" s="29"/>
      <c r="J12" s="29"/>
      <c r="K12" s="29"/>
    </row>
    <row r="13" ht="15.6" spans="1:11">
      <c r="A13" s="14" t="s">
        <v>20</v>
      </c>
      <c r="B13" s="31">
        <v>5.6</v>
      </c>
      <c r="C13" s="2"/>
      <c r="D13" s="30"/>
      <c r="E13" s="30"/>
      <c r="F13" s="30"/>
      <c r="G13" s="30"/>
      <c r="H13" s="30"/>
      <c r="I13" s="30"/>
      <c r="J13" s="30"/>
      <c r="K13" s="30"/>
    </row>
    <row r="14" ht="15.6" spans="1:11">
      <c r="A14" s="2" t="s">
        <v>0</v>
      </c>
      <c r="B14" s="2"/>
      <c r="C14" s="2"/>
      <c r="D14" s="29"/>
      <c r="E14" s="29"/>
      <c r="F14" s="29"/>
      <c r="G14" s="29"/>
      <c r="H14" s="29"/>
      <c r="I14" s="29"/>
      <c r="J14" s="29"/>
      <c r="K14" s="29"/>
    </row>
    <row r="15" ht="15.6" spans="1:11">
      <c r="A15" s="5">
        <v>45473</v>
      </c>
      <c r="B15" s="2"/>
      <c r="C15" s="2"/>
      <c r="D15" s="7"/>
      <c r="E15" s="7"/>
      <c r="F15" s="7"/>
      <c r="G15" s="7"/>
      <c r="H15" s="7"/>
      <c r="I15" s="7"/>
      <c r="J15" s="7"/>
      <c r="K15" s="49" t="s">
        <v>21</v>
      </c>
    </row>
    <row r="16" ht="15.6" spans="1:17">
      <c r="A16" s="8" t="s">
        <v>5</v>
      </c>
      <c r="B16" s="9" t="s">
        <v>6</v>
      </c>
      <c r="C16" s="10" t="s">
        <v>7</v>
      </c>
      <c r="D16" s="11">
        <v>24209</v>
      </c>
      <c r="E16" s="13" t="s">
        <v>8</v>
      </c>
      <c r="F16" s="13" t="s">
        <v>9</v>
      </c>
      <c r="G16" s="13" t="s">
        <v>10</v>
      </c>
      <c r="H16" s="11" t="s">
        <v>11</v>
      </c>
      <c r="I16" s="11" t="s">
        <v>12</v>
      </c>
      <c r="J16" s="11" t="s">
        <v>13</v>
      </c>
      <c r="K16" s="11" t="s">
        <v>14</v>
      </c>
      <c r="M16" s="33" t="s">
        <v>22</v>
      </c>
      <c r="N16" s="34" t="s">
        <v>23</v>
      </c>
      <c r="O16" s="34" t="s">
        <v>24</v>
      </c>
      <c r="P16" s="34" t="s">
        <v>25</v>
      </c>
      <c r="Q16" s="34" t="s">
        <v>26</v>
      </c>
    </row>
    <row r="17" ht="16.35" spans="1:18">
      <c r="A17" s="14" t="s">
        <v>15</v>
      </c>
      <c r="B17" s="15">
        <v>550</v>
      </c>
      <c r="C17" s="16">
        <f>TREND(100-B13)/100*B12</f>
        <v>94.14512</v>
      </c>
      <c r="D17" s="17">
        <v>1001</v>
      </c>
      <c r="E17" s="18">
        <v>3739.00952</v>
      </c>
      <c r="F17" s="19">
        <v>3728.68945</v>
      </c>
      <c r="G17" s="19">
        <v>3728.41309</v>
      </c>
      <c r="H17" s="17">
        <f>AVERAGE(E17:G17)</f>
        <v>3732.03735333333</v>
      </c>
      <c r="I17" s="17">
        <f>STDEV(E17:G17)</f>
        <v>6.03965435544405</v>
      </c>
      <c r="J17" s="17">
        <f>100*I17/H17</f>
        <v>0.161832634125423</v>
      </c>
      <c r="K17" s="17">
        <f>H17/B21*B17/C23*C21/D17*C17*C19</f>
        <v>98.1465330984815</v>
      </c>
      <c r="N17" s="36">
        <f>K4</f>
        <v>99.2704346562205</v>
      </c>
      <c r="O17" s="36">
        <f>K17</f>
        <v>98.1465330984815</v>
      </c>
      <c r="P17" s="36">
        <f>K30</f>
        <v>97.7502872968789</v>
      </c>
      <c r="Q17" s="53">
        <f>N17-P17</f>
        <v>1.52014735934164</v>
      </c>
      <c r="R17" s="50" t="s">
        <v>14</v>
      </c>
    </row>
    <row r="18" ht="15.6" spans="1:18">
      <c r="A18" s="14" t="s">
        <v>8</v>
      </c>
      <c r="B18" s="20">
        <v>3687.96289</v>
      </c>
      <c r="C18" s="10" t="s">
        <v>16</v>
      </c>
      <c r="D18" s="11">
        <v>24210</v>
      </c>
      <c r="E18" s="13" t="s">
        <v>8</v>
      </c>
      <c r="F18" s="13" t="s">
        <v>9</v>
      </c>
      <c r="G18" s="13" t="s">
        <v>10</v>
      </c>
      <c r="H18" s="11" t="s">
        <v>11</v>
      </c>
      <c r="I18" s="11" t="s">
        <v>12</v>
      </c>
      <c r="J18" s="11" t="s">
        <v>13</v>
      </c>
      <c r="K18" s="11" t="s">
        <v>14</v>
      </c>
      <c r="M18" s="33"/>
      <c r="N18" s="36">
        <f>K6</f>
        <v>100.346058276718</v>
      </c>
      <c r="O18" s="36">
        <f>K19</f>
        <v>99.2460970035999</v>
      </c>
      <c r="P18" s="36">
        <f>K32</f>
        <v>98.3112204821247</v>
      </c>
      <c r="Q18" s="53">
        <f>N18-P18</f>
        <v>2.03483779459356</v>
      </c>
      <c r="R18" s="50" t="s">
        <v>14</v>
      </c>
    </row>
    <row r="19" ht="16.35" spans="1:18">
      <c r="A19" s="14" t="s">
        <v>9</v>
      </c>
      <c r="B19" s="20">
        <v>3700.43555</v>
      </c>
      <c r="C19" s="16">
        <v>1</v>
      </c>
      <c r="D19" s="17">
        <v>989</v>
      </c>
      <c r="E19" s="21">
        <v>3722.29492</v>
      </c>
      <c r="F19" s="19">
        <v>3722.4209</v>
      </c>
      <c r="G19" s="19">
        <v>3741.10669</v>
      </c>
      <c r="H19" s="17">
        <f>AVERAGE(E19:G19)</f>
        <v>3728.60750333333</v>
      </c>
      <c r="I19" s="17">
        <f>STDEV(E19:G19)</f>
        <v>10.8247964524159</v>
      </c>
      <c r="J19" s="17">
        <f>100*I19/H19</f>
        <v>0.29031740248172</v>
      </c>
      <c r="K19" s="17">
        <f>H19/B21*B17/C23*C21/D19*C17*C19</f>
        <v>99.2460970035999</v>
      </c>
      <c r="N19" s="36">
        <f>K8</f>
        <v>100.858840618275</v>
      </c>
      <c r="O19" s="36">
        <f>K21</f>
        <v>99.3220415093712</v>
      </c>
      <c r="P19" s="36">
        <f>K34</f>
        <v>98.7314945234715</v>
      </c>
      <c r="Q19" s="53">
        <f>N19-P19</f>
        <v>2.1273460948038</v>
      </c>
      <c r="R19" s="50" t="s">
        <v>14</v>
      </c>
    </row>
    <row r="20" ht="15.6" spans="1:18">
      <c r="A20" s="14" t="s">
        <v>10</v>
      </c>
      <c r="B20" s="20">
        <v>3693.11523</v>
      </c>
      <c r="C20" s="23" t="s">
        <v>17</v>
      </c>
      <c r="D20" s="11">
        <v>24211</v>
      </c>
      <c r="E20" s="13" t="s">
        <v>8</v>
      </c>
      <c r="F20" s="13" t="s">
        <v>9</v>
      </c>
      <c r="G20" s="13" t="s">
        <v>10</v>
      </c>
      <c r="H20" s="11" t="s">
        <v>11</v>
      </c>
      <c r="I20" s="11" t="s">
        <v>12</v>
      </c>
      <c r="J20" s="11" t="s">
        <v>13</v>
      </c>
      <c r="K20" s="11" t="s">
        <v>14</v>
      </c>
      <c r="M20" s="38"/>
      <c r="N20" s="38"/>
      <c r="O20" s="39"/>
      <c r="P20" s="39"/>
      <c r="Q20" s="39"/>
      <c r="R20" s="51"/>
    </row>
    <row r="21" ht="16.35" spans="1:18">
      <c r="A21" s="8" t="s">
        <v>11</v>
      </c>
      <c r="B21" s="24">
        <f>AVERAGE(B18:B20)</f>
        <v>3693.83789</v>
      </c>
      <c r="C21" s="15">
        <v>1000</v>
      </c>
      <c r="D21" s="17">
        <v>978</v>
      </c>
      <c r="E21" s="21">
        <v>3691.33643</v>
      </c>
      <c r="F21" s="19">
        <v>3693.2373</v>
      </c>
      <c r="G21" s="19">
        <v>3685.30054</v>
      </c>
      <c r="H21" s="17">
        <f>AVERAGE(E21:G21)</f>
        <v>3689.95809</v>
      </c>
      <c r="I21" s="17">
        <f>STDEV(E21:G21)</f>
        <v>4.14402047426146</v>
      </c>
      <c r="J21" s="17">
        <f>100*I21/H21</f>
        <v>0.112305353426425</v>
      </c>
      <c r="K21" s="17">
        <f>H21/B21*B17/C23*C21/D21*C17*C19</f>
        <v>99.3220415093712</v>
      </c>
      <c r="M21" s="38"/>
      <c r="N21" s="40"/>
      <c r="O21" s="39"/>
      <c r="P21" s="39"/>
      <c r="Q21" s="39"/>
      <c r="R21" s="51"/>
    </row>
    <row r="22" ht="15.6" spans="1:18">
      <c r="A22" s="8" t="s">
        <v>12</v>
      </c>
      <c r="B22" s="24">
        <f>STDEV(B18:B20)</f>
        <v>6.26765426420462</v>
      </c>
      <c r="C22" s="2" t="s">
        <v>18</v>
      </c>
      <c r="D22" s="28"/>
      <c r="E22" s="28"/>
      <c r="F22" s="28"/>
      <c r="G22" s="28"/>
      <c r="H22" s="28"/>
      <c r="I22" s="28"/>
      <c r="J22" s="28"/>
      <c r="K22" s="28"/>
      <c r="M22" s="38"/>
      <c r="N22" s="38"/>
      <c r="O22" s="39"/>
      <c r="P22" s="39"/>
      <c r="Q22" s="39"/>
      <c r="R22" s="51"/>
    </row>
    <row r="23" ht="15.6" spans="1:11">
      <c r="A23" s="8" t="s">
        <v>13</v>
      </c>
      <c r="B23" s="24">
        <f>100*B22/B21</f>
        <v>0.169678649980078</v>
      </c>
      <c r="C23" s="15">
        <v>532.5</v>
      </c>
      <c r="D23" s="29"/>
      <c r="E23" s="29"/>
      <c r="F23" s="29"/>
      <c r="G23" s="29"/>
      <c r="H23" s="29"/>
      <c r="I23" s="29"/>
      <c r="J23" s="29"/>
      <c r="K23" s="29"/>
    </row>
    <row r="24" ht="15.6" spans="1:11">
      <c r="A24" s="2"/>
      <c r="B24" s="2"/>
      <c r="C24" s="2"/>
      <c r="D24" s="30"/>
      <c r="E24" s="30"/>
      <c r="F24" s="30"/>
      <c r="G24" s="30"/>
      <c r="H24" s="30"/>
      <c r="I24" s="30"/>
      <c r="J24" s="30"/>
      <c r="K24" s="30"/>
    </row>
    <row r="25" ht="15.6" spans="1:11">
      <c r="A25" s="2"/>
      <c r="B25" s="2"/>
      <c r="C25" s="2"/>
      <c r="D25" s="29"/>
      <c r="E25" s="29"/>
      <c r="F25" s="29"/>
      <c r="G25" s="29"/>
      <c r="H25" s="29"/>
      <c r="I25" s="29"/>
      <c r="J25" s="29"/>
      <c r="K25" s="29"/>
    </row>
    <row r="26" ht="15.6" spans="1:11">
      <c r="A26" s="2"/>
      <c r="B26" s="2"/>
      <c r="C26" s="2"/>
      <c r="D26" s="30"/>
      <c r="E26" s="30"/>
      <c r="F26" s="30"/>
      <c r="G26" s="30"/>
      <c r="H26" s="30"/>
      <c r="I26" s="30"/>
      <c r="J26" s="30"/>
      <c r="K26" s="30"/>
    </row>
    <row r="27" ht="15.6" spans="1:11">
      <c r="A27" s="2" t="s">
        <v>0</v>
      </c>
      <c r="B27" s="2"/>
      <c r="C27" s="2"/>
      <c r="D27" s="29"/>
      <c r="E27" s="29"/>
      <c r="F27" s="29"/>
      <c r="G27" s="29"/>
      <c r="H27" s="29"/>
      <c r="I27" s="29"/>
      <c r="J27" s="29"/>
      <c r="K27" s="29"/>
    </row>
    <row r="28" ht="15.6" spans="1:11">
      <c r="A28" s="5">
        <v>45565</v>
      </c>
      <c r="B28" s="2"/>
      <c r="C28" s="2"/>
      <c r="D28" s="7"/>
      <c r="E28" s="7"/>
      <c r="F28" s="7"/>
      <c r="G28" s="7"/>
      <c r="H28" s="7"/>
      <c r="I28" s="7"/>
      <c r="J28" s="7"/>
      <c r="K28" s="49" t="s">
        <v>27</v>
      </c>
    </row>
    <row r="29" ht="15.6" spans="1:11">
      <c r="A29" s="8" t="s">
        <v>5</v>
      </c>
      <c r="B29" s="9" t="s">
        <v>6</v>
      </c>
      <c r="C29" s="10" t="s">
        <v>7</v>
      </c>
      <c r="D29" s="11">
        <v>24209</v>
      </c>
      <c r="E29" s="13" t="s">
        <v>8</v>
      </c>
      <c r="F29" s="13" t="s">
        <v>9</v>
      </c>
      <c r="G29" s="13" t="s">
        <v>10</v>
      </c>
      <c r="H29" s="11" t="s">
        <v>11</v>
      </c>
      <c r="I29" s="11" t="s">
        <v>12</v>
      </c>
      <c r="J29" s="11" t="s">
        <v>13</v>
      </c>
      <c r="K29" s="11" t="s">
        <v>14</v>
      </c>
    </row>
    <row r="30" ht="16.35" spans="1:11">
      <c r="A30" s="14" t="s">
        <v>15</v>
      </c>
      <c r="B30" s="15">
        <v>548</v>
      </c>
      <c r="C30" s="16">
        <f>TREND(100-B13)/100*B12</f>
        <v>94.14512</v>
      </c>
      <c r="D30" s="17">
        <v>1001</v>
      </c>
      <c r="E30" s="18">
        <v>3730.54004</v>
      </c>
      <c r="F30" s="19">
        <v>3737.81763</v>
      </c>
      <c r="G30" s="19">
        <v>3745.36792</v>
      </c>
      <c r="H30" s="17">
        <f>AVERAGE(E30:G30)</f>
        <v>3737.90853</v>
      </c>
      <c r="I30" s="17">
        <f>STDEV(E30:G30)</f>
        <v>7.41435792439926</v>
      </c>
      <c r="J30" s="17">
        <f>100*I30/H30</f>
        <v>0.198355788133726</v>
      </c>
      <c r="K30" s="17">
        <f>H30/B34*B30/C36*C34/D30*C32*C30</f>
        <v>97.7502872968789</v>
      </c>
    </row>
    <row r="31" ht="15.6" spans="1:11">
      <c r="A31" s="14" t="s">
        <v>8</v>
      </c>
      <c r="B31" s="18">
        <v>3695.58862</v>
      </c>
      <c r="C31" s="10" t="s">
        <v>16</v>
      </c>
      <c r="D31" s="11">
        <v>24210</v>
      </c>
      <c r="E31" s="8" t="s">
        <v>8</v>
      </c>
      <c r="F31" s="13" t="s">
        <v>9</v>
      </c>
      <c r="G31" s="13" t="s">
        <v>10</v>
      </c>
      <c r="H31" s="11" t="s">
        <v>11</v>
      </c>
      <c r="I31" s="11" t="s">
        <v>12</v>
      </c>
      <c r="J31" s="11" t="s">
        <v>13</v>
      </c>
      <c r="K31" s="11" t="s">
        <v>14</v>
      </c>
    </row>
    <row r="32" ht="16.35" spans="1:11">
      <c r="A32" s="14" t="s">
        <v>9</v>
      </c>
      <c r="B32" s="20">
        <v>3698.23926</v>
      </c>
      <c r="C32" s="16">
        <v>1</v>
      </c>
      <c r="D32" s="17">
        <v>996</v>
      </c>
      <c r="E32" s="21">
        <v>3738.39844</v>
      </c>
      <c r="F32" s="19">
        <v>3741.10596</v>
      </c>
      <c r="G32" s="19">
        <v>3742.23633</v>
      </c>
      <c r="H32" s="17">
        <f>AVERAGE(E32:G32)</f>
        <v>3740.58024333333</v>
      </c>
      <c r="I32" s="17">
        <f>STDEV(E32:G32)</f>
        <v>1.97221535924293</v>
      </c>
      <c r="J32" s="17">
        <f>100*I32/H32</f>
        <v>0.0527248509842267</v>
      </c>
      <c r="K32" s="17">
        <f>H32/B34*B30/C36*C34/D32*C32*C30</f>
        <v>98.3112204821247</v>
      </c>
    </row>
    <row r="33" ht="15.6" spans="1:11">
      <c r="A33" s="14" t="s">
        <v>10</v>
      </c>
      <c r="B33" s="20">
        <v>3709.58691</v>
      </c>
      <c r="C33" s="23" t="s">
        <v>17</v>
      </c>
      <c r="D33" s="11">
        <v>24211</v>
      </c>
      <c r="E33" s="13" t="s">
        <v>8</v>
      </c>
      <c r="F33" s="13" t="s">
        <v>9</v>
      </c>
      <c r="G33" s="13" t="s">
        <v>10</v>
      </c>
      <c r="H33" s="11" t="s">
        <v>11</v>
      </c>
      <c r="I33" s="11" t="s">
        <v>12</v>
      </c>
      <c r="J33" s="11" t="s">
        <v>13</v>
      </c>
      <c r="K33" s="11" t="s">
        <v>14</v>
      </c>
    </row>
    <row r="34" ht="16.35" spans="1:11">
      <c r="A34" s="8" t="s">
        <v>11</v>
      </c>
      <c r="B34" s="24">
        <f>AVERAGE(B31:B33)</f>
        <v>3701.13826333333</v>
      </c>
      <c r="C34" s="15">
        <v>1000</v>
      </c>
      <c r="D34" s="17">
        <v>979</v>
      </c>
      <c r="E34" s="21">
        <v>3695.18677</v>
      </c>
      <c r="F34" s="19">
        <v>3694.07349</v>
      </c>
      <c r="G34" s="19">
        <v>3688.09814</v>
      </c>
      <c r="H34" s="17">
        <f>AVERAGE(E34:G34)</f>
        <v>3692.4528</v>
      </c>
      <c r="I34" s="17">
        <f>STDEV(E34:G34)</f>
        <v>3.81210517644773</v>
      </c>
      <c r="J34" s="17">
        <f>100*I34/H34</f>
        <v>0.103240457845466</v>
      </c>
      <c r="K34" s="17">
        <f>H34/B34*B30/C36*C34/D34*C32*C30</f>
        <v>98.7314945234715</v>
      </c>
    </row>
    <row r="35" ht="15.6" spans="1:11">
      <c r="A35" s="8" t="s">
        <v>12</v>
      </c>
      <c r="B35" s="24">
        <f>STDEV(B31:B33)</f>
        <v>7.43580499852126</v>
      </c>
      <c r="C35" s="2" t="s">
        <v>18</v>
      </c>
      <c r="D35" s="28"/>
      <c r="E35" s="28"/>
      <c r="F35" s="28"/>
      <c r="G35" s="28"/>
      <c r="H35" s="28"/>
      <c r="I35" s="28"/>
      <c r="J35" s="28"/>
      <c r="K35" s="28"/>
    </row>
    <row r="36" ht="15.6" spans="1:11">
      <c r="A36" s="8" t="s">
        <v>13</v>
      </c>
      <c r="B36" s="24">
        <f>100*B35/B34</f>
        <v>0.200905896226217</v>
      </c>
      <c r="C36" s="15">
        <v>532.5</v>
      </c>
      <c r="D36" s="29"/>
      <c r="E36" s="29"/>
      <c r="F36" s="29"/>
      <c r="G36" s="29"/>
      <c r="H36" s="29"/>
      <c r="I36" s="29"/>
      <c r="J36" s="29"/>
      <c r="K36" s="29"/>
    </row>
    <row r="38" ht="15.6" spans="1:9">
      <c r="A38" s="32" t="s">
        <v>28</v>
      </c>
      <c r="B38" s="32"/>
      <c r="C38" s="32"/>
      <c r="D38" s="32"/>
      <c r="E38" s="33" t="s">
        <v>22</v>
      </c>
      <c r="F38" s="33"/>
      <c r="G38" s="34" t="s">
        <v>23</v>
      </c>
      <c r="H38" s="34" t="s">
        <v>24</v>
      </c>
      <c r="I38" s="34" t="s">
        <v>25</v>
      </c>
    </row>
    <row r="39" ht="15.6" spans="1:10">
      <c r="A39" s="35" t="s">
        <v>29</v>
      </c>
      <c r="B39" s="35"/>
      <c r="C39" s="35"/>
      <c r="D39" s="32"/>
      <c r="E39" s="32"/>
      <c r="G39" s="36">
        <f t="shared" ref="G39:I41" si="0">N17</f>
        <v>99.2704346562205</v>
      </c>
      <c r="H39" s="36">
        <f t="shared" si="0"/>
        <v>98.1465330984815</v>
      </c>
      <c r="I39" s="36">
        <f t="shared" si="0"/>
        <v>97.7502872968789</v>
      </c>
      <c r="J39" s="50" t="s">
        <v>14</v>
      </c>
    </row>
    <row r="40" ht="15.6" spans="1:10">
      <c r="A40" s="35" t="s">
        <v>30</v>
      </c>
      <c r="B40" s="35"/>
      <c r="C40" s="35"/>
      <c r="D40" s="32"/>
      <c r="E40" s="33"/>
      <c r="F40" s="37"/>
      <c r="G40" s="36">
        <f t="shared" si="0"/>
        <v>100.346058276718</v>
      </c>
      <c r="H40" s="36">
        <f t="shared" si="0"/>
        <v>99.2460970035999</v>
      </c>
      <c r="I40" s="36">
        <f t="shared" si="0"/>
        <v>98.3112204821247</v>
      </c>
      <c r="J40" s="50" t="s">
        <v>14</v>
      </c>
    </row>
    <row r="41" ht="15.6" spans="1:10">
      <c r="A41" s="35" t="s">
        <v>31</v>
      </c>
      <c r="B41" s="35"/>
      <c r="C41" s="35"/>
      <c r="D41" s="32"/>
      <c r="E41" s="32"/>
      <c r="G41" s="36">
        <f t="shared" si="0"/>
        <v>100.858840618275</v>
      </c>
      <c r="H41" s="36">
        <f t="shared" si="0"/>
        <v>99.3220415093712</v>
      </c>
      <c r="I41" s="36">
        <f t="shared" si="0"/>
        <v>98.7314945234715</v>
      </c>
      <c r="J41" s="50" t="s">
        <v>14</v>
      </c>
    </row>
    <row r="42" ht="15.6" spans="1:10">
      <c r="A42" s="35" t="s">
        <v>32</v>
      </c>
      <c r="B42" s="35"/>
      <c r="C42" s="35"/>
      <c r="D42" s="32"/>
      <c r="E42" s="38"/>
      <c r="F42" s="38"/>
      <c r="G42" s="39"/>
      <c r="H42" s="39"/>
      <c r="I42" s="39"/>
      <c r="J42" s="51"/>
    </row>
    <row r="43" ht="15.6" spans="1:10">
      <c r="A43" s="35" t="s">
        <v>33</v>
      </c>
      <c r="B43" s="35"/>
      <c r="C43" s="35"/>
      <c r="D43" s="32"/>
      <c r="E43" s="38"/>
      <c r="F43" s="40"/>
      <c r="G43" s="39"/>
      <c r="H43" s="39"/>
      <c r="I43" s="39"/>
      <c r="J43" s="51"/>
    </row>
    <row r="44" ht="15.6" spans="1:10">
      <c r="A44" s="35" t="s">
        <v>34</v>
      </c>
      <c r="B44" s="35"/>
      <c r="C44" s="35"/>
      <c r="D44" s="32"/>
      <c r="E44" s="38"/>
      <c r="F44" s="38"/>
      <c r="G44" s="39"/>
      <c r="H44" s="39"/>
      <c r="I44" s="39"/>
      <c r="J44" s="51"/>
    </row>
    <row r="45" ht="15.6" spans="1:8">
      <c r="A45" s="35"/>
      <c r="B45" s="41"/>
      <c r="C45" s="41"/>
      <c r="D45" s="41"/>
      <c r="E45" s="41"/>
      <c r="F45" s="41"/>
      <c r="G45" s="41"/>
      <c r="H45" s="41"/>
    </row>
    <row r="46" ht="15.6" spans="1:10">
      <c r="A46" s="42"/>
      <c r="B46" s="43"/>
      <c r="C46" s="35"/>
      <c r="D46" s="35"/>
      <c r="E46" s="35"/>
      <c r="F46" s="35"/>
      <c r="G46" s="35"/>
      <c r="H46" s="35"/>
      <c r="I46" s="35"/>
      <c r="J46" s="35"/>
    </row>
    <row r="47" ht="15.6" spans="1:10">
      <c r="A47" s="42"/>
      <c r="B47" s="43"/>
      <c r="C47" s="35"/>
      <c r="D47" s="35"/>
      <c r="E47" s="35"/>
      <c r="F47" s="35"/>
      <c r="G47" s="35"/>
      <c r="H47" s="35"/>
      <c r="I47" s="35"/>
      <c r="J47" s="35"/>
    </row>
    <row r="48" ht="15.6" spans="1:10">
      <c r="A48" s="42"/>
      <c r="B48" s="44"/>
      <c r="C48" s="35"/>
      <c r="D48" s="35"/>
      <c r="E48" s="35"/>
      <c r="F48" s="35"/>
      <c r="G48" s="35"/>
      <c r="H48" s="35"/>
      <c r="I48" s="35"/>
      <c r="J48" s="35"/>
    </row>
    <row r="49" ht="15.6" spans="1:8">
      <c r="A49" s="43"/>
      <c r="B49" s="43"/>
      <c r="C49" s="41"/>
      <c r="D49" s="41"/>
      <c r="F49" s="41"/>
      <c r="G49" s="41"/>
      <c r="H49" s="41"/>
    </row>
    <row r="50" ht="15.6" spans="1:8">
      <c r="A50" s="45"/>
      <c r="B50" s="43"/>
      <c r="C50" s="41"/>
      <c r="D50" s="41"/>
      <c r="F50" s="41"/>
      <c r="G50" s="41"/>
      <c r="H50" s="41"/>
    </row>
    <row r="51" ht="15.6" spans="1:8">
      <c r="A51" s="45"/>
      <c r="B51" s="43"/>
      <c r="C51" s="41"/>
      <c r="D51" s="41"/>
      <c r="F51" s="41"/>
      <c r="G51" s="41"/>
      <c r="H51" s="41"/>
    </row>
    <row r="52" ht="15.6" spans="1:8">
      <c r="A52" s="43"/>
      <c r="B52" s="43"/>
      <c r="C52" s="41"/>
      <c r="D52" s="41"/>
      <c r="F52" s="41"/>
      <c r="G52" s="41"/>
      <c r="H52" s="41"/>
    </row>
    <row r="53" ht="15.6" spans="1:10">
      <c r="A53" s="46"/>
      <c r="B53" s="43"/>
      <c r="C53" s="35"/>
      <c r="D53" s="35"/>
      <c r="E53" s="35"/>
      <c r="F53" s="35"/>
      <c r="G53" s="35"/>
      <c r="H53" s="35"/>
      <c r="I53" s="32"/>
      <c r="J53" s="32"/>
    </row>
    <row r="54" ht="15.6" spans="1:10">
      <c r="A54" s="42"/>
      <c r="B54" s="43"/>
      <c r="C54" s="35"/>
      <c r="D54" s="35"/>
      <c r="E54" s="35"/>
      <c r="F54" s="35"/>
      <c r="G54" s="35"/>
      <c r="H54" s="35"/>
      <c r="I54" s="32"/>
      <c r="J54" s="32"/>
    </row>
    <row r="55" ht="15.6" spans="1:10">
      <c r="A55" s="46"/>
      <c r="B55" s="43"/>
      <c r="C55" s="35"/>
      <c r="D55" s="35"/>
      <c r="E55" s="35"/>
      <c r="F55" s="35"/>
      <c r="G55" s="35"/>
      <c r="H55" s="35"/>
      <c r="I55" s="32"/>
      <c r="J55" s="32"/>
    </row>
    <row r="56" ht="15.6" spans="1:10">
      <c r="A56" s="46"/>
      <c r="B56" s="43"/>
      <c r="C56" s="35"/>
      <c r="D56" s="35"/>
      <c r="E56" s="35"/>
      <c r="F56" s="35"/>
      <c r="G56" s="35"/>
      <c r="H56" s="35"/>
      <c r="I56" s="32"/>
      <c r="J56" s="32"/>
    </row>
    <row r="57" ht="15.6" spans="1:11">
      <c r="A57" s="42"/>
      <c r="K57" s="52"/>
    </row>
    <row r="58" ht="15.6" spans="1:1">
      <c r="A58" s="46"/>
    </row>
    <row r="59" ht="18" customHeight="1" spans="1:1">
      <c r="A59" s="32"/>
    </row>
    <row r="61" ht="15.6" spans="11:11">
      <c r="K61" s="52" t="s">
        <v>35</v>
      </c>
    </row>
    <row r="65" ht="15.6" spans="11:11">
      <c r="K65" s="52"/>
    </row>
  </sheetData>
  <mergeCells count="1">
    <mergeCell ref="B1:H1"/>
  </mergeCells>
  <pageMargins left="0.7" right="0.7" top="0.75" bottom="0.75" header="0.3" footer="0.3"/>
  <pageSetup paperSize="1" scale="61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ASSAY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HPLC</dc:creator>
  <cp:lastModifiedBy>said5</cp:lastModifiedBy>
  <dcterms:created xsi:type="dcterms:W3CDTF">2019-01-25T13:53:00Z</dcterms:created>
  <cp:lastPrinted>2021-03-05T21:33:00Z</cp:lastPrinted>
  <dcterms:modified xsi:type="dcterms:W3CDTF">2025-04-07T15:01:24Z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F252B20F51D84C76A73740511FD2DC91_13</vt:lpwstr>
  </property>
  <property fmtid="{D5CDD505-2E9C-101B-9397-08002B2CF9AE}" pid="3" name="KSOProductBuildVer">
    <vt:lpwstr>1033-12.2.0.20782</vt:lpwstr>
  </property>
</Properties>
</file>