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0148" windowHeight="795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[$-F400]h:mm:ss\ AM/PM"/>
    <numFmt numFmtId="165" formatCode="0.0000"/>
    <numFmt numFmtId="166" formatCode="0.00000"/>
    <numFmt numFmtId="167" formatCode="_ * #,##0.00_ ;_ * \-#,##0.00_ ;_ * &quot;-&quot;??_ ;_ @_ "/>
    <numFmt numFmtId="168" formatCode="_ * #,##0_ ;_ * \-#,##0_ ;_ * &quot;-&quot;_ ;_ @_ "/>
  </numFmts>
  <fonts count="41">
    <font>
      <name val="Arial"/>
      <charset val="134"/>
      <color rgb="FF000000"/>
      <sz val="10"/>
      <scheme val="minor"/>
    </font>
    <font>
      <name val="Arial"/>
      <charset val="134"/>
      <b val="1"/>
      <color theme="1"/>
      <sz val="10"/>
    </font>
    <font>
      <name val="Arial"/>
      <charset val="134"/>
      <b val="1"/>
      <color theme="1"/>
      <sz val="16"/>
    </font>
    <font>
      <name val="Times New Roman"/>
      <charset val="134"/>
      <b val="1"/>
      <color theme="1"/>
      <sz val="14"/>
    </font>
    <font>
      <name val="Arial"/>
      <charset val="134"/>
      <b val="1"/>
      <color rgb="FF0000FF"/>
      <sz val="14"/>
    </font>
    <font>
      <name val="Arial"/>
      <charset val="134"/>
      <sz val="10"/>
      <scheme val="minor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</font>
    <font>
      <name val="Arial"/>
      <charset val="134"/>
      <b val="1"/>
      <color rgb="FFFF0000"/>
      <sz val="10"/>
    </font>
    <font>
      <name val="Times New Roman"/>
      <charset val="134"/>
      <b val="1"/>
      <color rgb="FFFF0000"/>
      <sz val="12"/>
    </font>
    <font>
      <name val="Arial"/>
      <charset val="134"/>
      <b val="1"/>
      <color rgb="FF000000"/>
      <sz val="10"/>
    </font>
    <font>
      <name val="Arial"/>
      <charset val="134"/>
      <b val="1"/>
      <color rgb="FF0000FF"/>
      <sz val="10"/>
    </font>
    <font>
      <name val="Arial"/>
      <charset val="134"/>
      <b val="1"/>
      <color theme="1"/>
      <sz val="8"/>
    </font>
    <font>
      <name val="Times New Roman"/>
      <charset val="134"/>
      <b val="1"/>
      <color theme="1"/>
      <sz val="10"/>
    </font>
    <font>
      <name val="Bahnschrift"/>
      <charset val="134"/>
      <b val="1"/>
      <color theme="1"/>
      <sz val="14"/>
    </font>
    <font>
      <name val="Arial"/>
      <charset val="134"/>
      <b val="1"/>
      <color theme="1"/>
      <sz val="14"/>
    </font>
    <font>
      <name val="Lustria"/>
      <charset val="134"/>
      <color theme="1"/>
      <sz val="12"/>
    </font>
    <font>
      <name val="Times New Roman"/>
      <charset val="134"/>
      <color theme="1"/>
      <sz val="14"/>
    </font>
    <font>
      <name val="Arial"/>
      <charset val="134"/>
      <b val="1"/>
      <color theme="1"/>
      <sz val="12"/>
    </font>
    <font>
      <name val="Arial"/>
      <charset val="134"/>
      <b val="1"/>
      <color rgb="FF008000"/>
      <sz val="12"/>
    </font>
    <font>
      <name val="Times New Roman"/>
      <charset val="134"/>
      <b val="1"/>
      <color theme="1"/>
      <sz val="16"/>
    </font>
    <font>
      <name val="Arial"/>
      <charset val="134"/>
      <color theme="1"/>
      <sz val="11"/>
      <scheme val="minor"/>
    </font>
    <font>
      <name val="Arial"/>
      <charset val="0"/>
      <color rgb="FF0000FF"/>
      <sz val="11"/>
      <u val="single"/>
      <scheme val="minor"/>
    </font>
    <font>
      <name val="Arial"/>
      <charset val="0"/>
      <color rgb="FF800080"/>
      <sz val="11"/>
      <u val="single"/>
      <scheme val="minor"/>
    </font>
    <font>
      <name val="Arial"/>
      <charset val="0"/>
      <color rgb="FFFF0000"/>
      <sz val="11"/>
      <scheme val="minor"/>
    </font>
    <font>
      <name val="Arial"/>
      <charset val="134"/>
      <b val="1"/>
      <color theme="3"/>
      <sz val="18"/>
      <scheme val="minor"/>
    </font>
    <font>
      <name val="Arial"/>
      <charset val="0"/>
      <i val="1"/>
      <color rgb="FF7F7F7F"/>
      <sz val="11"/>
      <scheme val="minor"/>
    </font>
    <font>
      <name val="Arial"/>
      <charset val="134"/>
      <b val="1"/>
      <color theme="3"/>
      <sz val="15"/>
      <scheme val="minor"/>
    </font>
    <font>
      <name val="Arial"/>
      <charset val="134"/>
      <b val="1"/>
      <color theme="3"/>
      <sz val="13"/>
      <scheme val="minor"/>
    </font>
    <font>
      <name val="Arial"/>
      <charset val="134"/>
      <b val="1"/>
      <color theme="3"/>
      <sz val="11"/>
      <scheme val="minor"/>
    </font>
    <font>
      <name val="Arial"/>
      <charset val="0"/>
      <color rgb="FF3F3F76"/>
      <sz val="11"/>
      <scheme val="minor"/>
    </font>
    <font>
      <name val="Arial"/>
      <charset val="0"/>
      <b val="1"/>
      <color rgb="FF3F3F3F"/>
      <sz val="11"/>
      <scheme val="minor"/>
    </font>
    <font>
      <name val="Arial"/>
      <charset val="0"/>
      <b val="1"/>
      <color rgb="FFFA7D00"/>
      <sz val="11"/>
      <scheme val="minor"/>
    </font>
    <font>
      <name val="Arial"/>
      <charset val="0"/>
      <b val="1"/>
      <color rgb="FFFFFFFF"/>
      <sz val="11"/>
      <scheme val="minor"/>
    </font>
    <font>
      <name val="Arial"/>
      <charset val="0"/>
      <color rgb="FFFA7D00"/>
      <sz val="11"/>
      <scheme val="minor"/>
    </font>
    <font>
      <name val="Arial"/>
      <charset val="0"/>
      <b val="1"/>
      <color theme="1"/>
      <sz val="11"/>
      <scheme val="minor"/>
    </font>
    <font>
      <name val="Arial"/>
      <charset val="0"/>
      <color rgb="FF006100"/>
      <sz val="11"/>
      <scheme val="minor"/>
    </font>
    <font>
      <name val="Arial"/>
      <charset val="0"/>
      <color rgb="FF9C0006"/>
      <sz val="11"/>
      <scheme val="minor"/>
    </font>
    <font>
      <name val="Arial"/>
      <charset val="0"/>
      <color rgb="FF9C6500"/>
      <sz val="11"/>
      <scheme val="minor"/>
    </font>
    <font>
      <name val="Arial"/>
      <charset val="0"/>
      <color theme="0"/>
      <sz val="11"/>
      <scheme val="minor"/>
    </font>
    <font>
      <name val="Arial"/>
      <charset val="0"/>
      <color theme="1"/>
      <sz val="11"/>
      <scheme val="minor"/>
    </font>
  </fonts>
  <fills count="42">
    <fill>
      <patternFill/>
    </fill>
    <fill>
      <patternFill patternType="gray125"/>
    </fill>
    <fill>
      <patternFill patternType="solid">
        <fgColor rgb="FF993366"/>
        <bgColor rgb="FF993366"/>
      </patternFill>
    </fill>
    <fill>
      <patternFill patternType="solid">
        <fgColor rgb="FFCC99FF"/>
        <bgColor rgb="FFCC99F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D6E3BC"/>
        <bgColor rgb="FFD6E3BC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9999FF"/>
        <bgColor rgb="FF9999FF"/>
      </patternFill>
    </fill>
    <fill>
      <patternFill patternType="solid">
        <fgColor rgb="FFCCCCFF"/>
        <bgColor rgb="FFCCCC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3">
    <border>
      <left/>
      <right/>
      <top/>
      <bottom/>
      <diagonal/>
    </border>
    <border>
      <left style="thick">
        <color rgb="FF0000FF"/>
      </left>
      <right style="medium">
        <color rgb="FFFF9900"/>
      </right>
      <top style="thick">
        <color rgb="FF0000FF"/>
      </top>
      <bottom/>
      <diagonal/>
    </border>
    <border>
      <left style="medium">
        <color rgb="FFFF9900"/>
      </left>
      <right style="medium">
        <color rgb="FFFF9900"/>
      </right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 style="medium">
        <color rgb="FFFF9900"/>
      </right>
      <top style="thick">
        <color rgb="FF0000FF"/>
      </top>
      <bottom style="medium">
        <color rgb="FFFF9900"/>
      </bottom>
      <diagonal/>
    </border>
    <border>
      <left style="medium">
        <color rgb="FFFF9900"/>
      </left>
      <right style="thick">
        <color rgb="FF0000FF"/>
      </right>
      <top style="medium">
        <color rgb="FFFF9900"/>
      </top>
      <bottom style="medium">
        <color rgb="FFFF9900"/>
      </bottom>
      <diagonal/>
    </border>
    <border>
      <left style="thick">
        <color rgb="FF0000FF"/>
      </left>
      <right style="medium">
        <color rgb="FFFF9900"/>
      </right>
      <top/>
      <bottom/>
      <diagonal/>
    </border>
    <border>
      <left/>
      <right/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 style="medium">
        <color rgb="FF0000FF"/>
      </right>
      <top style="medium">
        <color rgb="FFFF9900"/>
      </top>
      <bottom style="medium">
        <color rgb="FFFF9900"/>
      </bottom>
      <diagonal/>
    </border>
    <border>
      <left style="medium">
        <color rgb="FF0000FF"/>
      </left>
      <right style="thick">
        <color rgb="FF000000"/>
      </right>
      <top/>
      <bottom/>
      <diagonal/>
    </border>
    <border>
      <left style="thick">
        <color rgb="FF0000FF"/>
      </left>
      <right style="medium">
        <color rgb="FFFF9900"/>
      </right>
      <top/>
      <bottom style="medium">
        <color rgb="FFFF9900"/>
      </bottom>
      <diagonal/>
    </border>
    <border>
      <left style="thick">
        <color rgb="FF0000FF"/>
      </left>
      <right style="medium">
        <color rgb="FFFF9900"/>
      </right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/>
      <top style="medium">
        <color rgb="FFFF9900"/>
      </top>
      <bottom/>
      <diagonal/>
    </border>
    <border>
      <left/>
      <right style="medium">
        <color rgb="FFFF9900"/>
      </right>
      <top style="medium">
        <color rgb="FFFF9900"/>
      </top>
      <bottom/>
      <diagonal/>
    </border>
    <border>
      <left/>
      <right style="thick">
        <color rgb="FF0000FF"/>
      </right>
      <top style="medium">
        <color rgb="FFFF9900"/>
      </top>
      <bottom/>
      <diagonal/>
    </border>
    <border>
      <left style="thick">
        <color rgb="FF0000FF"/>
      </left>
      <right style="medium">
        <color rgb="FFFF9900"/>
      </right>
      <top style="medium">
        <color rgb="FFFF9900"/>
      </top>
      <bottom style="thick">
        <color rgb="FF0000FF"/>
      </bottom>
      <diagonal/>
    </border>
    <border>
      <left style="medium">
        <color rgb="FFFF9900"/>
      </left>
      <right/>
      <top/>
      <bottom style="thick">
        <color rgb="FF0000FF"/>
      </bottom>
      <diagonal/>
    </border>
    <border>
      <left/>
      <right style="medium">
        <color rgb="FFFF9900"/>
      </right>
      <top/>
      <bottom style="thick">
        <color rgb="FF0000FF"/>
      </bottom>
      <diagonal/>
    </border>
    <border>
      <left/>
      <right/>
      <top style="medium">
        <color rgb="FFFF9900"/>
      </top>
      <bottom style="medium">
        <color rgb="FF0000FF"/>
      </bottom>
      <diagonal/>
    </border>
    <border>
      <left/>
      <right style="thick">
        <color rgb="FF0000FF"/>
      </right>
      <top/>
      <bottom style="thick">
        <color rgb="FF0000FF"/>
      </bottom>
      <diagonal/>
    </border>
    <border>
      <left/>
      <right/>
      <top style="medium">
        <color rgb="FF0000FF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FF9900"/>
      </left>
      <right style="medium">
        <color rgb="FFFF9900"/>
      </right>
      <top style="medium">
        <color rgb="FFFF9900"/>
      </top>
      <bottom/>
      <diagonal/>
    </border>
    <border>
      <left style="medium">
        <color rgb="FFFF9900"/>
      </left>
      <right style="thick">
        <color rgb="FF0000FF"/>
      </right>
      <top style="medium">
        <color rgb="FFFF9900"/>
      </top>
      <bottom/>
      <diagonal/>
    </border>
    <border>
      <left style="medium">
        <color rgb="FFFF9900"/>
      </left>
      <right style="medium">
        <color rgb="FFFF9900"/>
      </right>
      <top/>
      <bottom style="thick">
        <color rgb="FF0000FF"/>
      </bottom>
      <diagonal/>
    </border>
    <border>
      <left style="medium">
        <color rgb="FFFF9900"/>
      </left>
      <right style="thick">
        <color rgb="FF0000FF"/>
      </right>
      <top/>
      <bottom style="thick">
        <color rgb="FF0000FF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 style="medium">
        <color rgb="FFFF9900"/>
      </right>
      <top style="thick">
        <color rgb="FF0000FF"/>
      </top>
      <bottom style="medium">
        <color rgb="FFFF9900"/>
      </bottom>
      <diagonal/>
    </border>
    <border>
      <left style="medium">
        <color rgb="FFFF9900"/>
      </left>
      <right style="thick">
        <color rgb="FF0000FF"/>
      </right>
      <top style="thick">
        <color rgb="FF0000FF"/>
      </top>
      <bottom style="medium">
        <color rgb="FFFF9900"/>
      </bottom>
      <diagonal/>
    </border>
    <border>
      <left style="medium">
        <color rgb="FF0000FF"/>
      </left>
      <right style="thick">
        <color rgb="FF0000FF"/>
      </right>
      <top/>
      <bottom/>
      <diagonal/>
    </border>
    <border>
      <left style="medium">
        <color rgb="FFFF9900"/>
      </left>
      <right/>
      <top style="medium">
        <color rgb="FFFF9900"/>
      </top>
      <bottom style="medium">
        <color rgb="FFFF9900"/>
      </bottom>
      <diagonal/>
    </border>
    <border>
      <left/>
      <right style="medium">
        <color rgb="FF0000FF"/>
      </right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/>
      <top style="medium">
        <color rgb="FFFF9900"/>
      </top>
      <bottom style="medium">
        <color rgb="FF0000FF"/>
      </bottom>
      <diagonal/>
    </border>
    <border>
      <left/>
      <right style="medium">
        <color rgb="FF0000FF"/>
      </right>
      <top style="medium">
        <color rgb="FFFF9900"/>
      </top>
      <bottom style="medium">
        <color rgb="FF0000FF"/>
      </bottom>
      <diagonal/>
    </border>
    <border>
      <left/>
      <right style="thick">
        <color rgb="FF0000FF"/>
      </right>
      <top style="medium">
        <color rgb="FFFF9900"/>
      </top>
      <bottom style="medium">
        <color rgb="FFFF9900"/>
      </bottom>
      <diagonal/>
    </border>
    <border>
      <left/>
      <right style="medium">
        <color rgb="FF0000FF"/>
      </right>
      <top/>
      <bottom/>
      <diagonal/>
    </border>
    <border>
      <left style="medium">
        <color rgb="FF0000FF"/>
      </left>
      <right style="medium">
        <color rgb="FFFF9900"/>
      </right>
      <top style="medium">
        <color rgb="FFFF9900"/>
      </top>
      <bottom style="thick">
        <color rgb="FF0000FF"/>
      </bottom>
      <diagonal/>
    </border>
    <border>
      <left/>
      <right style="thick">
        <color rgb="FF0000FF"/>
      </right>
      <top style="medium">
        <color rgb="FFFF9900"/>
      </top>
      <bottom style="medium">
        <color rgb="FF0000FF"/>
      </bottom>
      <diagonal/>
    </border>
    <border>
      <left/>
      <right/>
      <top style="medium">
        <color rgb="FF0000FF"/>
      </top>
      <bottom style="thick">
        <color rgb="FF0000FF"/>
      </bottom>
      <diagonal/>
    </border>
    <border>
      <left style="thick">
        <color rgb="FF0000FF"/>
      </left>
      <right/>
      <top style="thick">
        <color rgb="FF0000FF"/>
      </top>
      <bottom/>
      <diagonal/>
    </border>
    <border>
      <left/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/>
      <top style="thick">
        <color rgb="FF0000FF"/>
      </top>
      <bottom style="medium">
        <color rgb="FFFF9900"/>
      </bottom>
      <diagonal/>
    </border>
    <border>
      <left/>
      <right/>
      <top style="thick">
        <color rgb="FF0000FF"/>
      </top>
      <bottom style="medium">
        <color rgb="FFFF9900"/>
      </bottom>
      <diagonal/>
    </border>
    <border>
      <left/>
      <right style="thick">
        <color rgb="FF0000FF"/>
      </right>
      <top style="thick">
        <color rgb="FF0000FF"/>
      </top>
      <bottom style="medium">
        <color rgb="FFFF9900"/>
      </bottom>
      <diagonal/>
    </border>
    <border>
      <left style="thick">
        <color rgb="FF0000FF"/>
      </left>
      <right/>
      <top/>
      <bottom style="medium">
        <color rgb="FFFF9900"/>
      </bottom>
      <diagonal/>
    </border>
    <border>
      <left/>
      <right style="thick">
        <color rgb="FF0000FF"/>
      </right>
      <top/>
      <bottom style="medium">
        <color rgb="FFFF9900"/>
      </bottom>
      <diagonal/>
    </border>
    <border>
      <left style="medium">
        <color rgb="FF0000FF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FF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FF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FF"/>
      </right>
      <top style="thick">
        <color rgb="FF000000"/>
      </top>
      <bottom style="medium">
        <color rgb="FF0000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FF"/>
      </bottom>
      <diagonal/>
    </border>
    <border>
      <left style="thick">
        <color rgb="FF000000"/>
      </left>
      <right style="medium">
        <color rgb="FF0000FF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FF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FF"/>
      </right>
      <top style="medium">
        <color rgb="FF000000"/>
      </top>
      <bottom style="medium">
        <color rgb="FF0000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FF"/>
      </bottom>
      <diagonal/>
    </border>
    <border>
      <left style="medium">
        <color rgb="FF000000"/>
      </left>
      <right style="medium">
        <color rgb="FF0000FF"/>
      </right>
      <top style="medium">
        <color rgb="FF000000"/>
      </top>
      <bottom style="medium">
        <color rgb="FF0000FF"/>
      </bottom>
      <diagonal/>
    </border>
    <border>
      <left style="thick">
        <color rgb="FF0000FF"/>
      </left>
      <right style="medium">
        <color rgb="FFFFCC00"/>
      </right>
      <top style="thick">
        <color rgb="FF0000FF"/>
      </top>
      <bottom style="medium">
        <color rgb="FFFFCC00"/>
      </bottom>
      <diagonal/>
    </border>
    <border>
      <left style="medium">
        <color rgb="FFFFCC00"/>
      </left>
      <right style="medium">
        <color rgb="FFFFCC00"/>
      </right>
      <top style="thick">
        <color rgb="FF0000FF"/>
      </top>
      <bottom style="medium">
        <color rgb="FFFFCC00"/>
      </bottom>
      <diagonal/>
    </border>
    <border>
      <left style="medium">
        <color rgb="FFFFCC00"/>
      </left>
      <right style="thick">
        <color rgb="FF0000FF"/>
      </right>
      <top style="thick">
        <color rgb="FF0000FF"/>
      </top>
      <bottom style="medium">
        <color rgb="FFFFCC00"/>
      </bottom>
      <diagonal/>
    </border>
    <border>
      <left style="thick">
        <color rgb="FF0000FF"/>
      </left>
      <right style="medium">
        <color rgb="FFFFCC00"/>
      </right>
      <top style="medium">
        <color rgb="FFFFCC00"/>
      </top>
      <bottom style="medium">
        <color rgb="FFFFCC00"/>
      </bottom>
      <diagonal/>
    </border>
    <border>
      <left style="medium">
        <color rgb="FFFFCC00"/>
      </left>
      <right style="medium">
        <color rgb="FFFFCC00"/>
      </right>
      <top style="medium">
        <color rgb="FFFFCC00"/>
      </top>
      <bottom style="medium">
        <color rgb="FFFFCC00"/>
      </bottom>
      <diagonal/>
    </border>
    <border>
      <left style="medium">
        <color rgb="FFFFCC00"/>
      </left>
      <right style="thick">
        <color rgb="FF0000FF"/>
      </right>
      <top style="medium">
        <color rgb="FFFFCC00"/>
      </top>
      <bottom style="medium">
        <color rgb="FFFFCC00"/>
      </bottom>
      <diagonal/>
    </border>
    <border>
      <left style="medium">
        <color rgb="FFFF9900"/>
      </left>
      <right style="medium">
        <color rgb="FF0000FF"/>
      </right>
      <top style="medium">
        <color rgb="FFFF9900"/>
      </top>
      <bottom style="medium">
        <color rgb="FF0000FF"/>
      </bottom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 style="double">
        <color rgb="FF000000"/>
      </bottom>
      <diagonal/>
    </border>
    <border>
      <left style="double">
        <color rgb="FF000000"/>
      </left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ck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ck">
        <color rgb="FF000000"/>
      </right>
      <top/>
      <bottom style="double">
        <color rgb="FF000000"/>
      </bottom>
      <diagonal/>
    </border>
    <border>
      <left style="medium">
        <color rgb="FFFFCC00"/>
      </left>
      <right style="medium">
        <color rgb="FFFFCC00"/>
      </right>
      <top style="medium">
        <color rgb="FFFFCC00"/>
      </top>
      <bottom style="thick">
        <color rgb="FF0000FF"/>
      </bottom>
      <diagonal/>
    </border>
    <border>
      <left style="medium">
        <color rgb="FFFFCC00"/>
      </left>
      <right style="thick">
        <color rgb="FF0000FF"/>
      </right>
      <top style="medium">
        <color rgb="FFFFCC00"/>
      </top>
      <bottom style="thick">
        <color rgb="FF0000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medium">
        <color rgb="FFFF9900"/>
      </top>
      <bottom/>
      <diagonal/>
    </border>
    <border>
      <left/>
      <right style="medium">
        <color rgb="FF0000FF"/>
      </right>
      <top style="medium">
        <color rgb="FFFF9900"/>
      </top>
      <bottom/>
      <diagonal/>
    </border>
    <border>
      <left style="medium">
        <color rgb="FFFF9900"/>
      </left>
      <right style="thick">
        <color rgb="FF0000FF"/>
      </right>
      <top style="medium">
        <color rgb="FFFF9900"/>
      </top>
      <bottom style="medium">
        <color rgb="FF0000FF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medium">
        <color rgb="FFFF9900"/>
      </bottom>
      <diagonal/>
    </border>
    <border>
      <left/>
      <right/>
      <top style="thick">
        <color rgb="FF0000FF"/>
      </top>
      <bottom/>
      <diagonal/>
    </border>
    <border>
      <left style="thick">
        <color rgb="FF0000FF"/>
      </left>
      <right/>
      <top/>
      <bottom/>
      <diagonal/>
    </border>
    <border>
      <left style="medium">
        <color rgb="FFFF9900"/>
      </left>
      <right style="medium">
        <color rgb="FFFF9900"/>
      </right>
      <top style="medium">
        <color rgb="FFFF9900"/>
      </top>
      <bottom style="thick">
        <color rgb="FF0000FF"/>
      </bottom>
      <diagonal/>
    </border>
    <border>
      <left style="medium">
        <color rgb="FFFF9900"/>
      </left>
      <right/>
      <top/>
      <bottom/>
      <diagonal/>
    </border>
    <border>
      <left style="medium">
        <color rgb="FFFF9900"/>
      </left>
      <right style="medium">
        <color rgb="FFFF9900"/>
      </right>
      <top/>
      <bottom/>
      <diagonal/>
    </border>
    <border>
      <left style="medium">
        <color rgb="FFFF9900"/>
      </left>
      <right style="thick">
        <color rgb="FF0000FF"/>
      </right>
      <top style="medium">
        <color rgb="FFFF9900"/>
      </top>
      <bottom style="thick">
        <color rgb="FF0000FF"/>
      </bottom>
      <diagonal/>
    </border>
    <border>
      <left style="medium">
        <color rgb="FFFF9900"/>
      </left>
      <right style="thick">
        <color rgb="FF0000FF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medium">
        <color rgb="FFFF9900"/>
      </right>
      <top/>
      <bottom/>
      <diagonal/>
    </border>
    <border>
      <left/>
      <right style="thick">
        <color rgb="FF0000FF"/>
      </right>
      <top/>
      <bottom/>
      <diagonal/>
    </border>
  </borders>
  <cellStyleXfs count="49">
    <xf numFmtId="0" fontId="0" fillId="0" borderId="0"/>
    <xf numFmtId="167" fontId="21" fillId="0" borderId="0" applyAlignment="1">
      <alignment vertical="center"/>
    </xf>
    <xf numFmtId="44" fontId="21" fillId="0" borderId="0" applyAlignment="1">
      <alignment vertical="center"/>
    </xf>
    <xf numFmtId="9" fontId="21" fillId="0" borderId="0" applyAlignment="1">
      <alignment vertical="center"/>
    </xf>
    <xf numFmtId="168" fontId="21" fillId="0" borderId="0" applyAlignment="1">
      <alignment vertical="center"/>
    </xf>
    <xf numFmtId="42" fontId="21" fillId="0" borderId="0" applyAlignment="1">
      <alignment vertical="center"/>
    </xf>
    <xf numFmtId="0" fontId="22" fillId="0" borderId="0" applyAlignment="1">
      <alignment vertical="center"/>
    </xf>
    <xf numFmtId="0" fontId="23" fillId="0" borderId="0" applyAlignment="1">
      <alignment vertical="center"/>
    </xf>
    <xf numFmtId="0" fontId="21" fillId="11" borderId="89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0" applyAlignment="1">
      <alignment vertical="center"/>
    </xf>
    <xf numFmtId="0" fontId="27" fillId="0" borderId="90" applyAlignment="1">
      <alignment vertical="center"/>
    </xf>
    <xf numFmtId="0" fontId="28" fillId="0" borderId="90" applyAlignment="1">
      <alignment vertical="center"/>
    </xf>
    <xf numFmtId="0" fontId="29" fillId="0" borderId="91" applyAlignment="1">
      <alignment vertical="center"/>
    </xf>
    <xf numFmtId="0" fontId="29" fillId="0" borderId="0" applyAlignment="1">
      <alignment vertical="center"/>
    </xf>
    <xf numFmtId="0" fontId="30" fillId="12" borderId="92" applyAlignment="1">
      <alignment vertical="center"/>
    </xf>
    <xf numFmtId="0" fontId="31" fillId="13" borderId="93" applyAlignment="1">
      <alignment vertical="center"/>
    </xf>
    <xf numFmtId="0" fontId="32" fillId="13" borderId="92" applyAlignment="1">
      <alignment vertical="center"/>
    </xf>
    <xf numFmtId="0" fontId="33" fillId="14" borderId="94" applyAlignment="1">
      <alignment vertical="center"/>
    </xf>
    <xf numFmtId="0" fontId="34" fillId="0" borderId="95" applyAlignment="1">
      <alignment vertical="center"/>
    </xf>
    <xf numFmtId="0" fontId="35" fillId="0" borderId="96" applyAlignment="1">
      <alignment vertical="center"/>
    </xf>
    <xf numFmtId="0" fontId="36" fillId="15" borderId="0" applyAlignment="1">
      <alignment vertical="center"/>
    </xf>
    <xf numFmtId="0" fontId="37" fillId="16" borderId="0" applyAlignment="1">
      <alignment vertical="center"/>
    </xf>
    <xf numFmtId="0" fontId="38" fillId="17" borderId="0" applyAlignment="1">
      <alignment vertical="center"/>
    </xf>
    <xf numFmtId="0" fontId="39" fillId="18" borderId="0" applyAlignment="1">
      <alignment vertical="center"/>
    </xf>
    <xf numFmtId="0" fontId="40" fillId="19" borderId="0" applyAlignment="1">
      <alignment vertical="center"/>
    </xf>
    <xf numFmtId="0" fontId="40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40" fillId="23" borderId="0" applyAlignment="1">
      <alignment vertical="center"/>
    </xf>
    <xf numFmtId="0" fontId="40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40" fillId="27" borderId="0" applyAlignment="1">
      <alignment vertical="center"/>
    </xf>
    <xf numFmtId="0" fontId="40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40" fillId="31" borderId="0" applyAlignment="1">
      <alignment vertical="center"/>
    </xf>
    <xf numFmtId="0" fontId="40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40" fillId="35" borderId="0" applyAlignment="1">
      <alignment vertical="center"/>
    </xf>
    <xf numFmtId="0" fontId="40" fillId="36" borderId="0" applyAlignment="1">
      <alignment vertical="center"/>
    </xf>
    <xf numFmtId="0" fontId="39" fillId="37" borderId="0" applyAlignment="1">
      <alignment vertical="center"/>
    </xf>
    <xf numFmtId="0" fontId="39" fillId="38" borderId="0" applyAlignment="1">
      <alignment vertical="center"/>
    </xf>
    <xf numFmtId="0" fontId="40" fillId="39" borderId="0" applyAlignment="1">
      <alignment vertical="center"/>
    </xf>
    <xf numFmtId="0" fontId="40" fillId="40" borderId="0" applyAlignment="1">
      <alignment vertical="center"/>
    </xf>
    <xf numFmtId="0" fontId="39" fillId="41" borderId="0" applyAlignment="1">
      <alignment vertical="center"/>
    </xf>
  </cellStyleXfs>
  <cellXfs count="196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164" fontId="3" fillId="2" borderId="0" pivotButton="0" quotePrefix="0" xfId="0"/>
    <xf numFmtId="0" fontId="3" fillId="2" borderId="0" pivotButton="0" quotePrefix="0" xfId="0"/>
    <xf numFmtId="0" fontId="1" fillId="0" borderId="1" applyAlignment="1" pivotButton="0" quotePrefix="0" xfId="0">
      <alignment horizontal="center"/>
    </xf>
    <xf numFmtId="0" fontId="4" fillId="3" borderId="2" pivotButton="0" quotePrefix="0" xfId="0"/>
    <xf numFmtId="0" fontId="4" fillId="3" borderId="3" pivotButton="0" quotePrefix="0" xfId="0"/>
    <xf numFmtId="0" fontId="4" fillId="3" borderId="4" pivotButton="0" quotePrefix="0" xfId="0"/>
    <xf numFmtId="0" fontId="5" fillId="0" borderId="5" pivotButton="0" quotePrefix="0" xfId="0"/>
    <xf numFmtId="0" fontId="6" fillId="0" borderId="2" applyAlignment="1" pivotButton="0" quotePrefix="0" xfId="0">
      <alignment horizontal="center"/>
    </xf>
    <xf numFmtId="0" fontId="6" fillId="0" borderId="6" applyAlignment="1" pivotButton="0" quotePrefix="0" xfId="0">
      <alignment horizontal="center"/>
    </xf>
    <xf numFmtId="0" fontId="6" fillId="0" borderId="7" applyAlignment="1" pivotButton="0" quotePrefix="0" xfId="0">
      <alignment horizontal="center"/>
    </xf>
    <xf numFmtId="0" fontId="1" fillId="0" borderId="8" pivotButton="0" quotePrefix="0" xfId="0"/>
    <xf numFmtId="0" fontId="5" fillId="0" borderId="9" pivotButton="0" quotePrefix="0" xfId="0"/>
    <xf numFmtId="0" fontId="1" fillId="4" borderId="10" pivotButton="0" quotePrefix="0" xfId="0"/>
    <xf numFmtId="0" fontId="7" fillId="0" borderId="2" applyAlignment="1" pivotButton="0" quotePrefix="0" xfId="0">
      <alignment horizontal="center"/>
    </xf>
    <xf numFmtId="0" fontId="8" fillId="0" borderId="11" applyAlignment="1" pivotButton="0" quotePrefix="0" xfId="0">
      <alignment horizontal="center"/>
    </xf>
    <xf numFmtId="0" fontId="5" fillId="0" borderId="12" pivotButton="0" quotePrefix="0" xfId="0"/>
    <xf numFmtId="2" fontId="7" fillId="0" borderId="6" applyAlignment="1" pivotButton="0" quotePrefix="0" xfId="0">
      <alignment horizontal="center"/>
    </xf>
    <xf numFmtId="0" fontId="5" fillId="0" borderId="13" pivotButton="0" quotePrefix="0" xfId="0"/>
    <xf numFmtId="0" fontId="1" fillId="4" borderId="14" pivotButton="0" quotePrefix="0" xfId="0"/>
    <xf numFmtId="0" fontId="5" fillId="0" borderId="15" pivotButton="0" quotePrefix="0" xfId="0"/>
    <xf numFmtId="0" fontId="5" fillId="0" borderId="16" pivotButton="0" quotePrefix="0" xfId="0"/>
    <xf numFmtId="2" fontId="7" fillId="0" borderId="17" applyAlignment="1" pivotButton="0" quotePrefix="0" xfId="0">
      <alignment horizontal="center"/>
    </xf>
    <xf numFmtId="0" fontId="5" fillId="0" borderId="18" pivotButton="0" quotePrefix="0" xfId="0"/>
    <xf numFmtId="0" fontId="8" fillId="0" borderId="0" pivotButton="0" quotePrefix="0" xfId="0"/>
    <xf numFmtId="0" fontId="8" fillId="0" borderId="19" pivotButton="0" quotePrefix="0" xfId="0"/>
    <xf numFmtId="0" fontId="9" fillId="0" borderId="0" pivotButton="0" quotePrefix="0" xfId="0"/>
    <xf numFmtId="0" fontId="4" fillId="3" borderId="2" applyAlignment="1" pivotButton="0" quotePrefix="0" xfId="0">
      <alignment horizontal="center"/>
    </xf>
    <xf numFmtId="0" fontId="4" fillId="3" borderId="3" applyAlignment="1" pivotButton="0" quotePrefix="0" xfId="0">
      <alignment horizontal="center"/>
    </xf>
    <xf numFmtId="0" fontId="4" fillId="3" borderId="4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1" fillId="0" borderId="20" applyAlignment="1" pivotButton="0" quotePrefix="0" xfId="0">
      <alignment horizontal="center"/>
    </xf>
    <xf numFmtId="0" fontId="10" fillId="3" borderId="21" applyAlignment="1" pivotButton="0" quotePrefix="0" xfId="0">
      <alignment horizontal="center" vertical="center"/>
    </xf>
    <xf numFmtId="0" fontId="5" fillId="0" borderId="22" pivotButton="0" quotePrefix="0" xfId="0"/>
    <xf numFmtId="165" fontId="6" fillId="0" borderId="2" applyAlignment="1" pivotButton="0" quotePrefix="0" xfId="0">
      <alignment horizontal="center"/>
    </xf>
    <xf numFmtId="0" fontId="5" fillId="0" borderId="23" pivotButton="0" quotePrefix="0" xfId="0"/>
    <xf numFmtId="0" fontId="1" fillId="4" borderId="10" applyAlignment="1" pivotButton="0" quotePrefix="0" xfId="0">
      <alignment horizontal="center"/>
    </xf>
    <xf numFmtId="0" fontId="8" fillId="5" borderId="24" applyAlignment="1" pivotButton="0" quotePrefix="0" xfId="0">
      <alignment horizontal="center"/>
    </xf>
    <xf numFmtId="0" fontId="9" fillId="5" borderId="25" applyAlignment="1" pivotButton="0" quotePrefix="0" xfId="0">
      <alignment horizontal="center"/>
    </xf>
    <xf numFmtId="0" fontId="1" fillId="4" borderId="14" applyAlignment="1" pivotButton="0" quotePrefix="0" xfId="0">
      <alignment horizontal="center"/>
    </xf>
    <xf numFmtId="0" fontId="5" fillId="0" borderId="26" pivotButton="0" quotePrefix="0" xfId="0"/>
    <xf numFmtId="0" fontId="5" fillId="0" borderId="27" pivotButton="0" quotePrefix="0" xfId="0"/>
    <xf numFmtId="0" fontId="1" fillId="0" borderId="19" pivotButton="0" quotePrefix="0" xfId="0"/>
    <xf numFmtId="0" fontId="11" fillId="0" borderId="0" pivotButton="0" quotePrefix="0" xfId="0"/>
    <xf numFmtId="0" fontId="1" fillId="0" borderId="28" pivotButton="0" quotePrefix="0" xfId="0"/>
    <xf numFmtId="0" fontId="5" fillId="0" borderId="29" pivotButton="0" quotePrefix="0" xfId="0"/>
    <xf numFmtId="0" fontId="1" fillId="0" borderId="0" applyAlignment="1" pivotButton="0" quotePrefix="0" xfId="0">
      <alignment horizontal="center"/>
    </xf>
    <xf numFmtId="0" fontId="4" fillId="3" borderId="3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" fillId="5" borderId="0" applyAlignment="1" pivotButton="0" quotePrefix="0" xfId="0">
      <alignment horizontal="center"/>
    </xf>
    <xf numFmtId="0" fontId="1" fillId="0" borderId="31" applyAlignment="1" pivotButton="0" quotePrefix="0" xfId="0">
      <alignment horizontal="center"/>
    </xf>
    <xf numFmtId="0" fontId="1" fillId="4" borderId="3" applyAlignment="1" pivotButton="0" quotePrefix="0" xfId="0">
      <alignment horizontal="center"/>
    </xf>
    <xf numFmtId="0" fontId="1" fillId="4" borderId="32" applyAlignment="1" pivotButton="0" quotePrefix="0" xfId="0">
      <alignment horizontal="center"/>
    </xf>
    <xf numFmtId="0" fontId="1" fillId="0" borderId="33" pivotButton="0" quotePrefix="0" xfId="0"/>
    <xf numFmtId="165" fontId="6" fillId="0" borderId="7" applyAlignment="1" pivotButton="0" quotePrefix="0" xfId="0">
      <alignment horizontal="center"/>
    </xf>
    <xf numFmtId="0" fontId="12" fillId="4" borderId="10" applyAlignment="1" pivotButton="0" quotePrefix="0" xfId="0">
      <alignment horizontal="center"/>
    </xf>
    <xf numFmtId="0" fontId="7" fillId="0" borderId="34" applyAlignment="1" pivotButton="0" quotePrefix="0" xfId="0">
      <alignment horizontal="center"/>
    </xf>
    <xf numFmtId="0" fontId="5" fillId="0" borderId="35" pivotButton="0" quotePrefix="0" xfId="0"/>
    <xf numFmtId="0" fontId="5" fillId="0" borderId="6" pivotButton="0" quotePrefix="0" xfId="0"/>
    <xf numFmtId="2" fontId="7" fillId="0" borderId="34" applyAlignment="1" pivotButton="0" quotePrefix="0" xfId="0">
      <alignment horizontal="center"/>
    </xf>
    <xf numFmtId="2" fontId="7" fillId="0" borderId="36" applyAlignment="1" pivotButton="0" quotePrefix="0" xfId="0">
      <alignment horizontal="center"/>
    </xf>
    <xf numFmtId="0" fontId="5" fillId="0" borderId="37" pivotButton="0" quotePrefix="0" xfId="0"/>
    <xf numFmtId="0" fontId="5" fillId="0" borderId="17" pivotButton="0" quotePrefix="0" xfId="0"/>
    <xf numFmtId="0" fontId="5" fillId="0" borderId="38" pivotButton="0" quotePrefix="0" xfId="0"/>
    <xf numFmtId="0" fontId="1" fillId="0" borderId="39" pivotButton="0" quotePrefix="0" xfId="0"/>
    <xf numFmtId="0" fontId="1" fillId="4" borderId="40" applyAlignment="1" pivotButton="0" quotePrefix="0" xfId="0">
      <alignment horizontal="center"/>
    </xf>
    <xf numFmtId="0" fontId="5" fillId="0" borderId="41" pivotButton="0" quotePrefix="0" xfId="0"/>
    <xf numFmtId="0" fontId="7" fillId="0" borderId="0" applyAlignment="1" pivotButton="0" quotePrefix="0" xfId="0">
      <alignment horizontal="center" wrapText="1"/>
    </xf>
    <xf numFmtId="0" fontId="8" fillId="5" borderId="0" pivotButton="0" quotePrefix="0" xfId="0"/>
    <xf numFmtId="0" fontId="8" fillId="5" borderId="42" pivotButton="0" quotePrefix="0" xfId="0"/>
    <xf numFmtId="0" fontId="4" fillId="3" borderId="43" applyAlignment="1" pivotButton="0" quotePrefix="0" xfId="0">
      <alignment horizontal="center"/>
    </xf>
    <xf numFmtId="0" fontId="5" fillId="0" borderId="44" pivotButton="0" quotePrefix="0" xfId="0"/>
    <xf numFmtId="0" fontId="4" fillId="3" borderId="45" applyAlignment="1" pivotButton="0" quotePrefix="0" xfId="0">
      <alignment horizontal="center"/>
    </xf>
    <xf numFmtId="0" fontId="5" fillId="0" borderId="46" pivotButton="0" quotePrefix="0" xfId="0"/>
    <xf numFmtId="0" fontId="5" fillId="0" borderId="47" pivotButton="0" quotePrefix="0" xfId="0"/>
    <xf numFmtId="0" fontId="5" fillId="0" borderId="48" pivotButton="0" quotePrefix="0" xfId="0"/>
    <xf numFmtId="0" fontId="5" fillId="0" borderId="49" pivotButton="0" quotePrefix="0" xfId="0"/>
    <xf numFmtId="0" fontId="1" fillId="0" borderId="10" applyAlignment="1" pivotButton="0" quotePrefix="0" xfId="0">
      <alignment horizontal="center"/>
    </xf>
    <xf numFmtId="0" fontId="1" fillId="4" borderId="2" applyAlignment="1" pivotButton="0" quotePrefix="0" xfId="0">
      <alignment horizontal="center"/>
    </xf>
    <xf numFmtId="0" fontId="1" fillId="4" borderId="4" applyAlignment="1" pivotButton="0" quotePrefix="0" xfId="0">
      <alignment horizontal="center"/>
    </xf>
    <xf numFmtId="0" fontId="6" fillId="0" borderId="50" pivotButton="0" quotePrefix="0" xfId="0"/>
    <xf numFmtId="0" fontId="6" fillId="0" borderId="38" applyAlignment="1" pivotButton="0" quotePrefix="0" xfId="0">
      <alignment horizontal="center" readingOrder="1"/>
    </xf>
    <xf numFmtId="0" fontId="6" fillId="0" borderId="49" applyAlignment="1" pivotButton="0" quotePrefix="0" xfId="0">
      <alignment horizontal="center" readingOrder="1"/>
    </xf>
    <xf numFmtId="0" fontId="6" fillId="0" borderId="4" applyAlignment="1" pivotButton="0" quotePrefix="0" xfId="0">
      <alignment horizontal="center"/>
    </xf>
    <xf numFmtId="165" fontId="6" fillId="0" borderId="49" applyAlignment="1" pivotButton="0" quotePrefix="0" xfId="0">
      <alignment horizontal="center" readingOrder="1"/>
    </xf>
    <xf numFmtId="164" fontId="13" fillId="4" borderId="10" applyAlignment="1" pivotButton="0" quotePrefix="0" xfId="0">
      <alignment horizontal="center"/>
    </xf>
    <xf numFmtId="0" fontId="6" fillId="0" borderId="0" pivotButton="0" quotePrefix="0" xfId="0"/>
    <xf numFmtId="0" fontId="14" fillId="6" borderId="51" pivotButton="0" quotePrefix="0" xfId="0"/>
    <xf numFmtId="0" fontId="15" fillId="0" borderId="52" pivotButton="0" quotePrefix="0" xfId="0"/>
    <xf numFmtId="0" fontId="15" fillId="7" borderId="53" pivotButton="0" quotePrefix="0" xfId="0"/>
    <xf numFmtId="0" fontId="15" fillId="7" borderId="54" pivotButton="0" quotePrefix="0" xfId="0"/>
    <xf numFmtId="0" fontId="15" fillId="7" borderId="55" pivotButton="0" quotePrefix="0" xfId="0"/>
    <xf numFmtId="0" fontId="15" fillId="6" borderId="56" pivotButton="0" quotePrefix="0" xfId="0"/>
    <xf numFmtId="0" fontId="15" fillId="6" borderId="57" pivotButton="0" quotePrefix="0" xfId="0"/>
    <xf numFmtId="0" fontId="1" fillId="3" borderId="58" applyAlignment="1" pivotButton="0" quotePrefix="0" xfId="0">
      <alignment horizontal="center"/>
    </xf>
    <xf numFmtId="0" fontId="1" fillId="3" borderId="59" applyAlignment="1" pivotButton="0" quotePrefix="0" xfId="0">
      <alignment horizontal="center"/>
    </xf>
    <xf numFmtId="0" fontId="1" fillId="3" borderId="60" applyAlignment="1" pivotButton="0" quotePrefix="0" xfId="0">
      <alignment horizontal="center"/>
    </xf>
    <xf numFmtId="0" fontId="5" fillId="0" borderId="61" pivotButton="0" quotePrefix="0" xfId="0"/>
    <xf numFmtId="0" fontId="1" fillId="4" borderId="62" applyAlignment="1" pivotButton="0" quotePrefix="0" xfId="0">
      <alignment horizontal="center"/>
    </xf>
    <xf numFmtId="0" fontId="6" fillId="0" borderId="51" applyAlignment="1" pivotButton="0" quotePrefix="0" xfId="0">
      <alignment horizontal="center"/>
    </xf>
    <xf numFmtId="0" fontId="6" fillId="0" borderId="63" applyAlignment="1" pivotButton="0" quotePrefix="0" xfId="0">
      <alignment horizontal="center"/>
    </xf>
    <xf numFmtId="0" fontId="1" fillId="4" borderId="64" pivotButton="0" quotePrefix="0" xfId="0"/>
    <xf numFmtId="0" fontId="6" fillId="0" borderId="65" applyAlignment="1" pivotButton="0" quotePrefix="0" xfId="0">
      <alignment horizontal="center"/>
    </xf>
    <xf numFmtId="0" fontId="1" fillId="0" borderId="50" pivotButton="0" quotePrefix="0" xfId="0"/>
    <xf numFmtId="0" fontId="16" fillId="0" borderId="0" applyAlignment="1" pivotButton="0" quotePrefix="0" xfId="0">
      <alignment horizontal="center"/>
    </xf>
    <xf numFmtId="2" fontId="6" fillId="0" borderId="66" applyAlignment="1" pivotButton="0" quotePrefix="0" xfId="0">
      <alignment horizontal="center"/>
    </xf>
    <xf numFmtId="0" fontId="9" fillId="4" borderId="62" applyAlignment="1" pivotButton="0" quotePrefix="0" xfId="0">
      <alignment horizontal="center"/>
    </xf>
    <xf numFmtId="2" fontId="7" fillId="0" borderId="67" applyAlignment="1" pivotButton="0" quotePrefix="0" xfId="0">
      <alignment horizontal="center"/>
    </xf>
    <xf numFmtId="0" fontId="9" fillId="4" borderId="68" applyAlignment="1" pivotButton="0" quotePrefix="0" xfId="0">
      <alignment horizontal="center"/>
    </xf>
    <xf numFmtId="166" fontId="7" fillId="0" borderId="69" applyAlignment="1" pivotButton="0" quotePrefix="0" xfId="0">
      <alignment horizontal="center"/>
    </xf>
    <xf numFmtId="0" fontId="6" fillId="0" borderId="70" applyAlignment="1" pivotButton="0" quotePrefix="0" xfId="0">
      <alignment horizontal="center"/>
    </xf>
    <xf numFmtId="0" fontId="6" fillId="0" borderId="71" applyAlignment="1" pivotButton="0" quotePrefix="0" xfId="0">
      <alignment horizontal="center"/>
    </xf>
    <xf numFmtId="0" fontId="6" fillId="4" borderId="51" applyAlignment="1" pivotButton="0" quotePrefix="0" xfId="0">
      <alignment horizontal="center"/>
    </xf>
    <xf numFmtId="0" fontId="17" fillId="0" borderId="51" applyAlignment="1" pivotButton="0" quotePrefix="0" xfId="0">
      <alignment horizontal="center"/>
    </xf>
    <xf numFmtId="2" fontId="17" fillId="0" borderId="51" applyAlignment="1" pivotButton="0" quotePrefix="0" xfId="0">
      <alignment horizontal="center"/>
    </xf>
    <xf numFmtId="2" fontId="17" fillId="0" borderId="63" applyAlignment="1" pivotButton="0" quotePrefix="0" xfId="0">
      <alignment horizontal="center"/>
    </xf>
    <xf numFmtId="2" fontId="6" fillId="0" borderId="72" applyAlignment="1" pivotButton="0" quotePrefix="0" xfId="0">
      <alignment horizontal="center"/>
    </xf>
    <xf numFmtId="0" fontId="18" fillId="8" borderId="0" pivotButton="0" quotePrefix="0" xfId="0"/>
    <xf numFmtId="0" fontId="19" fillId="0" borderId="0" pivotButton="0" quotePrefix="0" xfId="0"/>
    <xf numFmtId="0" fontId="6" fillId="4" borderId="73" applyAlignment="1" pivotButton="0" quotePrefix="0" xfId="0">
      <alignment horizontal="center"/>
    </xf>
    <xf numFmtId="0" fontId="17" fillId="0" borderId="73" applyAlignment="1" pivotButton="0" quotePrefix="0" xfId="0">
      <alignment horizontal="center"/>
    </xf>
    <xf numFmtId="2" fontId="17" fillId="0" borderId="73" applyAlignment="1" pivotButton="0" quotePrefix="0" xfId="0">
      <alignment horizontal="center"/>
    </xf>
    <xf numFmtId="2" fontId="17" fillId="0" borderId="74" applyAlignment="1" pivotButton="0" quotePrefix="0" xfId="0">
      <alignment horizontal="center"/>
    </xf>
    <xf numFmtId="0" fontId="7" fillId="0" borderId="19" applyAlignment="1" pivotButton="0" quotePrefix="0" xfId="0">
      <alignment horizontal="center" wrapText="1"/>
    </xf>
    <xf numFmtId="0" fontId="1" fillId="0" borderId="19" applyAlignment="1" pivotButton="0" quotePrefix="0" xfId="0">
      <alignment horizontal="center"/>
    </xf>
    <xf numFmtId="0" fontId="2" fillId="9" borderId="0" pivotButton="0" quotePrefix="0" xfId="0"/>
    <xf numFmtId="2" fontId="2" fillId="9" borderId="0" pivotButton="0" quotePrefix="0" xfId="0"/>
    <xf numFmtId="0" fontId="7" fillId="0" borderId="50" applyAlignment="1" pivotButton="0" quotePrefix="0" xfId="0">
      <alignment horizontal="center" wrapText="1"/>
    </xf>
    <xf numFmtId="0" fontId="1" fillId="0" borderId="75" pivotButton="0" quotePrefix="0" xfId="0"/>
    <xf numFmtId="0" fontId="1" fillId="0" borderId="76" pivotButton="0" quotePrefix="0" xfId="0"/>
    <xf numFmtId="0" fontId="1" fillId="0" borderId="77" pivotButton="0" quotePrefix="0" xfId="0"/>
    <xf numFmtId="0" fontId="1" fillId="0" borderId="78" pivotButton="0" quotePrefix="0" xfId="0"/>
    <xf numFmtId="0" fontId="15" fillId="0" borderId="79" pivotButton="0" quotePrefix="0" xfId="0"/>
    <xf numFmtId="0" fontId="15" fillId="0" borderId="80" pivotButton="0" quotePrefix="0" xfId="0"/>
    <xf numFmtId="0" fontId="6" fillId="0" borderId="79" applyAlignment="1" pivotButton="0" quotePrefix="0" xfId="0">
      <alignment horizontal="center"/>
    </xf>
    <xf numFmtId="0" fontId="6" fillId="0" borderId="80" applyAlignment="1" pivotButton="0" quotePrefix="0" xfId="0">
      <alignment horizontal="center"/>
    </xf>
    <xf numFmtId="165" fontId="6" fillId="0" borderId="80" applyAlignment="1" pivotButton="0" quotePrefix="0" xfId="0">
      <alignment horizontal="center"/>
    </xf>
    <xf numFmtId="0" fontId="7" fillId="0" borderId="7" applyAlignment="1" pivotButton="0" quotePrefix="0" xfId="0">
      <alignment horizontal="center"/>
    </xf>
    <xf numFmtId="2" fontId="7" fillId="0" borderId="7" applyAlignment="1" pivotButton="0" quotePrefix="0" xfId="0">
      <alignment horizontal="center"/>
    </xf>
    <xf numFmtId="2" fontId="7" fillId="0" borderId="81" applyAlignment="1" pivotButton="0" quotePrefix="0" xfId="0">
      <alignment horizontal="center"/>
    </xf>
    <xf numFmtId="0" fontId="20" fillId="10" borderId="82" applyAlignment="1" pivotButton="0" quotePrefix="0" xfId="0">
      <alignment horizontal="center"/>
    </xf>
    <xf numFmtId="2" fontId="20" fillId="10" borderId="83" applyAlignment="1" pivotButton="0" quotePrefix="0" xfId="0">
      <alignment horizontal="center"/>
    </xf>
    <xf numFmtId="0" fontId="20" fillId="10" borderId="84" applyAlignment="1" pivotButton="0" quotePrefix="0" xfId="0">
      <alignment horizontal="center"/>
    </xf>
    <xf numFmtId="166" fontId="20" fillId="10" borderId="85" applyAlignment="1" pivotButton="0" quotePrefix="0" xfId="0">
      <alignment horizontal="center"/>
    </xf>
    <xf numFmtId="2" fontId="20" fillId="10" borderId="85" applyAlignment="1" pivotButton="0" quotePrefix="0" xfId="0">
      <alignment horizontal="center"/>
    </xf>
    <xf numFmtId="0" fontId="7" fillId="0" borderId="0" pivotButton="0" quotePrefix="0" xfId="0"/>
    <xf numFmtId="0" fontId="20" fillId="10" borderId="85" applyAlignment="1" pivotButton="0" quotePrefix="0" xfId="0">
      <alignment horizontal="center"/>
    </xf>
    <xf numFmtId="2" fontId="20" fillId="10" borderId="86" applyAlignment="1" pivotButton="0" quotePrefix="0" xfId="0">
      <alignment horizontal="center"/>
    </xf>
    <xf numFmtId="0" fontId="7" fillId="0" borderId="87" applyAlignment="1" pivotButton="0" quotePrefix="0" xfId="0">
      <alignment horizontal="center"/>
    </xf>
    <xf numFmtId="0" fontId="7" fillId="0" borderId="88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164" fontId="3" fillId="2" borderId="0" pivotButton="0" quotePrefix="0" xfId="0"/>
    <xf numFmtId="0" fontId="0" fillId="0" borderId="5" pivotButton="0" quotePrefix="0" xfId="0"/>
    <xf numFmtId="0" fontId="1" fillId="3" borderId="64" applyAlignment="1" pivotButton="0" quotePrefix="0" xfId="0">
      <alignment horizontal="center"/>
    </xf>
    <xf numFmtId="0" fontId="0" fillId="0" borderId="61" pivotButton="0" quotePrefix="0" xfId="0"/>
    <xf numFmtId="0" fontId="0" fillId="0" borderId="9" pivotButton="0" quotePrefix="0" xfId="0"/>
    <xf numFmtId="0" fontId="8" fillId="0" borderId="105" applyAlignment="1" pivotButton="0" quotePrefix="0" xfId="0">
      <alignment horizontal="center"/>
    </xf>
    <xf numFmtId="0" fontId="0" fillId="0" borderId="12" pivotButton="0" quotePrefix="0" xfId="0"/>
    <xf numFmtId="0" fontId="8" fillId="0" borderId="108" applyAlignment="1" pivotButton="0" quotePrefix="0" xfId="0">
      <alignment horizontal="center"/>
    </xf>
    <xf numFmtId="0" fontId="0" fillId="0" borderId="13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8" pivotButton="0" quotePrefix="0" xfId="0"/>
    <xf numFmtId="166" fontId="7" fillId="0" borderId="69" applyAlignment="1" pivotButton="0" quotePrefix="0" xfId="0">
      <alignment horizontal="center"/>
    </xf>
    <xf numFmtId="0" fontId="10" fillId="3" borderId="62" applyAlignment="1" pivotButton="0" quotePrefix="0" xfId="0">
      <alignment horizontal="center" vertical="center"/>
    </xf>
    <xf numFmtId="0" fontId="0" fillId="0" borderId="22" pivotButton="0" quotePrefix="0" xfId="0"/>
    <xf numFmtId="165" fontId="6" fillId="0" borderId="2" applyAlignment="1" pivotButton="0" quotePrefix="0" xfId="0">
      <alignment horizontal="center"/>
    </xf>
    <xf numFmtId="0" fontId="0" fillId="0" borderId="23" pivotButton="0" quotePrefix="0" xfId="0"/>
    <xf numFmtId="0" fontId="8" fillId="5" borderId="105" applyAlignment="1" pivotButton="0" quotePrefix="0" xfId="0">
      <alignment horizontal="center"/>
    </xf>
    <xf numFmtId="0" fontId="9" fillId="5" borderId="108" applyAlignment="1" pivotButton="0" quotePrefix="0" xfId="0">
      <alignment horizontal="center"/>
    </xf>
    <xf numFmtId="0" fontId="0" fillId="0" borderId="26" pivotButton="0" quotePrefix="0" xfId="0"/>
    <xf numFmtId="0" fontId="0" fillId="0" borderId="27" pivotButton="0" quotePrefix="0" xfId="0"/>
    <xf numFmtId="0" fontId="10" fillId="3" borderId="68" applyAlignment="1" pivotButton="0" quotePrefix="0" xfId="0">
      <alignment horizontal="center" vertical="center"/>
    </xf>
    <xf numFmtId="0" fontId="0" fillId="0" borderId="29" pivotButton="0" quotePrefix="0" xfId="0"/>
    <xf numFmtId="165" fontId="6" fillId="0" borderId="7" applyAlignment="1" pivotButton="0" quotePrefix="0" xfId="0">
      <alignment horizontal="center"/>
    </xf>
    <xf numFmtId="0" fontId="0" fillId="0" borderId="35" pivotButton="0" quotePrefix="0" xfId="0"/>
    <xf numFmtId="0" fontId="7" fillId="0" borderId="4" applyAlignment="1" pivotButton="0" quotePrefix="0" xfId="0">
      <alignment horizontal="center"/>
    </xf>
    <xf numFmtId="0" fontId="0" fillId="0" borderId="6" pivotButton="0" quotePrefix="0" xfId="0"/>
    <xf numFmtId="0" fontId="0" fillId="0" borderId="38" pivotButton="0" quotePrefix="0" xfId="0"/>
    <xf numFmtId="2" fontId="7" fillId="0" borderId="4" applyAlignment="1" pivotButton="0" quotePrefix="0" xfId="0">
      <alignment horizontal="center"/>
    </xf>
    <xf numFmtId="0" fontId="0" fillId="0" borderId="37" pivotButton="0" quotePrefix="0" xfId="0"/>
    <xf numFmtId="2" fontId="7" fillId="0" borderId="101" applyAlignment="1" pivotButton="0" quotePrefix="0" xfId="0">
      <alignment horizontal="center"/>
    </xf>
    <xf numFmtId="0" fontId="0" fillId="0" borderId="17" pivotButton="0" quotePrefix="0" xfId="0"/>
    <xf numFmtId="0" fontId="0" fillId="0" borderId="41" pivotButton="0" quotePrefix="0" xfId="0"/>
    <xf numFmtId="0" fontId="4" fillId="3" borderId="102" applyAlignment="1" pivotButton="0" quotePrefix="0" xfId="0">
      <alignment horizontal="center"/>
    </xf>
    <xf numFmtId="0" fontId="0" fillId="0" borderId="44" pivotButton="0" quotePrefix="0" xfId="0"/>
    <xf numFmtId="0" fontId="0" fillId="0" borderId="46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49" pivotButton="0" quotePrefix="0" xfId="0"/>
    <xf numFmtId="165" fontId="6" fillId="0" borderId="49" applyAlignment="1" pivotButton="0" quotePrefix="0" xfId="0">
      <alignment horizontal="center" readingOrder="1"/>
    </xf>
    <xf numFmtId="164" fontId="13" fillId="4" borderId="10" applyAlignment="1" pivotButton="0" quotePrefix="0" xfId="0">
      <alignment horizontal="center"/>
    </xf>
    <xf numFmtId="165" fontId="6" fillId="0" borderId="80" applyAlignment="1" pivotButton="0" quotePrefix="0" xfId="0">
      <alignment horizontal="center"/>
    </xf>
    <xf numFmtId="166" fontId="20" fillId="10" borderId="85" applyAlignment="1" pivotButton="0" quotePrefix="0" xfId="0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fgColor rgb="FFFF0000"/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0" vertOverflow="ellipsis" vert="horz" wrap="square" anchor="ctr" anchorCtr="1"/>
          <a:lstStyle/>
          <a:p>
            <a:pPr lvl="0">
              <a:defRPr lang="en-US" sz="1200" b="1" i="0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sz="1200" b="1" i="0">
                <a:solidFill>
                  <a:srgbClr val="000000"/>
                </a:solidFill>
                <a:latin typeface="+mn-lt"/>
              </a:rPr>
              <a:t>Linearity curve</a:t>
            </a:r>
            <a:endParaRPr sz="1200" b="1" i="0">
              <a:solidFill>
                <a:srgbClr val="000000"/>
              </a:solidFill>
              <a:latin typeface="+mn-lt"/>
            </a:endParaRPr>
          </a:p>
        </rich>
      </tx>
      <layout/>
      <overlay val="0"/>
    </title>
    <plotArea>
      <layout/>
      <scatterChart>
        <scatterStyle val="lineMarker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delete val="1"/>
          </dLbls>
          <xVal>
            <numRef>
              <f>Sheet1!$J$8:$J$12</f>
              <numCache>
                <formatCode>General</formatCode>
                <ptCount val="5"/>
                <pt idx="0">
                  <v>85.5</v>
                </pt>
                <pt idx="1">
                  <v>136.8</v>
                </pt>
                <pt idx="2">
                  <v>171</v>
                </pt>
                <pt idx="3">
                  <v>273.6</v>
                </pt>
                <pt idx="4">
                  <v>342</v>
                </pt>
              </numCache>
            </numRef>
          </xVal>
          <yVal>
            <numRef>
              <f>Sheet1!$K$8:$K$12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877102993"/>
        <axId val="1073828675"/>
      </scatterChart>
      <valAx>
        <axId val="1877102993"/>
        <scaling>
          <orientation val="minMax"/>
        </scaling>
        <delete val="0"/>
        <axPos val="b"/>
        <title>
          <tx>
            <rich>
              <a:bodyPr rot="0" spcFirstLastPara="0" vertOverflow="ellipsis" vert="horz" wrap="square" anchor="ctr" anchorCtr="1"/>
              <a:lstStyle/>
              <a:p>
                <a:pPr lvl="0">
                  <a:defRPr lang="en-US" sz="1000" b="1" i="0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+mn-lt"/>
                  </a:rPr>
                  <a:t>conc. (ug/ml)</a:t>
                </a:r>
                <a:endParaRPr sz="1000" b="1" i="0">
                  <a:solidFill>
                    <a:srgbClr val="000000"/>
                  </a:solidFill>
                  <a:latin typeface="+mn-lt"/>
                </a:endParaRPr>
              </a:p>
            </rich>
          </tx>
          <layout/>
          <overlay val="0"/>
        </title>
        <numFmt formatCode="General" sourceLinked="1"/>
        <majorTickMark val="none"/>
        <minorTickMark val="none"/>
        <tickLblPos val="nextTo"/>
        <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spPr>
        <txPr>
          <a:bodyPr rot="-60000000" spcFirstLastPara="0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1073828675"/>
        <crosses val="autoZero"/>
        <crossBetween val="midCat"/>
      </valAx>
      <valAx>
        <axId val="1073828675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spPr>
          <a:ln w="6350" cap="flat" cmpd="sng" algn="ctr">
            <a:noFill/>
            <a:prstDash val="solid"/>
            <a:round/>
          </a:ln>
        </spPr>
        <txPr>
          <a:bodyPr rot="-60000000" spcFirstLastPara="0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1877102993"/>
        <crosses val="autoZero"/>
        <crossBetween val="midCat"/>
      </valAx>
    </plotArea>
    <plotVisOnly val="1"/>
    <dispBlanksAs val="gap"/>
  </chart>
  <spPr>
    <a:solidFill>
      <a:srgbClr val="FFFFFF"/>
    </a:solidFill>
    <a:ln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466725</colOff>
      <row>69</row>
      <rowOff>142875</rowOff>
    </from>
    <ext cx="7924800" cy="36671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000"/>
  <sheetViews>
    <sheetView tabSelected="1" workbookViewId="0">
      <selection activeCell="D1" sqref="D1:K2"/>
    </sheetView>
  </sheetViews>
  <sheetFormatPr baseColWidth="8" defaultColWidth="12.6296296296296" defaultRowHeight="15" customHeight="1"/>
  <cols>
    <col width="26.6296296296296" customWidth="1" min="1" max="1"/>
    <col width="14.75" customWidth="1" min="2" max="2"/>
    <col width="16.25" customWidth="1" min="3" max="3"/>
    <col width="15.6296296296296" customWidth="1" min="4" max="4"/>
    <col width="14.6296296296296" customWidth="1" min="5" max="5"/>
    <col width="16" customWidth="1" min="6" max="6"/>
    <col width="24.75" customWidth="1" min="7" max="7"/>
    <col width="15.6296296296296" customWidth="1" min="8" max="8"/>
    <col width="12.6296296296296" customWidth="1" min="9" max="9"/>
    <col width="17.6296296296296" customWidth="1" min="10" max="10"/>
    <col width="16" customWidth="1" min="11" max="11"/>
    <col width="15.3796296296296" customWidth="1" min="12" max="12"/>
    <col width="18.8796296296296" customWidth="1" min="13" max="14"/>
    <col width="16.1296296296296" customWidth="1" min="15" max="15"/>
    <col width="14.1296296296296" customWidth="1" min="16" max="16"/>
    <col width="9.12962962962963" customWidth="1" min="17" max="28"/>
  </cols>
  <sheetData>
    <row r="1" ht="12.75" customHeight="1">
      <c r="A1" s="1" t="n"/>
      <c r="B1" s="1" t="n"/>
      <c r="C1" s="1" t="n"/>
      <c r="D1" s="2" t="inlineStr">
        <is>
          <t>CALCULATION OF VALIDATION OF CALCULATION OF VALIDATION OF  VALNEMULIN HCL</t>
        </is>
      </c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</row>
    <row r="2" ht="18.75" customHeight="1">
      <c r="A2" s="1" t="n"/>
      <c r="B2" s="1" t="n"/>
      <c r="C2" s="1" t="n"/>
      <c r="L2" s="1" t="n"/>
      <c r="M2" s="1" t="n"/>
      <c r="N2" s="89" t="inlineStr">
        <is>
          <t xml:space="preserve">Degredation </t>
        </is>
      </c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</row>
    <row r="3" ht="19.5" customHeight="1">
      <c r="A3" s="1" t="n"/>
      <c r="B3" s="1" t="n"/>
      <c r="C3" s="1" t="n"/>
      <c r="D3" s="153" t="inlineStr">
        <is>
          <t>Zero time</t>
        </is>
      </c>
      <c r="E3" s="153" t="n"/>
      <c r="F3" s="4" t="n"/>
      <c r="G3" s="4" t="inlineStr">
        <is>
          <t>Stability time</t>
        </is>
      </c>
      <c r="H3" s="153" t="inlineStr">
        <is>
          <t>(8:38:32 AM)</t>
        </is>
      </c>
      <c r="I3" s="4" t="n"/>
      <c r="J3" s="4" t="inlineStr">
        <is>
          <t>Difference</t>
        </is>
      </c>
      <c r="K3" s="153">
        <f>H3-E3</f>
        <v/>
      </c>
      <c r="L3" s="90" t="n"/>
      <c r="M3" s="91" t="inlineStr">
        <is>
          <t>Area of acitive in acid</t>
        </is>
      </c>
      <c r="N3" s="92" t="inlineStr">
        <is>
          <t>Area of acitive in base</t>
        </is>
      </c>
      <c r="O3" s="93" t="inlineStr">
        <is>
          <t>Area of acitive in oxidation</t>
        </is>
      </c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</row>
    <row r="4" ht="18.75" customHeight="1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94" t="inlineStr">
        <is>
          <t>Area</t>
        </is>
      </c>
      <c r="M4" s="95" t="n">
        <v>2973.49805</v>
      </c>
      <c r="N4" s="95" t="n">
        <v>2928.65356</v>
      </c>
      <c r="O4" s="95" t="n">
        <v>2977.77881</v>
      </c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</row>
    <row r="5" ht="19.5" customHeight="1">
      <c r="A5" s="1" t="n"/>
      <c r="B5" s="52" t="n"/>
      <c r="C5" s="6" t="inlineStr">
        <is>
          <t>ST-50</t>
        </is>
      </c>
      <c r="D5" s="6" t="inlineStr">
        <is>
          <t>ST-80</t>
        </is>
      </c>
      <c r="E5" s="7" t="inlineStr">
        <is>
          <t>ST-100</t>
        </is>
      </c>
      <c r="F5" s="6" t="inlineStr">
        <is>
          <t>ST-160</t>
        </is>
      </c>
      <c r="G5" s="8" t="inlineStr">
        <is>
          <t>ST-200</t>
        </is>
      </c>
      <c r="H5" s="1" t="n"/>
      <c r="I5" s="1" t="n"/>
      <c r="J5" s="1" t="n"/>
      <c r="K5" s="1" t="n"/>
      <c r="L5" s="95" t="inlineStr">
        <is>
          <t>Result of active</t>
        </is>
      </c>
      <c r="M5" s="95">
        <f>M4/E12*100</f>
        <v/>
      </c>
      <c r="N5" s="95">
        <f>N4/E12*100</f>
        <v/>
      </c>
      <c r="O5" s="95">
        <f>O4/E12*100</f>
        <v/>
      </c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</row>
    <row r="6" ht="18.75" customHeight="1">
      <c r="A6" s="1" t="n"/>
      <c r="B6" s="154" t="n"/>
      <c r="C6" s="10" t="n">
        <v>1881.974</v>
      </c>
      <c r="D6" s="10" t="n">
        <v>2986.58691</v>
      </c>
      <c r="E6" s="11" t="n">
        <v>3681.95068</v>
      </c>
      <c r="F6" s="10" t="n">
        <v>5966.28906</v>
      </c>
      <c r="G6" s="12" t="n">
        <v>7454.31006</v>
      </c>
      <c r="H6" s="1" t="n"/>
      <c r="I6" s="1" t="n"/>
      <c r="J6" s="1" t="n"/>
      <c r="K6" s="1" t="n"/>
      <c r="L6" s="95" t="inlineStr">
        <is>
          <t>results of Degredation</t>
        </is>
      </c>
      <c r="M6" s="95">
        <f>100-M5</f>
        <v/>
      </c>
      <c r="N6" s="95">
        <f>100-N5</f>
        <v/>
      </c>
      <c r="O6" s="95">
        <f>100-O5</f>
        <v/>
      </c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</row>
    <row r="7" ht="17.25" customHeight="1">
      <c r="A7" s="1" t="n"/>
      <c r="B7" s="154" t="n"/>
      <c r="C7" s="10" t="n">
        <v>1868.11584</v>
      </c>
      <c r="D7" s="10" t="n">
        <v>2991.28906</v>
      </c>
      <c r="E7" s="11" t="n">
        <v>3681.28784</v>
      </c>
      <c r="F7" s="10" t="n">
        <v>5972.70068</v>
      </c>
      <c r="G7" s="12" t="n">
        <v>7433.60986</v>
      </c>
      <c r="H7" s="1" t="n"/>
      <c r="I7" s="33" t="n"/>
      <c r="J7" s="96" t="inlineStr">
        <is>
          <t>CONC(µg/ml)</t>
        </is>
      </c>
      <c r="K7" s="97" t="inlineStr">
        <is>
          <t>ABS(AVG)</t>
        </is>
      </c>
      <c r="L7" s="1" t="n"/>
      <c r="M7" s="1" t="n"/>
      <c r="N7" s="155" t="inlineStr">
        <is>
          <t>LOD</t>
        </is>
      </c>
      <c r="O7" s="156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</row>
    <row r="8" ht="17.25" customHeight="1">
      <c r="A8" s="1" t="n"/>
      <c r="B8" s="154" t="n"/>
      <c r="C8" s="10" t="n">
        <v>1867.14978</v>
      </c>
      <c r="D8" s="10" t="n">
        <v>2992.30249</v>
      </c>
      <c r="E8" s="11" t="n">
        <v>3706.0415</v>
      </c>
      <c r="F8" s="11" t="n">
        <v>5924.50049</v>
      </c>
      <c r="G8" s="12" t="n">
        <v>7441.26416</v>
      </c>
      <c r="H8" s="1" t="n"/>
      <c r="I8" s="100" t="inlineStr">
        <is>
          <t>ST50%</t>
        </is>
      </c>
      <c r="J8" s="101">
        <f>J10*50/100</f>
        <v/>
      </c>
      <c r="K8" s="102">
        <f>AVERAGE(C7:C10)</f>
        <v/>
      </c>
      <c r="L8" s="1" t="n"/>
      <c r="M8" s="1" t="n"/>
      <c r="N8" s="103" t="inlineStr">
        <is>
          <t>1#</t>
        </is>
      </c>
      <c r="O8" s="48" t="n">
        <v>52.17</v>
      </c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</row>
    <row r="9" ht="17.25" customHeight="1">
      <c r="A9" s="1" t="n"/>
      <c r="B9" s="154" t="n"/>
      <c r="C9" s="10" t="n"/>
      <c r="D9" s="1" t="n"/>
      <c r="E9" s="10" t="n">
        <v>3717.49268</v>
      </c>
      <c r="F9" s="1" t="n"/>
      <c r="G9" s="1" t="n"/>
      <c r="H9" s="13" t="n"/>
      <c r="I9" s="100" t="inlineStr">
        <is>
          <t>ST80%</t>
        </is>
      </c>
      <c r="J9" s="101">
        <f>J10*80/100</f>
        <v/>
      </c>
      <c r="K9" s="102">
        <f>AVERAGE(D7:D9)</f>
        <v/>
      </c>
      <c r="L9" s="1" t="n"/>
      <c r="M9" s="1" t="n"/>
      <c r="N9" s="103" t="inlineStr">
        <is>
          <t>2#</t>
        </is>
      </c>
      <c r="O9" s="104" t="n">
        <v>53.01</v>
      </c>
      <c r="P9" s="105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</row>
    <row r="10" ht="17.25" customHeight="1">
      <c r="A10" s="1" t="n"/>
      <c r="B10" s="154" t="n"/>
      <c r="C10" s="1" t="n"/>
      <c r="D10" s="1" t="n"/>
      <c r="E10" s="10" t="n">
        <v>3718.02954</v>
      </c>
      <c r="F10" s="1" t="n"/>
      <c r="G10" s="1" t="n"/>
      <c r="H10" s="13" t="n"/>
      <c r="I10" s="100" t="inlineStr">
        <is>
          <t>ST 100%</t>
        </is>
      </c>
      <c r="J10" s="106" t="n">
        <v>171</v>
      </c>
      <c r="K10" s="102">
        <f>AVERAGE(E7:E11)</f>
        <v/>
      </c>
      <c r="L10" s="105" t="n"/>
      <c r="M10" s="1" t="n"/>
      <c r="N10" s="103" t="inlineStr">
        <is>
          <t>3#</t>
        </is>
      </c>
      <c r="O10" s="104" t="n">
        <v>53.36</v>
      </c>
      <c r="P10" s="105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</row>
    <row r="11" ht="17.25" customHeight="1">
      <c r="A11" s="1" t="n"/>
      <c r="B11" s="157" t="n"/>
      <c r="C11" s="1" t="n"/>
      <c r="D11" s="1" t="n"/>
      <c r="E11" s="10" t="n">
        <v>3714.43774</v>
      </c>
      <c r="F11" s="1" t="n"/>
      <c r="G11" s="1" t="n"/>
      <c r="H11" s="13" t="n"/>
      <c r="I11" s="100" t="inlineStr">
        <is>
          <t>ST 160%</t>
        </is>
      </c>
      <c r="J11" s="101">
        <f>J10*160/100</f>
        <v/>
      </c>
      <c r="K11" s="102">
        <f>AVERAGE(F7:F9)</f>
        <v/>
      </c>
      <c r="L11" s="105" t="n"/>
      <c r="M11" s="1" t="n"/>
      <c r="N11" s="103" t="inlineStr">
        <is>
          <t>AVG</t>
        </is>
      </c>
      <c r="O11" s="104">
        <f>AVERAGE(O8:O10)</f>
        <v/>
      </c>
      <c r="P11" s="105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</row>
    <row r="12" ht="17.25" customHeight="1">
      <c r="A12" s="1" t="n"/>
      <c r="B12" s="15" t="inlineStr">
        <is>
          <t>average</t>
        </is>
      </c>
      <c r="C12" s="10">
        <f>AVERAGE(C6:C11)</f>
        <v/>
      </c>
      <c r="D12" s="10">
        <f>AVERAGE(D6:D9)</f>
        <v/>
      </c>
      <c r="E12" s="16">
        <f>AVERAGE(E6:E11)</f>
        <v/>
      </c>
      <c r="F12" s="10">
        <f>AVERAGE(F6:F11)</f>
        <v/>
      </c>
      <c r="G12" s="12">
        <f>AVERAGE(G6:G11)</f>
        <v/>
      </c>
      <c r="H12" s="13" t="n"/>
      <c r="I12" s="100" t="inlineStr">
        <is>
          <t>ST 200%</t>
        </is>
      </c>
      <c r="J12" s="101">
        <f>J10*200/100</f>
        <v/>
      </c>
      <c r="K12" s="102">
        <f>AVERAGE(G7:G9)</f>
        <v/>
      </c>
      <c r="L12" s="105" t="n"/>
      <c r="M12" s="1" t="n"/>
      <c r="N12" s="103" t="inlineStr">
        <is>
          <t>CONC</t>
        </is>
      </c>
      <c r="O12" s="107">
        <f>O11*J10/E12</f>
        <v/>
      </c>
      <c r="P12" s="105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</row>
    <row r="13" ht="16.5" customHeight="1">
      <c r="A13" s="1" t="n"/>
      <c r="B13" s="15" t="inlineStr">
        <is>
          <t>SD</t>
        </is>
      </c>
      <c r="C13" s="158" t="n"/>
      <c r="D13" s="159" t="n"/>
      <c r="E13" s="19">
        <f>STDEV(E6:E11)</f>
        <v/>
      </c>
      <c r="F13" s="160" t="n"/>
      <c r="G13" s="161" t="n"/>
      <c r="H13" s="1" t="n"/>
      <c r="I13" s="108" t="inlineStr">
        <is>
          <t>SLOPE</t>
        </is>
      </c>
      <c r="J13" s="1" t="n"/>
      <c r="K13" s="109">
        <f>SLOPE(K8:K12,J8:J12)</f>
        <v/>
      </c>
      <c r="L13" s="105" t="n"/>
      <c r="M13" s="1" t="n"/>
      <c r="N13" s="1" t="n"/>
      <c r="O13" s="44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</row>
    <row r="14" ht="16.5" customHeight="1">
      <c r="A14" s="1" t="n"/>
      <c r="B14" s="21" t="inlineStr">
        <is>
          <t>RSD</t>
        </is>
      </c>
      <c r="C14" s="162" t="n"/>
      <c r="D14" s="163" t="n"/>
      <c r="E14" s="24">
        <f>E13/E12*100</f>
        <v/>
      </c>
      <c r="F14" s="162" t="n"/>
      <c r="G14" s="164" t="n"/>
      <c r="H14" s="1" t="n"/>
      <c r="I14" s="108" t="inlineStr">
        <is>
          <t>I</t>
        </is>
      </c>
      <c r="J14" s="1" t="n"/>
      <c r="K14" s="109">
        <f>INTERCEPT(K8:K12,J8:J12)</f>
        <v/>
      </c>
      <c r="L14" s="105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</row>
    <row r="15" ht="17.25" customHeight="1">
      <c r="A15" s="1" t="n"/>
      <c r="B15" s="1" t="n"/>
      <c r="C15" s="26" t="n"/>
      <c r="D15" s="26" t="n"/>
      <c r="E15" s="27" t="n"/>
      <c r="F15" s="26" t="n"/>
      <c r="G15" s="28" t="n"/>
      <c r="H15" s="1" t="n"/>
      <c r="I15" s="110" t="inlineStr">
        <is>
          <t>R</t>
        </is>
      </c>
      <c r="J15" s="1" t="n"/>
      <c r="K15" s="165">
        <f>CORREL(K8:K12,J8:J12)</f>
        <v/>
      </c>
      <c r="L15" s="105" t="n"/>
      <c r="M15" s="1" t="n"/>
      <c r="N15" s="155" t="inlineStr">
        <is>
          <t>LOQ</t>
        </is>
      </c>
      <c r="O15" s="156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</row>
    <row r="16" ht="17.25" customHeight="1">
      <c r="A16" s="1" t="n"/>
      <c r="B16" s="1" t="n"/>
      <c r="C16" s="26" t="n"/>
      <c r="D16" s="26" t="n"/>
      <c r="E16" s="26" t="n"/>
      <c r="F16" s="26" t="n"/>
      <c r="G16" s="28" t="n"/>
      <c r="H16" s="28" t="n"/>
      <c r="I16" s="28" t="n"/>
      <c r="J16" s="1" t="n"/>
      <c r="K16" s="44" t="n"/>
      <c r="L16" s="1" t="n"/>
      <c r="M16" s="1" t="n"/>
      <c r="N16" s="103" t="inlineStr">
        <is>
          <t>1#</t>
        </is>
      </c>
      <c r="O16" s="112" t="n">
        <v>131.9</v>
      </c>
      <c r="P16" s="105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</row>
    <row r="17" ht="19.5" customHeight="1">
      <c r="A17" s="1" t="n"/>
      <c r="B17" s="1" t="n"/>
      <c r="C17" s="52" t="n"/>
      <c r="D17" s="29" t="inlineStr">
        <is>
          <t>t80</t>
        </is>
      </c>
      <c r="E17" s="30" t="inlineStr">
        <is>
          <t>t100</t>
        </is>
      </c>
      <c r="F17" s="31" t="inlineStr">
        <is>
          <t>t160</t>
        </is>
      </c>
      <c r="G17" s="1" t="n"/>
      <c r="H17" s="1" t="n"/>
      <c r="I17" s="1" t="n"/>
      <c r="J17" s="1" t="n"/>
      <c r="K17" s="1" t="n"/>
      <c r="L17" s="1" t="n"/>
      <c r="M17" s="1" t="n"/>
      <c r="N17" s="103" t="inlineStr">
        <is>
          <t>2#</t>
        </is>
      </c>
      <c r="O17" s="113" t="n">
        <v>132.73</v>
      </c>
      <c r="P17" s="105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</row>
    <row r="18" ht="17.25" customHeight="1">
      <c r="A18" s="1" t="n"/>
      <c r="B18" s="1" t="n"/>
      <c r="C18" s="154" t="n"/>
      <c r="D18" s="10" t="n">
        <v>2995.58984</v>
      </c>
      <c r="E18" s="32" t="n">
        <v>3696.75879</v>
      </c>
      <c r="F18" s="12" t="n">
        <v>5991.23926</v>
      </c>
      <c r="G18" s="1" t="n"/>
      <c r="H18" s="1" t="n"/>
      <c r="I18" s="1" t="n"/>
      <c r="J18" s="1" t="n"/>
      <c r="K18" s="1" t="n"/>
      <c r="L18" s="1" t="n"/>
      <c r="M18" s="1" t="n"/>
      <c r="N18" s="103" t="n"/>
      <c r="O18" s="113" t="n"/>
      <c r="P18" s="105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</row>
    <row r="19" ht="17.25" customHeight="1">
      <c r="A19" s="1" t="n"/>
      <c r="B19" s="1" t="n"/>
      <c r="C19" s="154" t="n"/>
      <c r="D19" s="10" t="n">
        <v>3013.99658</v>
      </c>
      <c r="E19" s="11" t="n">
        <v>3714.05249</v>
      </c>
      <c r="F19" s="12" t="n">
        <v>5928.83691</v>
      </c>
      <c r="G19" s="1" t="n"/>
      <c r="H19" s="1" t="n"/>
      <c r="I19" s="1" t="n"/>
      <c r="J19" s="1" t="n"/>
      <c r="K19" s="1" t="n"/>
      <c r="L19" s="1" t="n"/>
      <c r="M19" s="1" t="n"/>
      <c r="N19" s="103" t="inlineStr">
        <is>
          <t>3#</t>
        </is>
      </c>
      <c r="O19" s="113" t="n">
        <v>132.41</v>
      </c>
      <c r="P19" s="105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</row>
    <row r="20" ht="17.25" customHeight="1">
      <c r="A20" s="1" t="n"/>
      <c r="B20" s="1" t="n"/>
      <c r="C20" s="154" t="n"/>
      <c r="D20" s="10" t="n">
        <v>3011.94507</v>
      </c>
      <c r="E20" s="10" t="n">
        <v>3687.94336</v>
      </c>
      <c r="F20" s="12" t="n">
        <v>5937.39648</v>
      </c>
      <c r="G20" s="1" t="n"/>
      <c r="H20" s="33" t="n"/>
      <c r="I20" s="97" t="inlineStr">
        <is>
          <t>theo(w conc)</t>
        </is>
      </c>
      <c r="J20" s="97" t="inlineStr">
        <is>
          <t>beak area</t>
        </is>
      </c>
      <c r="K20" s="97" t="inlineStr">
        <is>
          <t>found conc</t>
        </is>
      </c>
      <c r="L20" s="96" t="inlineStr">
        <is>
          <t>recovery</t>
        </is>
      </c>
      <c r="M20" s="1" t="n"/>
      <c r="N20" s="103" t="inlineStr">
        <is>
          <t>AVG</t>
        </is>
      </c>
      <c r="O20" s="113">
        <f>AVERAGE(O16:O19)</f>
        <v/>
      </c>
      <c r="P20" s="105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</row>
    <row r="21" ht="20.25" customHeight="1">
      <c r="A21" s="1" t="n"/>
      <c r="B21" s="1" t="n"/>
      <c r="C21" s="154" t="n"/>
      <c r="D21" s="1" t="n"/>
      <c r="E21" s="10" t="n">
        <v>3701.55054</v>
      </c>
      <c r="F21" s="1" t="n"/>
      <c r="G21" s="1" t="n"/>
      <c r="H21" s="166" t="inlineStr">
        <is>
          <t>T80%</t>
        </is>
      </c>
      <c r="I21" s="114">
        <f>J9</f>
        <v/>
      </c>
      <c r="J21" s="115">
        <f>D18</f>
        <v/>
      </c>
      <c r="K21" s="116">
        <f>(J21-$K$14)/$K$13</f>
        <v/>
      </c>
      <c r="L21" s="117">
        <f>K21/I21*100</f>
        <v/>
      </c>
      <c r="M21" s="13" t="n"/>
      <c r="N21" s="103" t="inlineStr">
        <is>
          <t>CONC</t>
        </is>
      </c>
      <c r="O21" s="118">
        <f>O20*J10/E12</f>
        <v/>
      </c>
      <c r="P21" s="105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</row>
    <row r="22" ht="19.5" customHeight="1">
      <c r="A22" s="1" t="n"/>
      <c r="B22" s="1" t="n"/>
      <c r="C22" s="154" t="n"/>
      <c r="D22" s="1" t="n"/>
      <c r="E22" s="10" t="n">
        <v>3683.16943</v>
      </c>
      <c r="F22" s="1" t="n"/>
      <c r="G22" s="13" t="n"/>
      <c r="H22" s="167" t="n"/>
      <c r="I22" s="114">
        <f>J9</f>
        <v/>
      </c>
      <c r="J22" s="115">
        <f>D19</f>
        <v/>
      </c>
      <c r="K22" s="116">
        <f>(J22-$K$14)/$K$13</f>
        <v/>
      </c>
      <c r="L22" s="117">
        <f>K22/I22*100</f>
        <v/>
      </c>
      <c r="M22" s="105" t="n"/>
      <c r="N22" s="1" t="n"/>
      <c r="O22" s="44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</row>
    <row r="23" ht="19.5" customHeight="1">
      <c r="A23" s="1" t="n"/>
      <c r="B23" s="1" t="n"/>
      <c r="C23" s="157" t="n"/>
      <c r="D23" s="1" t="n"/>
      <c r="E23" s="168" t="n">
        <v>3705.36475</v>
      </c>
      <c r="F23" s="1" t="n"/>
      <c r="G23" s="13" t="n"/>
      <c r="H23" s="169" t="n"/>
      <c r="I23" s="114">
        <f>J9</f>
        <v/>
      </c>
      <c r="J23" s="115">
        <f>D20</f>
        <v/>
      </c>
      <c r="K23" s="116">
        <f>(J23-$K$14)/$K$13</f>
        <v/>
      </c>
      <c r="L23" s="117">
        <f>K23/I23*100</f>
        <v/>
      </c>
      <c r="M23" s="105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</row>
    <row r="24" ht="19.5" customHeight="1">
      <c r="A24" s="1" t="n"/>
      <c r="B24" s="1" t="n"/>
      <c r="C24" s="38" t="inlineStr">
        <is>
          <t>average</t>
        </is>
      </c>
      <c r="D24" s="10">
        <f>AVERAGE(D18:D21)</f>
        <v/>
      </c>
      <c r="E24" s="16">
        <f>AVERAGE(E18:E23)</f>
        <v/>
      </c>
      <c r="F24" s="12">
        <f>AVERAGE(F18:F23)</f>
        <v/>
      </c>
      <c r="G24" s="13" t="n"/>
      <c r="H24" s="166" t="inlineStr">
        <is>
          <t>T100%</t>
        </is>
      </c>
      <c r="I24" s="114">
        <f>J10</f>
        <v/>
      </c>
      <c r="J24" s="115">
        <f>E18</f>
        <v/>
      </c>
      <c r="K24" s="116">
        <f>(J24-$K$14)/$K$13</f>
        <v/>
      </c>
      <c r="L24" s="117">
        <f>K24/I24*100</f>
        <v/>
      </c>
      <c r="M24" s="105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</row>
    <row r="25" ht="19.5" customHeight="1">
      <c r="A25" s="1" t="n"/>
      <c r="B25" s="1" t="n"/>
      <c r="C25" s="38" t="inlineStr">
        <is>
          <t>SD</t>
        </is>
      </c>
      <c r="D25" s="170" t="n"/>
      <c r="E25" s="19">
        <f>STDEV(E19:E23)</f>
        <v/>
      </c>
      <c r="F25" s="171" t="n"/>
      <c r="G25" s="1" t="n"/>
      <c r="H25" s="167" t="n"/>
      <c r="I25" s="114">
        <f>J10</f>
        <v/>
      </c>
      <c r="J25" s="115">
        <f>E19</f>
        <v/>
      </c>
      <c r="K25" s="116">
        <f>(J25-$K$14)/$K$13</f>
        <v/>
      </c>
      <c r="L25" s="117">
        <f>K25/I25*100</f>
        <v/>
      </c>
      <c r="M25" s="105" t="n"/>
      <c r="N25" s="119" t="inlineStr">
        <is>
          <t>ST-50</t>
        </is>
      </c>
      <c r="O25" s="120">
        <f>O27*0.5</f>
        <v/>
      </c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</row>
    <row r="26" ht="19.5" customHeight="1">
      <c r="A26" s="1" t="n"/>
      <c r="B26" s="1" t="n"/>
      <c r="C26" s="41" t="inlineStr">
        <is>
          <t>RSD</t>
        </is>
      </c>
      <c r="D26" s="172" t="n"/>
      <c r="E26" s="24">
        <f>E25/E24*100</f>
        <v/>
      </c>
      <c r="F26" s="173" t="n"/>
      <c r="G26" s="1" t="n"/>
      <c r="H26" s="169" t="n"/>
      <c r="I26" s="114">
        <f>J10</f>
        <v/>
      </c>
      <c r="J26" s="115">
        <f>E20</f>
        <v/>
      </c>
      <c r="K26" s="116">
        <f>(J26-$K$14)/$K$13</f>
        <v/>
      </c>
      <c r="L26" s="117">
        <f>K26/I26*100</f>
        <v/>
      </c>
      <c r="M26" s="105" t="n"/>
      <c r="N26" s="119" t="inlineStr">
        <is>
          <t>ST-80</t>
        </is>
      </c>
      <c r="O26" s="120">
        <f>O27*0.8</f>
        <v/>
      </c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</row>
    <row r="27" ht="20.25" customHeight="1">
      <c r="A27" s="1" t="n"/>
      <c r="B27" s="1" t="n"/>
      <c r="C27" s="1" t="n"/>
      <c r="D27" s="1" t="n"/>
      <c r="E27" s="44" t="n"/>
      <c r="F27" s="1" t="n"/>
      <c r="G27" s="1" t="n"/>
      <c r="H27" s="174" t="inlineStr">
        <is>
          <t>T160%</t>
        </is>
      </c>
      <c r="I27" s="114">
        <f>J11</f>
        <v/>
      </c>
      <c r="J27" s="115">
        <f>F18</f>
        <v/>
      </c>
      <c r="K27" s="116">
        <f>(J27-$K$14)/$K$13</f>
        <v/>
      </c>
      <c r="L27" s="117">
        <f>K27/I27*100</f>
        <v/>
      </c>
      <c r="M27" s="1" t="n"/>
      <c r="N27" s="119" t="inlineStr">
        <is>
          <t>ST-100</t>
        </is>
      </c>
      <c r="O27" s="120">
        <f>E12</f>
        <v/>
      </c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</row>
    <row r="28" ht="19.5" customHeight="1">
      <c r="A28" s="1" t="n"/>
      <c r="B28" s="1" t="n"/>
      <c r="C28" s="1" t="n"/>
      <c r="D28" s="1" t="n"/>
      <c r="E28" s="1" t="n"/>
      <c r="F28" s="1" t="n"/>
      <c r="G28" s="1" t="n"/>
      <c r="H28" s="167" t="n"/>
      <c r="I28" s="114">
        <f>J11</f>
        <v/>
      </c>
      <c r="J28" s="115">
        <f>F19</f>
        <v/>
      </c>
      <c r="K28" s="116">
        <f>(J28-$K$14)/$K$13</f>
        <v/>
      </c>
      <c r="L28" s="117">
        <f>K28/I28*100</f>
        <v/>
      </c>
      <c r="M28" s="105" t="n"/>
      <c r="N28" s="119" t="inlineStr">
        <is>
          <t>ST-160</t>
        </is>
      </c>
      <c r="O28" s="120">
        <f>O27*1.6</f>
        <v/>
      </c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</row>
    <row r="29" ht="19.5" customHeight="1">
      <c r="A29" s="1" t="n"/>
      <c r="B29" s="1" t="n"/>
      <c r="C29" s="1" t="n"/>
      <c r="D29" s="1" t="n"/>
      <c r="E29" s="1" t="n"/>
      <c r="F29" s="45" t="n"/>
      <c r="G29" s="46" t="n"/>
      <c r="H29" s="175" t="n"/>
      <c r="I29" s="121">
        <f>J11</f>
        <v/>
      </c>
      <c r="J29" s="122">
        <f>F20</f>
        <v/>
      </c>
      <c r="K29" s="123">
        <f>(J29-$K$14)/$K$13</f>
        <v/>
      </c>
      <c r="L29" s="124">
        <f>K29/I29*100</f>
        <v/>
      </c>
      <c r="M29" s="105" t="n"/>
      <c r="N29" s="119" t="inlineStr">
        <is>
          <t>ST-200</t>
        </is>
      </c>
      <c r="O29" s="120">
        <f>O27*2</f>
        <v/>
      </c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</row>
    <row r="30" ht="19.5" customHeight="1">
      <c r="A30" s="1" t="n"/>
      <c r="B30" s="48" t="n"/>
      <c r="C30" s="49" t="inlineStr">
        <is>
          <t>analyst</t>
        </is>
      </c>
      <c r="D30" s="48" t="n"/>
      <c r="E30" s="1" t="n"/>
      <c r="F30" s="50" t="n"/>
      <c r="G30" s="49" t="inlineStr">
        <is>
          <t>flow</t>
        </is>
      </c>
      <c r="H30" s="51" t="n"/>
      <c r="I30" s="48" t="n"/>
      <c r="J30" s="125" t="n"/>
      <c r="K30" s="126" t="n"/>
      <c r="L30" s="48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</row>
    <row r="31" ht="21.75" customHeight="1">
      <c r="A31" s="1" t="n"/>
      <c r="B31" s="52" t="n"/>
      <c r="C31" s="53" t="inlineStr">
        <is>
          <t>st 100%</t>
        </is>
      </c>
      <c r="D31" s="54" t="inlineStr">
        <is>
          <t>analyst 2</t>
        </is>
      </c>
      <c r="E31" s="1" t="n"/>
      <c r="F31" s="52" t="n"/>
      <c r="G31" s="53" t="inlineStr">
        <is>
          <t>FLOW 1</t>
        </is>
      </c>
      <c r="H31" s="53" t="inlineStr">
        <is>
          <t>ST100%</t>
        </is>
      </c>
      <c r="I31" s="54" t="inlineStr">
        <is>
          <t>FLOW 2</t>
        </is>
      </c>
      <c r="J31" s="1" t="n"/>
      <c r="K31" s="127" t="inlineStr">
        <is>
          <t>Min</t>
        </is>
      </c>
      <c r="L31" s="128">
        <f>MIN(L21:L29)</f>
        <v/>
      </c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</row>
    <row r="32" ht="21" customHeight="1">
      <c r="A32" s="1" t="n"/>
      <c r="B32" s="38" t="inlineStr">
        <is>
          <t>1#</t>
        </is>
      </c>
      <c r="C32" s="11">
        <f>E6</f>
        <v/>
      </c>
      <c r="D32" s="12" t="n">
        <v>3782.82739</v>
      </c>
      <c r="E32" s="1" t="n"/>
      <c r="F32" s="38" t="inlineStr">
        <is>
          <t>1#</t>
        </is>
      </c>
      <c r="G32" s="10" t="n">
        <v>3803.74414</v>
      </c>
      <c r="H32" s="11">
        <f>E6</f>
        <v/>
      </c>
      <c r="I32" s="12" t="n">
        <v>3861.3064</v>
      </c>
      <c r="J32" s="1" t="n"/>
      <c r="K32" s="127" t="n"/>
      <c r="L32" s="128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</row>
    <row r="33" ht="16.5" customHeight="1">
      <c r="A33" s="1" t="n"/>
      <c r="B33" s="38" t="inlineStr">
        <is>
          <t>2#</t>
        </is>
      </c>
      <c r="C33" s="11">
        <f>E7</f>
        <v/>
      </c>
      <c r="D33" s="12" t="n">
        <v>3745.5603</v>
      </c>
      <c r="E33" s="55" t="n"/>
      <c r="F33" s="38" t="inlineStr">
        <is>
          <t>2#</t>
        </is>
      </c>
      <c r="G33" s="10" t="n">
        <v>3811.98999</v>
      </c>
      <c r="H33" s="11">
        <f>E7</f>
        <v/>
      </c>
      <c r="I33" s="12" t="n">
        <v>3875.38818</v>
      </c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</row>
    <row r="34" ht="21" customHeight="1">
      <c r="A34" s="1" t="n"/>
      <c r="B34" s="38" t="inlineStr">
        <is>
          <t>3#</t>
        </is>
      </c>
      <c r="C34" s="10">
        <f>E8</f>
        <v/>
      </c>
      <c r="D34" s="12" t="n">
        <v>3760.05884</v>
      </c>
      <c r="E34" s="55" t="n"/>
      <c r="F34" s="38" t="inlineStr">
        <is>
          <t>3#</t>
        </is>
      </c>
      <c r="G34" s="10" t="n">
        <v>3825.70605</v>
      </c>
      <c r="H34" s="10">
        <f>E8</f>
        <v/>
      </c>
      <c r="I34" s="12" t="n">
        <v>3865.30933</v>
      </c>
      <c r="J34" s="69" t="n"/>
      <c r="K34" s="127" t="inlineStr">
        <is>
          <t>Max</t>
        </is>
      </c>
      <c r="L34" s="128">
        <f>MAX(L21:L29)</f>
        <v/>
      </c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</row>
    <row r="35" ht="16.5" customHeight="1">
      <c r="A35" s="1" t="n"/>
      <c r="B35" s="38" t="inlineStr">
        <is>
          <t>4#</t>
        </is>
      </c>
      <c r="C35" s="10">
        <f>E9</f>
        <v/>
      </c>
      <c r="D35" s="12" t="n">
        <v>3867.39844</v>
      </c>
      <c r="E35" s="55" t="n"/>
      <c r="F35" s="38" t="inlineStr">
        <is>
          <t>4#</t>
        </is>
      </c>
      <c r="G35" s="10" t="n">
        <v>3842.00488</v>
      </c>
      <c r="H35" s="10">
        <f>E9</f>
        <v/>
      </c>
      <c r="I35" s="12" t="n">
        <v>3886.72095</v>
      </c>
      <c r="J35" s="129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</row>
    <row r="36" ht="16.5" customHeight="1">
      <c r="A36" s="1" t="n"/>
      <c r="B36" s="38" t="inlineStr">
        <is>
          <t>5#</t>
        </is>
      </c>
      <c r="C36" s="10">
        <f>E10</f>
        <v/>
      </c>
      <c r="D36" s="12" t="n">
        <v>3809.8252</v>
      </c>
      <c r="E36" s="55" t="n"/>
      <c r="F36" s="38" t="inlineStr">
        <is>
          <t>5#</t>
        </is>
      </c>
      <c r="G36" s="10" t="n">
        <v>3841.77515</v>
      </c>
      <c r="H36" s="10">
        <f>E10</f>
        <v/>
      </c>
      <c r="I36" s="12" t="n">
        <v>3874.34741</v>
      </c>
      <c r="J36" s="105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</row>
    <row r="37" ht="16.5" customHeight="1">
      <c r="A37" s="1" t="n"/>
      <c r="B37" s="38" t="inlineStr">
        <is>
          <t>6#</t>
        </is>
      </c>
      <c r="C37" s="10">
        <f>E11</f>
        <v/>
      </c>
      <c r="D37" s="176" t="n">
        <v>3798.71973</v>
      </c>
      <c r="E37" s="55" t="n"/>
      <c r="F37" s="38" t="inlineStr">
        <is>
          <t>6#</t>
        </is>
      </c>
      <c r="G37" s="168" t="n">
        <v>3879.24683</v>
      </c>
      <c r="H37" s="10">
        <f>E11</f>
        <v/>
      </c>
      <c r="I37" s="176" t="n">
        <v>3904.28223</v>
      </c>
      <c r="J37" s="105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</row>
    <row r="38" ht="16.5" customHeight="1">
      <c r="A38" s="1" t="n"/>
      <c r="B38" s="57" t="inlineStr">
        <is>
          <t>POOLED AVG</t>
        </is>
      </c>
      <c r="C38" s="139">
        <f>AVERAGE(C32:D37)</f>
        <v/>
      </c>
      <c r="D38" s="177" t="n"/>
      <c r="E38" s="1" t="n"/>
      <c r="F38" s="57" t="inlineStr">
        <is>
          <t>POOLED AVG</t>
        </is>
      </c>
      <c r="G38" s="178">
        <f>AVERAGE(G32:I37)</f>
        <v/>
      </c>
      <c r="H38" s="179" t="n"/>
      <c r="I38" s="180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</row>
    <row r="39" ht="16.5" customHeight="1">
      <c r="A39" s="1" t="n"/>
      <c r="B39" s="38" t="inlineStr">
        <is>
          <t>POOLED SD</t>
        </is>
      </c>
      <c r="C39" s="140">
        <f>STDEV(C32:D37)</f>
        <v/>
      </c>
      <c r="D39" s="177" t="n"/>
      <c r="E39" s="1" t="n"/>
      <c r="F39" s="38" t="inlineStr">
        <is>
          <t>POOLED SD</t>
        </is>
      </c>
      <c r="G39" s="181">
        <f>STDEV(G33:I37)</f>
        <v/>
      </c>
      <c r="H39" s="179" t="n"/>
      <c r="I39" s="180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</row>
    <row r="40" ht="16.5" customHeight="1">
      <c r="A40" s="1" t="n"/>
      <c r="B40" s="41" t="inlineStr">
        <is>
          <t>POOLED RSD</t>
        </is>
      </c>
      <c r="C40" s="141">
        <f>C39/C38*100</f>
        <v/>
      </c>
      <c r="D40" s="182" t="n"/>
      <c r="E40" s="55" t="n"/>
      <c r="F40" s="41" t="inlineStr">
        <is>
          <t>POOLED RSD</t>
        </is>
      </c>
      <c r="G40" s="183">
        <f>G39/G38*100</f>
        <v/>
      </c>
      <c r="H40" s="184" t="n"/>
      <c r="I40" s="185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</row>
    <row r="41" ht="13.5" customHeight="1">
      <c r="A41" s="1" t="n"/>
      <c r="B41" s="1" t="n"/>
      <c r="C41" s="44" t="n"/>
      <c r="D41" s="44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</row>
    <row r="42" ht="13.5" customHeight="1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</row>
    <row r="43" ht="19.5" customHeight="1">
      <c r="A43" s="1" t="n"/>
      <c r="B43" s="50" t="n"/>
      <c r="C43" s="49" t="inlineStr">
        <is>
          <t>MOBILE</t>
        </is>
      </c>
      <c r="D43" s="48" t="n"/>
      <c r="E43" s="48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</row>
    <row r="44" ht="19.5" customHeight="1">
      <c r="A44" s="1" t="n"/>
      <c r="B44" s="52" t="n"/>
      <c r="C44" s="53" t="inlineStr">
        <is>
          <t>MOBILE 1</t>
        </is>
      </c>
      <c r="D44" s="53" t="inlineStr">
        <is>
          <t>ST100%</t>
        </is>
      </c>
      <c r="E44" s="54" t="inlineStr">
        <is>
          <t>MOBILE 2</t>
        </is>
      </c>
      <c r="F44" s="1" t="n"/>
      <c r="G44" s="48" t="n"/>
      <c r="H44" s="49" t="inlineStr">
        <is>
          <t>COLUMN</t>
        </is>
      </c>
      <c r="I44" s="48" t="n"/>
      <c r="J44" s="1" t="n"/>
      <c r="K44" s="1" t="n"/>
      <c r="L44" s="1" t="n"/>
      <c r="M44" s="1" t="n"/>
      <c r="N44" s="1" t="n"/>
      <c r="O44" s="89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</row>
    <row r="45" ht="19.5" customHeight="1">
      <c r="A45" s="1" t="n"/>
      <c r="B45" s="38" t="inlineStr">
        <is>
          <t>1#</t>
        </is>
      </c>
      <c r="C45" s="10" t="n">
        <v>3697.42236</v>
      </c>
      <c r="D45" s="11">
        <f>E6</f>
        <v/>
      </c>
      <c r="E45" s="12" t="n">
        <v>3766.42896</v>
      </c>
      <c r="F45" s="1" t="n"/>
      <c r="G45" s="52" t="n"/>
      <c r="H45" s="53" t="inlineStr">
        <is>
          <t>st 100%</t>
        </is>
      </c>
      <c r="I45" s="54" t="inlineStr">
        <is>
          <t>COLUMN 2</t>
        </is>
      </c>
      <c r="J45" s="1" t="n"/>
      <c r="K45" s="1" t="n"/>
      <c r="L45" s="1" t="n"/>
      <c r="M45" s="90" t="n"/>
      <c r="N45" s="91" t="n"/>
      <c r="O45" s="92" t="n"/>
      <c r="P45" s="93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</row>
    <row r="46" ht="18.75" customHeight="1">
      <c r="A46" s="1" t="n"/>
      <c r="B46" s="38" t="inlineStr">
        <is>
          <t>2#</t>
        </is>
      </c>
      <c r="C46" s="10" t="n">
        <v>3851.12012</v>
      </c>
      <c r="D46" s="11">
        <f>E7</f>
        <v/>
      </c>
      <c r="E46" s="12" t="n">
        <v>3738.2146</v>
      </c>
      <c r="F46" s="55" t="n"/>
      <c r="G46" s="38" t="inlineStr">
        <is>
          <t>1#</t>
        </is>
      </c>
      <c r="H46" s="11">
        <f>E6</f>
        <v/>
      </c>
      <c r="I46" s="12" t="n">
        <v>3698.76514</v>
      </c>
      <c r="J46" s="105" t="n"/>
      <c r="K46" s="1" t="n"/>
      <c r="L46" s="1" t="n"/>
      <c r="M46" s="94" t="n"/>
      <c r="N46" s="95" t="n"/>
      <c r="O46" s="95" t="n"/>
      <c r="P46" s="95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</row>
    <row r="47" ht="18.75" customHeight="1">
      <c r="A47" s="1" t="n"/>
      <c r="B47" s="38" t="inlineStr">
        <is>
          <t>3#</t>
        </is>
      </c>
      <c r="C47" s="10" t="n">
        <v>3905.00635</v>
      </c>
      <c r="D47" s="10">
        <f>E8</f>
        <v/>
      </c>
      <c r="E47" s="12" t="n">
        <v>3717.13135</v>
      </c>
      <c r="F47" s="55" t="n"/>
      <c r="G47" s="38" t="inlineStr">
        <is>
          <t>2#</t>
        </is>
      </c>
      <c r="H47" s="11">
        <f>E7</f>
        <v/>
      </c>
      <c r="I47" s="12" t="n">
        <v>3688.35474</v>
      </c>
      <c r="J47" s="105" t="n"/>
      <c r="K47" s="1" t="n"/>
      <c r="L47" s="1" t="n"/>
      <c r="M47" s="95" t="n"/>
      <c r="N47" s="95" t="n"/>
      <c r="O47" s="95" t="n"/>
      <c r="P47" s="95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</row>
    <row r="48" ht="18.75" customHeight="1">
      <c r="A48" s="1" t="n"/>
      <c r="B48" s="38" t="inlineStr">
        <is>
          <t>4#</t>
        </is>
      </c>
      <c r="C48" s="10" t="n">
        <v>3817.93018</v>
      </c>
      <c r="D48" s="10">
        <f>E9</f>
        <v/>
      </c>
      <c r="E48" s="12" t="n">
        <v>3713.42212</v>
      </c>
      <c r="F48" s="55" t="n"/>
      <c r="G48" s="38" t="inlineStr">
        <is>
          <t>3#</t>
        </is>
      </c>
      <c r="H48" s="10">
        <f>E8</f>
        <v/>
      </c>
      <c r="I48" s="12" t="n">
        <v>3685.2605</v>
      </c>
      <c r="J48" s="105" t="n"/>
      <c r="K48" s="1" t="n"/>
      <c r="L48" s="1" t="n"/>
      <c r="M48" s="95" t="n"/>
      <c r="N48" s="95" t="n"/>
      <c r="O48" s="95" t="n"/>
      <c r="P48" s="95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</row>
    <row r="49" ht="16.5" customHeight="1">
      <c r="A49" s="1" t="n"/>
      <c r="B49" s="38" t="inlineStr">
        <is>
          <t>5#</t>
        </is>
      </c>
      <c r="C49" s="10" t="n">
        <v>3804.98999</v>
      </c>
      <c r="D49" s="10">
        <f>E10</f>
        <v/>
      </c>
      <c r="E49" s="12" t="n">
        <v>3723.62158</v>
      </c>
      <c r="F49" s="55" t="n"/>
      <c r="G49" s="38" t="inlineStr">
        <is>
          <t>4#</t>
        </is>
      </c>
      <c r="H49" s="10">
        <f>E9</f>
        <v/>
      </c>
      <c r="I49" s="12" t="n">
        <v>3757.96631</v>
      </c>
      <c r="J49" s="105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</row>
    <row r="50" ht="16.5" customHeight="1">
      <c r="A50" s="1" t="n"/>
      <c r="B50" s="38" t="inlineStr">
        <is>
          <t>6#</t>
        </is>
      </c>
      <c r="C50" s="168" t="n">
        <v>3785.052</v>
      </c>
      <c r="D50" s="10">
        <f>E11</f>
        <v/>
      </c>
      <c r="E50" s="176" t="n">
        <v>3719.65015</v>
      </c>
      <c r="F50" s="55" t="n"/>
      <c r="G50" s="38" t="inlineStr">
        <is>
          <t>5#</t>
        </is>
      </c>
      <c r="H50" s="10">
        <f>E10</f>
        <v/>
      </c>
      <c r="I50" s="12" t="n">
        <v>3710.65137</v>
      </c>
      <c r="J50" s="105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</row>
    <row r="51" ht="16.5" customHeight="1">
      <c r="A51" s="1" t="n"/>
      <c r="B51" s="57" t="inlineStr">
        <is>
          <t>POOLED AVG</t>
        </is>
      </c>
      <c r="C51" s="178">
        <f>AVERAGE(C45:E50)</f>
        <v/>
      </c>
      <c r="D51" s="179" t="n"/>
      <c r="E51" s="180" t="n"/>
      <c r="F51" s="1" t="n"/>
      <c r="G51" s="38" t="inlineStr">
        <is>
          <t>6#</t>
        </is>
      </c>
      <c r="H51" s="10">
        <f>E11</f>
        <v/>
      </c>
      <c r="I51" s="176" t="n">
        <v>3691.5144</v>
      </c>
      <c r="J51" s="105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</row>
    <row r="52" ht="16.5" customHeight="1">
      <c r="A52" s="1" t="n"/>
      <c r="B52" s="38" t="inlineStr">
        <is>
          <t>POOLED SD</t>
        </is>
      </c>
      <c r="C52" s="181">
        <f>STDEV(C45:E50)</f>
        <v/>
      </c>
      <c r="D52" s="179" t="n"/>
      <c r="E52" s="180" t="n"/>
      <c r="F52" s="1" t="n"/>
      <c r="G52" s="57" t="inlineStr">
        <is>
          <t>POOLED AVG</t>
        </is>
      </c>
      <c r="H52" s="139">
        <f>AVERAGE(H46:I51)</f>
        <v/>
      </c>
      <c r="I52" s="177" t="n"/>
      <c r="J52" s="105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</row>
    <row r="53" ht="16.5" customHeight="1">
      <c r="A53" s="66" t="n"/>
      <c r="B53" s="67" t="inlineStr">
        <is>
          <t>POOLED RSD</t>
        </is>
      </c>
      <c r="C53" s="183">
        <f>C52/C51*100</f>
        <v/>
      </c>
      <c r="D53" s="184" t="n"/>
      <c r="E53" s="185" t="n"/>
      <c r="F53" s="1" t="n"/>
      <c r="G53" s="38" t="inlineStr">
        <is>
          <t>POOLED SD</t>
        </is>
      </c>
      <c r="H53" s="140">
        <f>STDEV(H46:I51)</f>
        <v/>
      </c>
      <c r="I53" s="177" t="n"/>
      <c r="J53" s="105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</row>
    <row r="54" ht="17.25" customHeight="1">
      <c r="A54" s="1" t="n"/>
      <c r="B54" s="1" t="n"/>
      <c r="C54" s="69" t="n"/>
      <c r="D54" s="1" t="n"/>
      <c r="E54" s="69" t="n"/>
      <c r="F54" s="1" t="n"/>
      <c r="G54" s="41" t="inlineStr">
        <is>
          <t>POOLED RSD</t>
        </is>
      </c>
      <c r="H54" s="141">
        <f>H53/H52*100</f>
        <v/>
      </c>
      <c r="I54" s="182" t="n"/>
      <c r="J54" s="105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</row>
    <row r="55" ht="14.25" customHeight="1">
      <c r="A55" s="1" t="n"/>
      <c r="B55" s="1" t="n"/>
      <c r="C55" s="26" t="n"/>
      <c r="D55" s="26" t="n"/>
      <c r="E55" s="26" t="n"/>
      <c r="F55" s="1" t="n"/>
      <c r="G55" s="70" t="n"/>
      <c r="H55" s="71" t="n"/>
      <c r="I55" s="44" t="n"/>
      <c r="J55" s="26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</row>
    <row r="56" ht="19.5" customHeight="1">
      <c r="A56" s="1" t="n"/>
      <c r="B56" s="186" t="inlineStr">
        <is>
          <t>STABILITY</t>
        </is>
      </c>
      <c r="C56" s="187" t="n"/>
      <c r="D56" s="1" t="n"/>
      <c r="E56" s="1" t="n"/>
      <c r="F56" s="186" t="inlineStr">
        <is>
          <t>SECOND DAY</t>
        </is>
      </c>
      <c r="G56" s="188" t="n"/>
      <c r="H56" s="189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</row>
    <row r="57" ht="14.25" customHeight="1">
      <c r="A57" s="1" t="n"/>
      <c r="B57" s="190" t="n"/>
      <c r="C57" s="191" t="n"/>
      <c r="D57" s="1" t="n"/>
      <c r="E57" s="1" t="n"/>
      <c r="F57" s="79" t="n"/>
      <c r="G57" s="80" t="inlineStr">
        <is>
          <t>st 100%</t>
        </is>
      </c>
      <c r="H57" s="81" t="inlineStr">
        <is>
          <t>SECOND DAY</t>
        </is>
      </c>
      <c r="I57" s="1" t="n"/>
      <c r="J57" s="130" t="n"/>
      <c r="K57" s="131" t="n"/>
      <c r="L57" s="132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</row>
    <row r="58" ht="18.75" customHeight="1">
      <c r="A58" s="1" t="n"/>
      <c r="B58" s="38" t="inlineStr">
        <is>
          <t>1#</t>
        </is>
      </c>
      <c r="C58" s="11">
        <f>E6</f>
        <v/>
      </c>
      <c r="D58" s="82" t="n"/>
      <c r="E58" s="1" t="n"/>
      <c r="F58" s="38" t="inlineStr">
        <is>
          <t>1#</t>
        </is>
      </c>
      <c r="G58" s="11">
        <f>E6</f>
        <v/>
      </c>
      <c r="H58" s="83" t="n">
        <v>3747.18726</v>
      </c>
      <c r="I58" s="1" t="n"/>
      <c r="J58" s="133" t="n"/>
      <c r="K58" s="134" t="inlineStr">
        <is>
          <t>St 100%</t>
        </is>
      </c>
      <c r="L58" s="135" t="inlineStr">
        <is>
          <t>Test 100%</t>
        </is>
      </c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</row>
    <row r="59" ht="16.5" customHeight="1">
      <c r="A59" s="1" t="n"/>
      <c r="B59" s="38" t="inlineStr">
        <is>
          <t>2#</t>
        </is>
      </c>
      <c r="C59" s="11">
        <f>E7</f>
        <v/>
      </c>
      <c r="D59" s="82" t="n"/>
      <c r="E59" s="1" t="n"/>
      <c r="F59" s="38" t="inlineStr">
        <is>
          <t>2#</t>
        </is>
      </c>
      <c r="G59" s="11">
        <f>E7</f>
        <v/>
      </c>
      <c r="H59" s="83" t="n">
        <v>3701.42432</v>
      </c>
      <c r="I59" s="1" t="n"/>
      <c r="J59" s="38" t="inlineStr">
        <is>
          <t>1#</t>
        </is>
      </c>
      <c r="K59" s="136">
        <f>G58</f>
        <v/>
      </c>
      <c r="L59" s="137">
        <f>E18</f>
        <v/>
      </c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</row>
    <row r="60" ht="16.5" customHeight="1">
      <c r="A60" s="1" t="n"/>
      <c r="B60" s="38" t="inlineStr">
        <is>
          <t>3#</t>
        </is>
      </c>
      <c r="C60" s="10">
        <f>E8</f>
        <v/>
      </c>
      <c r="D60" s="82" t="n"/>
      <c r="E60" s="1" t="n"/>
      <c r="F60" s="38" t="inlineStr">
        <is>
          <t>3#</t>
        </is>
      </c>
      <c r="G60" s="10">
        <f>E8</f>
        <v/>
      </c>
      <c r="H60" s="84" t="n">
        <v>3666.72314</v>
      </c>
      <c r="I60" s="1" t="n"/>
      <c r="J60" s="38" t="inlineStr">
        <is>
          <t>2#</t>
        </is>
      </c>
      <c r="K60" s="136">
        <f>G59</f>
        <v/>
      </c>
      <c r="L60" s="137">
        <f>E19</f>
        <v/>
      </c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</row>
    <row r="61" ht="16.5" customHeight="1">
      <c r="A61" s="1" t="n"/>
      <c r="B61" s="38" t="inlineStr">
        <is>
          <t>4#</t>
        </is>
      </c>
      <c r="C61" s="10">
        <f>E9</f>
        <v/>
      </c>
      <c r="D61" s="82" t="n"/>
      <c r="E61" s="1" t="n"/>
      <c r="F61" s="38" t="inlineStr">
        <is>
          <t>4#</t>
        </is>
      </c>
      <c r="G61" s="10">
        <f>E9</f>
        <v/>
      </c>
      <c r="H61" s="85" t="n">
        <v>3930.22656</v>
      </c>
      <c r="I61" s="1" t="n"/>
      <c r="J61" s="38" t="inlineStr">
        <is>
          <t>3#</t>
        </is>
      </c>
      <c r="K61" s="136">
        <f>G60</f>
        <v/>
      </c>
      <c r="L61" s="137">
        <f>E20</f>
        <v/>
      </c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</row>
    <row r="62" ht="16.5" customHeight="1">
      <c r="A62" s="1" t="n"/>
      <c r="B62" s="38" t="inlineStr">
        <is>
          <t>5#</t>
        </is>
      </c>
      <c r="C62" s="10">
        <f>E10</f>
        <v/>
      </c>
      <c r="D62" s="82" t="n"/>
      <c r="E62" s="1" t="n"/>
      <c r="F62" s="38" t="inlineStr">
        <is>
          <t>5#</t>
        </is>
      </c>
      <c r="G62" s="10">
        <f>E10</f>
        <v/>
      </c>
      <c r="H62" s="84" t="n">
        <v>3798.56689</v>
      </c>
      <c r="I62" s="1" t="n"/>
      <c r="J62" s="38" t="inlineStr">
        <is>
          <t>4#</t>
        </is>
      </c>
      <c r="K62" s="136">
        <f>G61</f>
        <v/>
      </c>
      <c r="L62" s="137">
        <f>E21</f>
        <v/>
      </c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</row>
    <row r="63" ht="16.5" customHeight="1">
      <c r="A63" s="1" t="n"/>
      <c r="B63" s="38" t="inlineStr">
        <is>
          <t>6#</t>
        </is>
      </c>
      <c r="C63" s="12">
        <f>E11</f>
        <v/>
      </c>
      <c r="D63" s="82" t="n"/>
      <c r="E63" s="1" t="n"/>
      <c r="F63" s="38" t="inlineStr">
        <is>
          <t>6#</t>
        </is>
      </c>
      <c r="G63" s="10">
        <f>E11</f>
        <v/>
      </c>
      <c r="H63" s="192" t="n">
        <v>3708.49341</v>
      </c>
      <c r="I63" s="1" t="n"/>
      <c r="J63" s="38" t="inlineStr">
        <is>
          <t>5#</t>
        </is>
      </c>
      <c r="K63" s="136">
        <f>G62</f>
        <v/>
      </c>
      <c r="L63" s="137">
        <f>E22</f>
        <v/>
      </c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</row>
    <row r="64" ht="16.5" customHeight="1">
      <c r="A64" s="1" t="n"/>
      <c r="B64" s="193" t="n">
        <v>0.3600925925925926</v>
      </c>
      <c r="C64" s="12" t="n">
        <v>3795.60571</v>
      </c>
      <c r="D64" s="88" t="n"/>
      <c r="E64" s="1" t="n"/>
      <c r="F64" s="57" t="inlineStr">
        <is>
          <t>POOLED AVG</t>
        </is>
      </c>
      <c r="G64" s="139">
        <f>AVERAGE(G58:H63)</f>
        <v/>
      </c>
      <c r="H64" s="177" t="n"/>
      <c r="I64" s="105" t="n"/>
      <c r="J64" s="38" t="inlineStr">
        <is>
          <t>6#</t>
        </is>
      </c>
      <c r="K64" s="136">
        <f>G63</f>
        <v/>
      </c>
      <c r="L64" s="194">
        <f>E23</f>
        <v/>
      </c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</row>
    <row r="65" ht="16.5" customHeight="1">
      <c r="A65" s="1" t="n"/>
      <c r="B65" s="193" t="n">
        <v>0.3600925925925926</v>
      </c>
      <c r="C65" s="12" t="n">
        <v>3722.87402</v>
      </c>
      <c r="D65" s="88" t="n"/>
      <c r="E65" s="1" t="n"/>
      <c r="F65" s="38" t="inlineStr">
        <is>
          <t>POOLED SD</t>
        </is>
      </c>
      <c r="G65" s="140">
        <f>STDEV(G58:H63)</f>
        <v/>
      </c>
      <c r="H65" s="177" t="n"/>
      <c r="I65" s="105" t="n"/>
      <c r="J65" s="41" t="inlineStr">
        <is>
          <t>Average</t>
        </is>
      </c>
      <c r="K65" s="150">
        <f>E12</f>
        <v/>
      </c>
      <c r="L65" s="151">
        <f>E24</f>
        <v/>
      </c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</row>
    <row r="66" ht="16.5" customHeight="1">
      <c r="A66" s="1" t="n"/>
      <c r="B66" s="193" t="n">
        <v>0.3600925925925926</v>
      </c>
      <c r="C66" s="12" t="n">
        <v>3752.32764</v>
      </c>
      <c r="D66" s="82" t="n"/>
      <c r="E66" s="1" t="n"/>
      <c r="F66" s="41" t="inlineStr">
        <is>
          <t>POOLED RSD</t>
        </is>
      </c>
      <c r="G66" s="141">
        <f>G65/G64*100</f>
        <v/>
      </c>
      <c r="H66" s="182" t="n"/>
      <c r="I66" s="105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</row>
    <row r="67" ht="16.5" customHeight="1">
      <c r="A67" s="1" t="n"/>
      <c r="B67" s="193" t="n">
        <v>0.3600925925925926</v>
      </c>
      <c r="C67" s="12" t="n">
        <v>3721.98169</v>
      </c>
      <c r="D67" s="105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</row>
    <row r="68" ht="16.5" customHeight="1">
      <c r="A68" s="1" t="n"/>
      <c r="B68" s="193" t="n">
        <v>0.3600925925925926</v>
      </c>
      <c r="C68" s="10" t="n">
        <v>3723.67822</v>
      </c>
      <c r="D68" s="105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</row>
    <row r="69" ht="16.5" customHeight="1">
      <c r="A69" s="1" t="n"/>
      <c r="B69" s="193" t="n">
        <v>0.3600925925925926</v>
      </c>
      <c r="C69" s="168" t="n">
        <v>3715.22876</v>
      </c>
      <c r="D69" s="105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</row>
    <row r="70" ht="16.5" customHeight="1">
      <c r="A70" s="1" t="n"/>
      <c r="B70" s="57" t="inlineStr">
        <is>
          <t>POOLED AVG</t>
        </is>
      </c>
      <c r="C70" s="139">
        <f>AVERAGE(C58:C69)</f>
        <v/>
      </c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</row>
    <row r="71" ht="16.5" customHeight="1">
      <c r="A71" s="1" t="n"/>
      <c r="B71" s="38" t="inlineStr">
        <is>
          <t>POOLED SD</t>
        </is>
      </c>
      <c r="C71" s="140">
        <f>STDEV(C58:C69)</f>
        <v/>
      </c>
      <c r="D71" s="105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</row>
    <row r="72" ht="16.5" customHeight="1">
      <c r="A72" s="1" t="n"/>
      <c r="B72" s="41" t="inlineStr">
        <is>
          <t>POOLED RSD</t>
        </is>
      </c>
      <c r="C72" s="141">
        <f>C71/C70*100</f>
        <v/>
      </c>
      <c r="D72" s="105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</row>
    <row r="73" ht="13.5" customHeight="1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</row>
    <row r="74" ht="13.5" customHeight="1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</row>
    <row r="75" ht="21.75" customHeight="1">
      <c r="A75" s="142" t="inlineStr">
        <is>
          <t>System precision</t>
        </is>
      </c>
      <c r="B75" s="143">
        <f>E14</f>
        <v/>
      </c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</row>
    <row r="76" ht="21.75" customHeight="1">
      <c r="A76" s="144" t="inlineStr">
        <is>
          <t>r</t>
        </is>
      </c>
      <c r="B76" s="195">
        <f>K15</f>
        <v/>
      </c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</row>
    <row r="77" ht="21.75" customHeight="1">
      <c r="A77" s="144" t="inlineStr">
        <is>
          <t>Min</t>
        </is>
      </c>
      <c r="B77" s="146">
        <f>L31</f>
        <v/>
      </c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</row>
    <row r="78" ht="21.75" customHeight="1">
      <c r="A78" s="144" t="inlineStr">
        <is>
          <t>Max</t>
        </is>
      </c>
      <c r="B78" s="146">
        <f>L34</f>
        <v/>
      </c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</row>
    <row r="79" ht="21.75" customHeight="1">
      <c r="A79" s="144" t="inlineStr">
        <is>
          <t>Method precision</t>
        </is>
      </c>
      <c r="B79" s="146">
        <f>E26</f>
        <v/>
      </c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</row>
    <row r="80" ht="21.75" customHeight="1">
      <c r="A80" s="144" t="inlineStr">
        <is>
          <t>Analyst</t>
        </is>
      </c>
      <c r="B80" s="146">
        <f>C40</f>
        <v/>
      </c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</row>
    <row r="81" ht="21.75" customHeight="1">
      <c r="A81" s="144" t="inlineStr">
        <is>
          <t>Day</t>
        </is>
      </c>
      <c r="B81" s="146">
        <f>G66</f>
        <v/>
      </c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</row>
    <row r="82" ht="21.75" customHeight="1">
      <c r="A82" s="144" t="inlineStr">
        <is>
          <t>Column</t>
        </is>
      </c>
      <c r="B82" s="146">
        <f>H54</f>
        <v/>
      </c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</row>
    <row r="83" ht="21.75" customHeight="1">
      <c r="A83" s="144" t="inlineStr">
        <is>
          <t>Stability</t>
        </is>
      </c>
      <c r="B83" s="146">
        <f>C72</f>
        <v/>
      </c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</row>
    <row r="84" ht="21.75" customHeight="1">
      <c r="A84" s="144" t="inlineStr">
        <is>
          <t>Slope</t>
        </is>
      </c>
      <c r="B84" s="146">
        <f>K13</f>
        <v/>
      </c>
      <c r="C84" s="1" t="n"/>
      <c r="D84" s="69" t="n"/>
      <c r="E84" s="1" t="n"/>
      <c r="F84" s="1" t="n"/>
      <c r="G84" s="1" t="n"/>
      <c r="H84" s="1" t="n"/>
      <c r="I84" s="1" t="n"/>
      <c r="J84" s="152" t="n"/>
      <c r="K84" s="152" t="n"/>
      <c r="L84" s="152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</row>
    <row r="85" ht="21.75" customHeight="1">
      <c r="A85" s="144" t="inlineStr">
        <is>
          <t>Intercept</t>
        </is>
      </c>
      <c r="B85" s="146">
        <f>K14</f>
        <v/>
      </c>
      <c r="C85" s="1" t="n"/>
      <c r="D85" s="1" t="n"/>
      <c r="E85" s="1" t="n"/>
      <c r="F85" s="147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</row>
    <row r="86" ht="21.75" customHeight="1">
      <c r="A86" s="144" t="inlineStr">
        <is>
          <t>T 100%</t>
        </is>
      </c>
      <c r="B86" s="148">
        <f>E19</f>
        <v/>
      </c>
      <c r="C86" s="1" t="n"/>
      <c r="D86" s="1" t="n"/>
      <c r="E86" s="1" t="n"/>
      <c r="F86" s="69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</row>
    <row r="87" ht="21.75" customHeight="1">
      <c r="A87" s="144" t="inlineStr">
        <is>
          <t>Found conc.</t>
        </is>
      </c>
      <c r="B87" s="146">
        <f>(J24-$K$14)/$K$13</f>
        <v/>
      </c>
      <c r="C87" s="1" t="n"/>
      <c r="D87" s="1" t="n"/>
      <c r="E87" s="1" t="n"/>
      <c r="F87" s="69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</row>
    <row r="88" ht="21.75" customHeight="1">
      <c r="A88" s="144" t="inlineStr">
        <is>
          <t>Recovery</t>
        </is>
      </c>
      <c r="B88" s="149">
        <f>K24/I24*100</f>
        <v/>
      </c>
      <c r="C88" s="1" t="n"/>
      <c r="D88" s="1" t="n"/>
      <c r="E88" s="1" t="n"/>
      <c r="F88" s="69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</row>
    <row r="89" ht="16.5" customHeight="1">
      <c r="A89" s="1" t="n"/>
      <c r="B89" s="1" t="n"/>
      <c r="C89" s="1" t="n"/>
      <c r="D89" s="1" t="n"/>
      <c r="E89" s="1" t="n"/>
      <c r="F89" s="69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</row>
    <row r="90" ht="12.75" customHeight="1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</row>
    <row r="91" ht="12.75" customHeight="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</row>
    <row r="92" ht="12.75" customHeight="1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</row>
    <row r="93" ht="12.75" customHeight="1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</row>
    <row r="94" ht="12.75" customHeight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</row>
    <row r="95" ht="15.75" customHeight="1">
      <c r="A95" s="1" t="n"/>
      <c r="B95" s="1" t="n"/>
      <c r="C95" s="1" t="n"/>
      <c r="D95" s="1" t="n"/>
      <c r="E95" s="69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</row>
    <row r="96" ht="15.75" customHeight="1">
      <c r="A96" s="1" t="n"/>
      <c r="B96" s="1" t="n"/>
      <c r="C96" s="1" t="n"/>
      <c r="D96" s="1" t="n"/>
      <c r="E96" s="69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</row>
    <row r="97" ht="15.75" customHeight="1">
      <c r="A97" s="1" t="n"/>
      <c r="B97" s="1" t="n"/>
      <c r="C97" s="1" t="n"/>
      <c r="D97" s="1" t="n"/>
      <c r="E97" s="69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</row>
    <row r="98" ht="15.75" customHeight="1">
      <c r="A98" s="1" t="n"/>
      <c r="B98" s="1" t="n"/>
      <c r="C98" s="1" t="n"/>
      <c r="D98" s="1" t="n"/>
      <c r="E98" s="69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</row>
    <row r="99" ht="15.75" customHeight="1">
      <c r="A99" s="1" t="n"/>
      <c r="B99" s="1" t="n"/>
      <c r="C99" s="1" t="n"/>
      <c r="D99" s="1" t="n"/>
      <c r="E99" s="69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</row>
    <row r="100" ht="12.75" customHeight="1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</row>
    <row r="101" ht="12.75" customHeight="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</row>
    <row r="102" ht="12.75" customHeight="1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</row>
    <row r="103" ht="12.75" customHeight="1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</row>
    <row r="104" ht="12.75" customHeight="1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</row>
    <row r="105" ht="12.75" customHeight="1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</row>
    <row r="106" ht="12.75" customHeight="1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</row>
    <row r="107" ht="12.75" customHeight="1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</row>
    <row r="108" ht="12.75" customHeight="1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</row>
    <row r="109" ht="12.75" customHeight="1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</row>
    <row r="110" ht="12.75" customHeight="1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</row>
    <row r="111" ht="12.75" customHeight="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</row>
    <row r="112" ht="12.75" customHeight="1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</row>
    <row r="113" ht="12.75" customHeight="1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</row>
    <row r="114" ht="12.75" customHeight="1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</row>
    <row r="115" ht="12.75" customHeight="1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</row>
    <row r="116" ht="12.75" customHeight="1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</row>
    <row r="117" ht="12.75" customHeight="1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</row>
    <row r="118" ht="12.75" customHeight="1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</row>
    <row r="119" ht="12.75" customHeight="1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</row>
    <row r="120" ht="12.75" customHeight="1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</row>
    <row r="121" ht="12.75" customHeight="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</row>
    <row r="122" ht="12.75" customHeight="1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</row>
    <row r="123" ht="12.75" customHeight="1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</row>
    <row r="124" ht="12.75" customHeight="1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</row>
    <row r="125" ht="12.75" customHeight="1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</row>
    <row r="126" ht="12.75" customHeight="1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</row>
    <row r="127" ht="12.75" customHeight="1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</row>
    <row r="128" ht="12.75" customHeight="1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</row>
    <row r="129" ht="12.75" customHeight="1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</row>
    <row r="130" ht="12.75" customHeight="1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</row>
    <row r="131" ht="12.75" customHeight="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</row>
    <row r="132" ht="12.75" customHeight="1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</row>
    <row r="133" ht="12.75" customHeight="1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</row>
    <row r="134" ht="12.75" customHeight="1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</row>
    <row r="135" ht="12.75" customHeight="1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</row>
    <row r="136" ht="12.75" customHeight="1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</row>
    <row r="137" ht="12.75" customHeight="1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</row>
    <row r="138" ht="12.75" customHeight="1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</row>
    <row r="139" ht="12.75" customHeight="1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</row>
    <row r="140" ht="12.75" customHeight="1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</row>
    <row r="141" ht="12.75" customHeight="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</row>
    <row r="142" ht="12.75" customHeight="1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</row>
    <row r="143" ht="12.75" customHeight="1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</row>
    <row r="144" ht="12.75" customHeight="1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</row>
    <row r="145" ht="12.75" customHeight="1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</row>
    <row r="146" ht="12.75" customHeight="1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</row>
    <row r="147" ht="12.75" customHeight="1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</row>
    <row r="148" ht="12.75" customHeight="1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</row>
    <row r="149" ht="12.75" customHeight="1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</row>
    <row r="150" ht="12.75" customHeight="1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</row>
    <row r="151" ht="12.75" customHeight="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</row>
    <row r="152" ht="12.75" customHeight="1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</row>
    <row r="153" ht="12.75" customHeight="1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</row>
    <row r="154" ht="12.75" customHeight="1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</row>
    <row r="155" ht="12.75" customHeight="1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</row>
    <row r="156" ht="12.75" customHeight="1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</row>
    <row r="157" ht="12.75" customHeight="1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</row>
    <row r="158" ht="12.75" customHeight="1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</row>
    <row r="159" ht="12.75" customHeight="1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</row>
    <row r="160" ht="12.75" customHeight="1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</row>
    <row r="161" ht="12.75" customHeight="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</row>
    <row r="162" ht="12.75" customHeight="1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</row>
    <row r="163" ht="12.75" customHeight="1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</row>
    <row r="164" ht="12.75" customHeight="1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</row>
    <row r="165" ht="12.75" customHeight="1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</row>
    <row r="166" ht="12.75" customHeight="1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</row>
    <row r="167" ht="12.75" customHeight="1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</row>
    <row r="168" ht="12.75" customHeight="1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</row>
    <row r="169" ht="12.75" customHeight="1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</row>
    <row r="170" ht="12.75" customHeight="1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</row>
    <row r="171" ht="12.75" customHeight="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</row>
    <row r="172" ht="12.75" customHeight="1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</row>
    <row r="173" ht="12.75" customHeight="1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</row>
    <row r="174" ht="12.75" customHeight="1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</row>
    <row r="175" ht="12.75" customHeight="1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</row>
    <row r="176" ht="12.75" customHeight="1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</row>
    <row r="177" ht="12.75" customHeight="1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</row>
    <row r="178" ht="12.75" customHeight="1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</row>
    <row r="179" ht="12.75" customHeight="1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</row>
    <row r="180" ht="12.75" customHeight="1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</row>
    <row r="181" ht="12.75" customHeight="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</row>
    <row r="182" ht="12.75" customHeight="1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</row>
    <row r="183" ht="12.75" customHeight="1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</row>
    <row r="184" ht="12.75" customHeight="1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</row>
    <row r="185" ht="12.75" customHeight="1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</row>
    <row r="186" ht="12.75" customHeight="1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</row>
    <row r="187" ht="12.75" customHeight="1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</row>
    <row r="188" ht="12.75" customHeight="1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</row>
    <row r="189" ht="12.75" customHeight="1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</row>
    <row r="190" ht="12.75" customHeight="1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</row>
    <row r="191" ht="12.75" customHeight="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</row>
    <row r="192" ht="12.75" customHeight="1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</row>
    <row r="193" ht="12.75" customHeight="1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</row>
    <row r="194" ht="12.75" customHeight="1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</row>
    <row r="195" ht="12.75" customHeight="1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</row>
    <row r="196" ht="12.75" customHeight="1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</row>
    <row r="197" ht="12.75" customHeight="1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</row>
    <row r="198" ht="12.75" customHeight="1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</row>
    <row r="199" ht="12.75" customHeight="1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</row>
    <row r="200" ht="12.75" customHeight="1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</row>
    <row r="201" ht="12.75" customHeight="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</row>
    <row r="202" ht="12.75" customHeight="1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</row>
    <row r="203" ht="12.75" customHeight="1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</row>
    <row r="204" ht="12.75" customHeight="1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</row>
    <row r="205" ht="12.75" customHeight="1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</row>
    <row r="206" ht="12.75" customHeight="1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</row>
    <row r="207" ht="12.75" customHeight="1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</row>
    <row r="208" ht="12.75" customHeight="1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</row>
    <row r="209" ht="12.75" customHeight="1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</row>
    <row r="210" ht="12.75" customHeight="1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</row>
    <row r="211" ht="12.75" customHeight="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</row>
    <row r="212" ht="12.75" customHeight="1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</row>
    <row r="213" ht="12.75" customHeight="1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</row>
    <row r="214" ht="12.75" customHeight="1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</row>
    <row r="215" ht="12.75" customHeight="1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</row>
    <row r="216" ht="12.75" customHeight="1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</row>
    <row r="217" ht="12.75" customHeight="1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</row>
    <row r="218" ht="12.75" customHeight="1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</row>
    <row r="219" ht="12.75" customHeight="1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</row>
    <row r="220" ht="12.75" customHeight="1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</row>
    <row r="221" ht="12.75" customHeight="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</row>
    <row r="222" ht="12.75" customHeight="1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</row>
    <row r="223" ht="12.75" customHeight="1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</row>
    <row r="224" ht="12.75" customHeight="1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</row>
    <row r="225" ht="12.75" customHeight="1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</row>
    <row r="226" ht="12.75" customHeight="1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</row>
    <row r="227" ht="12.75" customHeight="1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</row>
    <row r="228" ht="12.75" customHeight="1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</row>
    <row r="229" ht="12.75" customHeight="1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</row>
    <row r="230" ht="12.75" customHeight="1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</row>
    <row r="231" ht="12.75" customHeight="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</row>
    <row r="232" ht="12.75" customHeight="1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</row>
    <row r="233" ht="12.75" customHeight="1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</row>
    <row r="234" ht="12.75" customHeight="1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</row>
    <row r="235" ht="12.75" customHeight="1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</row>
    <row r="236" ht="12.75" customHeight="1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</row>
    <row r="237" ht="12.75" customHeight="1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</row>
    <row r="238" ht="12.75" customHeight="1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</row>
    <row r="239" ht="12.75" customHeight="1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</row>
    <row r="240" ht="12.75" customHeight="1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</row>
    <row r="241" ht="12.75" customHeight="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</row>
    <row r="242" ht="12.75" customHeight="1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</row>
    <row r="243" ht="12.75" customHeight="1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</row>
    <row r="244" ht="12.75" customHeight="1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</row>
    <row r="245" ht="12.75" customHeight="1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</row>
    <row r="246" ht="12.75" customHeight="1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</row>
    <row r="247" ht="12.75" customHeight="1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</row>
    <row r="248" ht="12.7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</row>
    <row r="249" ht="12.75" customHeight="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</row>
    <row r="250" ht="12.75" customHeight="1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</row>
    <row r="251" ht="12.75" customHeight="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</row>
    <row r="252" ht="12.75" customHeight="1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</row>
    <row r="253" ht="12.75" customHeight="1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</row>
    <row r="254" ht="12.75" customHeight="1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</row>
    <row r="255" ht="12.75" customHeight="1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</row>
    <row r="256" ht="12.75" customHeight="1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</row>
    <row r="257" ht="12.75" customHeight="1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</row>
    <row r="258" ht="12.75" customHeight="1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</row>
    <row r="259" ht="12.75" customHeight="1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</row>
    <row r="260" ht="12.75" customHeight="1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</row>
    <row r="261" ht="12.75" customHeight="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</row>
    <row r="262" ht="12.75" customHeight="1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</row>
    <row r="263" ht="12.75" customHeight="1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</row>
    <row r="264" ht="12.75" customHeight="1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</row>
    <row r="265" ht="12.75" customHeight="1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</row>
    <row r="266" ht="12.75" customHeight="1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</row>
    <row r="267" ht="12.75" customHeight="1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</row>
    <row r="268" ht="12.75" customHeight="1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</row>
    <row r="269" ht="12.75" customHeight="1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</row>
    <row r="270" ht="12.75" customHeight="1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</row>
    <row r="271" ht="12.75" customHeight="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</row>
    <row r="272" ht="12.75" customHeight="1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</row>
    <row r="273" ht="12.75" customHeight="1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</row>
    <row r="274" ht="12.75" customHeight="1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</row>
    <row r="275" ht="12.75" customHeight="1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</row>
    <row r="276" ht="12.75" customHeight="1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</row>
    <row r="277" ht="12.75" customHeight="1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</row>
    <row r="278" ht="12.75" customHeight="1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</row>
    <row r="279" ht="12.75" customHeight="1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</row>
    <row r="280" ht="12.75" customHeight="1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</row>
    <row r="281" ht="12.75" customHeight="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</row>
    <row r="282" ht="12.75" customHeight="1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</row>
    <row r="283" ht="12.75" customHeight="1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</row>
    <row r="284" ht="12.75" customHeight="1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</row>
    <row r="285" ht="12.75" customHeight="1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</row>
    <row r="286" ht="12.75" customHeight="1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</row>
    <row r="287" ht="12.75" customHeight="1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</row>
    <row r="288" ht="12.75" customHeight="1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</row>
    <row r="289" ht="12.75" customHeight="1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</row>
    <row r="290" ht="12.75" customHeight="1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</row>
    <row r="291" ht="12.75" customHeight="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</row>
    <row r="292" ht="12.75" customHeight="1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</row>
    <row r="293" ht="12.75" customHeight="1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</row>
    <row r="294" ht="12.75" customHeight="1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</row>
    <row r="295" ht="12.75" customHeight="1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</row>
    <row r="296" ht="12.75" customHeight="1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</row>
    <row r="297" ht="12.75" customHeight="1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</row>
    <row r="298" ht="12.75" customHeight="1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</row>
    <row r="299" ht="12.75" customHeight="1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</row>
    <row r="300" ht="12.75" customHeight="1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</row>
    <row r="301" ht="12.75" customHeight="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</row>
    <row r="302" ht="12.75" customHeight="1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</row>
    <row r="303" ht="12.75" customHeight="1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</row>
    <row r="304" ht="12.75" customHeight="1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</row>
    <row r="305" ht="12.75" customHeight="1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</row>
    <row r="306" ht="12.75" customHeight="1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</row>
    <row r="307" ht="12.75" customHeight="1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</row>
    <row r="308" ht="12.75" customHeight="1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</row>
    <row r="309" ht="12.75" customHeight="1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</row>
    <row r="310" ht="12.75" customHeight="1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</row>
    <row r="311" ht="12.75" customHeight="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</row>
    <row r="312" ht="12.75" customHeight="1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</row>
    <row r="313" ht="12.75" customHeight="1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</row>
    <row r="314" ht="12.75" customHeight="1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</row>
    <row r="315" ht="12.75" customHeight="1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</row>
    <row r="316" ht="12.75" customHeight="1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</row>
    <row r="317" ht="12.75" customHeight="1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</row>
    <row r="318" ht="12.75" customHeight="1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</row>
    <row r="319" ht="12.75" customHeight="1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</row>
    <row r="320" ht="12.75" customHeight="1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</row>
    <row r="321" ht="12.75" customHeight="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</row>
    <row r="322" ht="12.75" customHeight="1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</row>
    <row r="323" ht="12.75" customHeight="1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</row>
    <row r="324" ht="12.75" customHeight="1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</row>
    <row r="325" ht="12.75" customHeight="1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</row>
    <row r="326" ht="12.75" customHeight="1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</row>
    <row r="327" ht="12.75" customHeight="1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</row>
    <row r="328" ht="12.75" customHeight="1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</row>
    <row r="329" ht="12.75" customHeight="1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</row>
    <row r="330" ht="12.75" customHeight="1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</row>
    <row r="331" ht="12.75" customHeight="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</row>
    <row r="332" ht="12.75" customHeight="1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</row>
    <row r="333" ht="12.75" customHeight="1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</row>
    <row r="334" ht="12.75" customHeight="1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</row>
    <row r="335" ht="12.75" customHeight="1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</row>
    <row r="336" ht="12.75" customHeight="1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</row>
    <row r="337" ht="12.75" customHeight="1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</row>
    <row r="338" ht="12.75" customHeight="1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</row>
    <row r="339" ht="12.75" customHeight="1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</row>
    <row r="340" ht="12.75" customHeight="1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</row>
    <row r="341" ht="12.75" customHeight="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</row>
    <row r="342" ht="12.75" customHeight="1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</row>
    <row r="343" ht="12.75" customHeight="1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</row>
    <row r="344" ht="12.75" customHeight="1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</row>
    <row r="345" ht="12.75" customHeight="1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</row>
    <row r="346" ht="12.75" customHeight="1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</row>
    <row r="347" ht="12.75" customHeight="1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</row>
    <row r="348" ht="12.75" customHeight="1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</row>
    <row r="349" ht="12.75" customHeight="1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</row>
    <row r="350" ht="12.75" customHeight="1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</row>
    <row r="351" ht="12.75" customHeight="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</row>
    <row r="352" ht="12.75" customHeight="1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</row>
    <row r="353" ht="12.75" customHeight="1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</row>
    <row r="354" ht="12.75" customHeight="1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</row>
    <row r="355" ht="12.75" customHeight="1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</row>
    <row r="356" ht="12.75" customHeight="1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</row>
    <row r="357" ht="12.75" customHeight="1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</row>
    <row r="358" ht="12.75" customHeight="1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</row>
    <row r="359" ht="12.75" customHeight="1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</row>
    <row r="360" ht="12.75" customHeight="1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</row>
    <row r="361" ht="12.75" customHeight="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</row>
    <row r="362" ht="12.75" customHeight="1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</row>
    <row r="363" ht="12.75" customHeight="1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</row>
    <row r="364" ht="12.75" customHeight="1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</row>
    <row r="365" ht="12.75" customHeight="1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</row>
    <row r="366" ht="12.75" customHeight="1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</row>
    <row r="367" ht="12.75" customHeight="1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</row>
    <row r="368" ht="12.75" customHeight="1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</row>
    <row r="369" ht="12.75" customHeight="1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</row>
    <row r="370" ht="12.75" customHeight="1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</row>
    <row r="371" ht="12.75" customHeight="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</row>
    <row r="372" ht="12.75" customHeight="1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</row>
    <row r="373" ht="12.75" customHeight="1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</row>
    <row r="374" ht="12.75" customHeight="1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</row>
    <row r="375" ht="12.75" customHeight="1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</row>
    <row r="376" ht="12.75" customHeight="1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</row>
    <row r="377" ht="12.75" customHeight="1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</row>
    <row r="378" ht="12.75" customHeight="1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</row>
    <row r="379" ht="12.75" customHeight="1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</row>
    <row r="380" ht="12.75" customHeight="1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</row>
    <row r="381" ht="12.75" customHeight="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</row>
    <row r="382" ht="12.75" customHeight="1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</row>
    <row r="383" ht="12.75" customHeight="1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</row>
    <row r="384" ht="12.75" customHeight="1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</row>
    <row r="385" ht="12.75" customHeight="1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</row>
    <row r="386" ht="12.75" customHeight="1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</row>
    <row r="387" ht="12.75" customHeight="1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</row>
    <row r="388" ht="12.75" customHeight="1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</row>
    <row r="389" ht="12.75" customHeight="1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</row>
    <row r="390" ht="12.75" customHeight="1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</row>
    <row r="391" ht="12.75" customHeight="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</row>
    <row r="392" ht="12.75" customHeight="1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</row>
    <row r="393" ht="12.75" customHeight="1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</row>
    <row r="394" ht="12.75" customHeight="1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</row>
    <row r="395" ht="12.75" customHeight="1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</row>
    <row r="396" ht="12.75" customHeight="1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</row>
    <row r="397" ht="12.75" customHeight="1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</row>
    <row r="398" ht="12.75" customHeight="1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</row>
    <row r="399" ht="12.75" customHeight="1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</row>
    <row r="400" ht="12.75" customHeight="1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</row>
    <row r="401" ht="12.75" customHeight="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</row>
    <row r="402" ht="12.75" customHeight="1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</row>
    <row r="403" ht="12.75" customHeight="1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</row>
    <row r="404" ht="12.75" customHeight="1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</row>
    <row r="405" ht="12.75" customHeight="1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</row>
    <row r="406" ht="12.75" customHeight="1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</row>
    <row r="407" ht="12.75" customHeight="1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</row>
    <row r="408" ht="12.75" customHeight="1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</row>
    <row r="409" ht="12.75" customHeight="1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</row>
    <row r="410" ht="12.75" customHeight="1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</row>
    <row r="411" ht="12.75" customHeight="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</row>
    <row r="412" ht="12.75" customHeight="1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</row>
    <row r="413" ht="12.75" customHeight="1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</row>
    <row r="414" ht="12.75" customHeight="1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</row>
    <row r="415" ht="12.75" customHeight="1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</row>
    <row r="416" ht="12.75" customHeight="1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</row>
    <row r="417" ht="12.75" customHeight="1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</row>
    <row r="418" ht="12.75" customHeight="1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</row>
    <row r="419" ht="12.75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</row>
    <row r="420" ht="12.75" customHeight="1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</row>
    <row r="421" ht="12.75" customHeight="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</row>
    <row r="422" ht="12.75" customHeight="1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</row>
    <row r="423" ht="12.75" customHeight="1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</row>
    <row r="424" ht="12.7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</row>
    <row r="425" ht="12.75" customHeight="1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</row>
    <row r="426" ht="12.7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</row>
    <row r="427" ht="12.75" customHeight="1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</row>
    <row r="428" ht="12.75" customHeight="1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</row>
    <row r="429" ht="12.75" customHeight="1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</row>
    <row r="430" ht="12.75" customHeight="1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</row>
    <row r="431" ht="12.75" customHeight="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</row>
    <row r="432" ht="12.75" customHeight="1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</row>
    <row r="433" ht="12.75" customHeight="1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</row>
    <row r="434" ht="12.75" customHeight="1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</row>
    <row r="435" ht="12.75" customHeight="1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</row>
    <row r="436" ht="12.75" customHeight="1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</row>
    <row r="437" ht="12.75" customHeight="1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</row>
    <row r="438" ht="12.75" customHeight="1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</row>
    <row r="439" ht="12.75" customHeight="1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</row>
    <row r="440" ht="12.75" customHeight="1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</row>
    <row r="441" ht="12.75" customHeight="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</row>
    <row r="442" ht="12.75" customHeight="1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</row>
    <row r="443" ht="12.75" customHeight="1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</row>
    <row r="444" ht="12.75" customHeight="1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</row>
    <row r="445" ht="12.75" customHeight="1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</row>
    <row r="446" ht="12.75" customHeight="1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</row>
    <row r="447" ht="12.7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</row>
    <row r="448" ht="12.7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</row>
    <row r="449" ht="12.75" customHeight="1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</row>
    <row r="450" ht="12.75" customHeight="1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</row>
    <row r="451" ht="12.75" customHeight="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</row>
    <row r="452" ht="12.75" customHeight="1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</row>
    <row r="453" ht="12.75" customHeight="1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</row>
    <row r="454" ht="12.75" customHeight="1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</row>
    <row r="455" ht="12.75" customHeight="1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</row>
    <row r="456" ht="12.75" customHeight="1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</row>
    <row r="457" ht="12.75" customHeight="1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</row>
    <row r="458" ht="12.75" customHeight="1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</row>
    <row r="459" ht="12.75" customHeight="1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</row>
    <row r="460" ht="12.75" customHeight="1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</row>
    <row r="461" ht="12.75" customHeight="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</row>
    <row r="462" ht="12.75" customHeight="1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</row>
    <row r="463" ht="12.75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</row>
    <row r="464" ht="12.75" customHeight="1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</row>
    <row r="465" ht="12.7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</row>
    <row r="466" ht="12.75" customHeight="1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</row>
    <row r="467" ht="12.75" customHeight="1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</row>
    <row r="468" ht="12.7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</row>
    <row r="469" ht="12.75" customHeight="1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</row>
    <row r="470" ht="12.75" customHeight="1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</row>
    <row r="471" ht="12.75" customHeight="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</row>
    <row r="472" ht="12.75" customHeight="1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</row>
    <row r="473" ht="12.75" customHeight="1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</row>
    <row r="474" ht="12.7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</row>
    <row r="475" ht="12.75" customHeight="1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</row>
    <row r="476" ht="12.75" customHeight="1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</row>
    <row r="477" ht="12.75" customHeight="1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</row>
    <row r="478" ht="12.75" customHeight="1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</row>
    <row r="479" ht="12.75" customHeight="1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</row>
    <row r="480" ht="12.75" customHeight="1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</row>
    <row r="481" ht="12.75" customHeight="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</row>
    <row r="482" ht="12.75" customHeight="1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</row>
    <row r="483" ht="12.75" customHeight="1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</row>
    <row r="484" ht="12.75" customHeight="1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</row>
    <row r="485" ht="12.75" customHeight="1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</row>
    <row r="486" ht="12.75" customHeight="1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</row>
    <row r="487" ht="12.75" customHeight="1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</row>
    <row r="488" ht="12.75" customHeight="1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</row>
    <row r="489" ht="12.75" customHeight="1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</row>
    <row r="490" ht="12.75" customHeight="1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</row>
    <row r="491" ht="12.75" customHeight="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</row>
    <row r="492" ht="12.75" customHeight="1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</row>
    <row r="493" ht="12.75" customHeight="1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</row>
    <row r="494" ht="12.75" customHeight="1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</row>
    <row r="495" ht="12.75" customHeight="1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</row>
    <row r="496" ht="12.75" customHeight="1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</row>
    <row r="497" ht="12.75" customHeight="1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</row>
    <row r="498" ht="12.75" customHeight="1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</row>
    <row r="499" ht="12.75" customHeight="1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</row>
    <row r="500" ht="12.75" customHeight="1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</row>
    <row r="501" ht="12.75" customHeight="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</row>
    <row r="502" ht="12.75" customHeight="1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</row>
    <row r="503" ht="12.75" customHeight="1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</row>
    <row r="504" ht="12.75" customHeight="1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</row>
    <row r="505" ht="12.75" customHeight="1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</row>
    <row r="506" ht="12.75" customHeight="1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</row>
    <row r="507" ht="12.75" customHeight="1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</row>
    <row r="508" ht="12.75" customHeight="1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</row>
    <row r="509" ht="12.75" customHeight="1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</row>
    <row r="510" ht="12.75" customHeight="1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</row>
    <row r="511" ht="12.75" customHeight="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</row>
    <row r="512" ht="12.75" customHeight="1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</row>
    <row r="513" ht="12.75" customHeight="1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</row>
    <row r="514" ht="12.75" customHeight="1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</row>
    <row r="515" ht="12.75" customHeight="1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</row>
    <row r="516" ht="12.75" customHeight="1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</row>
    <row r="517" ht="12.75" customHeight="1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</row>
    <row r="518" ht="12.75" customHeight="1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</row>
    <row r="519" ht="12.75" customHeight="1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</row>
    <row r="520" ht="12.75" customHeight="1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</row>
    <row r="521" ht="12.75" customHeight="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</row>
    <row r="522" ht="12.75" customHeight="1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</row>
    <row r="523" ht="12.75" customHeight="1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</row>
    <row r="524" ht="12.75" customHeight="1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</row>
    <row r="525" ht="12.75" customHeight="1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</row>
    <row r="526" ht="12.75" customHeight="1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</row>
    <row r="527" ht="12.75" customHeight="1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</row>
    <row r="528" ht="12.75" customHeight="1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</row>
    <row r="529" ht="12.75" customHeight="1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</row>
    <row r="530" ht="12.75" customHeight="1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</row>
    <row r="531" ht="12.75" customHeight="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</row>
    <row r="532" ht="12.75" customHeight="1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</row>
    <row r="533" ht="12.75" customHeight="1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</row>
    <row r="534" ht="12.75" customHeight="1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</row>
    <row r="535" ht="12.75" customHeight="1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</row>
    <row r="536" ht="12.75" customHeight="1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</row>
    <row r="537" ht="12.75" customHeight="1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</row>
    <row r="538" ht="12.75" customHeight="1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</row>
    <row r="539" ht="12.75" customHeight="1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</row>
    <row r="540" ht="12.75" customHeight="1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</row>
    <row r="541" ht="12.75" customHeight="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</row>
    <row r="542" ht="12.75" customHeight="1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</row>
    <row r="543" ht="12.75" customHeight="1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</row>
    <row r="544" ht="12.75" customHeight="1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</row>
    <row r="545" ht="12.75" customHeight="1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</row>
    <row r="546" ht="12.75" customHeight="1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</row>
    <row r="547" ht="12.75" customHeight="1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</row>
    <row r="548" ht="12.75" customHeight="1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</row>
    <row r="549" ht="12.75" customHeight="1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</row>
    <row r="550" ht="12.75" customHeight="1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</row>
    <row r="551" ht="12.75" customHeight="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</row>
    <row r="552" ht="12.75" customHeight="1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</row>
    <row r="553" ht="12.75" customHeight="1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</row>
    <row r="554" ht="12.75" customHeight="1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</row>
    <row r="555" ht="12.75" customHeight="1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</row>
    <row r="556" ht="12.75" customHeight="1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</row>
    <row r="557" ht="12.75" customHeight="1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</row>
    <row r="558" ht="12.75" customHeight="1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</row>
    <row r="559" ht="12.75" customHeight="1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</row>
    <row r="560" ht="12.75" customHeight="1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</row>
    <row r="561" ht="12.75" customHeight="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</row>
    <row r="562" ht="12.75" customHeight="1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</row>
    <row r="563" ht="12.75" customHeight="1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</row>
    <row r="564" ht="12.75" customHeight="1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</row>
    <row r="565" ht="12.75" customHeight="1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</row>
    <row r="566" ht="12.75" customHeight="1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</row>
    <row r="567" ht="12.75" customHeight="1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</row>
    <row r="568" ht="12.75" customHeight="1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</row>
    <row r="569" ht="12.75" customHeight="1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</row>
    <row r="570" ht="12.75" customHeight="1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</row>
    <row r="571" ht="12.75" customHeight="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</row>
    <row r="572" ht="12.75" customHeight="1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</row>
    <row r="573" ht="12.75" customHeight="1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</row>
    <row r="574" ht="12.75" customHeight="1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</row>
    <row r="575" ht="12.75" customHeight="1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</row>
    <row r="576" ht="12.75" customHeight="1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</row>
    <row r="577" ht="12.75" customHeight="1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</row>
    <row r="578" ht="12.75" customHeight="1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</row>
    <row r="579" ht="12.75" customHeight="1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</row>
    <row r="580" ht="12.75" customHeight="1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</row>
    <row r="581" ht="12.75" customHeight="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</row>
    <row r="582" ht="12.75" customHeight="1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</row>
    <row r="583" ht="12.75" customHeight="1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</row>
    <row r="584" ht="12.75" customHeight="1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</row>
    <row r="585" ht="12.75" customHeight="1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</row>
    <row r="586" ht="12.75" customHeight="1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</row>
    <row r="587" ht="12.75" customHeight="1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</row>
    <row r="588" ht="12.75" customHeight="1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</row>
    <row r="589" ht="12.75" customHeight="1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</row>
    <row r="590" ht="12.75" customHeight="1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</row>
    <row r="591" ht="12.75" customHeight="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</row>
    <row r="592" ht="12.75" customHeight="1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</row>
    <row r="593" ht="12.75" customHeight="1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</row>
    <row r="594" ht="12.75" customHeight="1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</row>
    <row r="595" ht="12.75" customHeight="1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</row>
    <row r="596" ht="12.75" customHeight="1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</row>
    <row r="597" ht="12.75" customHeight="1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</row>
    <row r="598" ht="12.75" customHeight="1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</row>
    <row r="599" ht="12.75" customHeight="1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</row>
    <row r="600" ht="12.75" customHeight="1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</row>
    <row r="601" ht="12.75" customHeight="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</row>
    <row r="602" ht="12.75" customHeight="1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</row>
    <row r="603" ht="12.75" customHeight="1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</row>
    <row r="604" ht="12.75" customHeight="1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</row>
    <row r="605" ht="12.75" customHeight="1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</row>
    <row r="606" ht="12.75" customHeight="1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</row>
    <row r="607" ht="12.75" customHeight="1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</row>
    <row r="608" ht="12.75" customHeight="1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</row>
    <row r="609" ht="12.75" customHeight="1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</row>
    <row r="610" ht="12.75" customHeight="1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</row>
    <row r="611" ht="12.75" customHeight="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</row>
    <row r="612" ht="12.75" customHeight="1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</row>
    <row r="613" ht="12.75" customHeight="1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</row>
    <row r="614" ht="12.75" customHeight="1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</row>
    <row r="615" ht="12.75" customHeight="1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</row>
    <row r="616" ht="12.75" customHeight="1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</row>
    <row r="617" ht="12.75" customHeight="1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</row>
    <row r="618" ht="12.75" customHeight="1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</row>
    <row r="619" ht="12.75" customHeight="1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</row>
    <row r="620" ht="12.75" customHeight="1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</row>
    <row r="621" ht="12.75" customHeight="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</row>
    <row r="622" ht="12.75" customHeight="1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</row>
    <row r="623" ht="12.75" customHeight="1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</row>
    <row r="624" ht="12.75" customHeight="1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</row>
    <row r="625" ht="12.75" customHeight="1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</row>
    <row r="626" ht="12.75" customHeight="1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</row>
    <row r="627" ht="12.75" customHeight="1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</row>
    <row r="628" ht="12.75" customHeight="1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</row>
    <row r="629" ht="12.75" customHeight="1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</row>
    <row r="630" ht="12.75" customHeight="1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</row>
    <row r="631" ht="12.75" customHeight="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</row>
    <row r="632" ht="12.75" customHeight="1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</row>
    <row r="633" ht="12.75" customHeight="1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</row>
    <row r="634" ht="12.75" customHeight="1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</row>
    <row r="635" ht="12.75" customHeight="1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</row>
    <row r="636" ht="12.75" customHeight="1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</row>
    <row r="637" ht="12.75" customHeight="1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</row>
    <row r="638" ht="12.75" customHeight="1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</row>
    <row r="639" ht="12.75" customHeight="1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</row>
    <row r="640" ht="12.75" customHeight="1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</row>
    <row r="641" ht="12.75" customHeight="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</row>
    <row r="642" ht="12.75" customHeight="1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</row>
    <row r="643" ht="12.75" customHeight="1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</row>
    <row r="644" ht="12.75" customHeight="1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</row>
    <row r="645" ht="12.75" customHeight="1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</row>
    <row r="646" ht="12.75" customHeight="1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</row>
    <row r="647" ht="12.75" customHeight="1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</row>
    <row r="648" ht="12.75" customHeight="1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</row>
    <row r="649" ht="12.75" customHeight="1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</row>
    <row r="650" ht="12.75" customHeight="1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</row>
    <row r="651" ht="12.75" customHeight="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</row>
    <row r="652" ht="12.75" customHeight="1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</row>
    <row r="653" ht="12.75" customHeight="1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</row>
    <row r="654" ht="12.75" customHeight="1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</row>
    <row r="655" ht="12.75" customHeight="1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</row>
    <row r="656" ht="12.75" customHeight="1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</row>
    <row r="657" ht="12.75" customHeight="1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</row>
    <row r="658" ht="12.75" customHeight="1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</row>
    <row r="659" ht="12.75" customHeight="1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</row>
    <row r="660" ht="12.75" customHeight="1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</row>
    <row r="661" ht="12.75" customHeight="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</row>
    <row r="662" ht="12.75" customHeight="1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</row>
    <row r="663" ht="12.75" customHeight="1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</row>
    <row r="664" ht="12.75" customHeight="1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</row>
    <row r="665" ht="12.75" customHeight="1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</row>
    <row r="666" ht="12.75" customHeight="1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</row>
    <row r="667" ht="12.75" customHeight="1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</row>
    <row r="668" ht="12.75" customHeight="1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</row>
    <row r="669" ht="12.75" customHeight="1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</row>
    <row r="670" ht="12.75" customHeight="1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</row>
    <row r="671" ht="12.75" customHeight="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</row>
    <row r="672" ht="12.75" customHeight="1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</row>
    <row r="673" ht="12.75" customHeight="1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</row>
    <row r="674" ht="12.75" customHeight="1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</row>
    <row r="675" ht="12.75" customHeight="1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</row>
    <row r="676" ht="12.75" customHeight="1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</row>
    <row r="677" ht="12.75" customHeight="1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</row>
    <row r="678" ht="12.75" customHeight="1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</row>
    <row r="679" ht="12.75" customHeight="1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</row>
    <row r="680" ht="12.75" customHeight="1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</row>
    <row r="681" ht="12.75" customHeight="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</row>
    <row r="682" ht="12.75" customHeight="1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</row>
    <row r="683" ht="12.75" customHeight="1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</row>
    <row r="684" ht="12.75" customHeight="1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</row>
    <row r="685" ht="12.75" customHeight="1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</row>
    <row r="686" ht="12.75" customHeight="1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</row>
    <row r="687" ht="12.75" customHeight="1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</row>
    <row r="688" ht="12.75" customHeight="1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</row>
    <row r="689" ht="12.75" customHeight="1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</row>
    <row r="690" ht="12.75" customHeight="1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</row>
    <row r="691" ht="12.75" customHeight="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</row>
    <row r="692" ht="12.75" customHeight="1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</row>
    <row r="693" ht="12.75" customHeight="1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</row>
    <row r="694" ht="12.75" customHeight="1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</row>
    <row r="695" ht="12.75" customHeight="1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</row>
    <row r="696" ht="12.75" customHeight="1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</row>
    <row r="697" ht="12.75" customHeight="1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</row>
    <row r="698" ht="12.75" customHeight="1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</row>
    <row r="699" ht="12.75" customHeight="1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</row>
    <row r="700" ht="12.75" customHeight="1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</row>
    <row r="701" ht="12.75" customHeight="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</row>
    <row r="702" ht="12.75" customHeight="1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</row>
    <row r="703" ht="12.75" customHeight="1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</row>
    <row r="704" ht="12.75" customHeight="1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</row>
    <row r="705" ht="12.75" customHeight="1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</row>
    <row r="706" ht="12.75" customHeight="1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</row>
    <row r="707" ht="12.75" customHeight="1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</row>
    <row r="708" ht="12.75" customHeight="1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</row>
    <row r="709" ht="12.75" customHeight="1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</row>
    <row r="710" ht="12.75" customHeight="1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</row>
    <row r="711" ht="12.75" customHeight="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</row>
    <row r="712" ht="12.75" customHeight="1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</row>
    <row r="713" ht="12.75" customHeight="1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</row>
    <row r="714" ht="12.75" customHeight="1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</row>
    <row r="715" ht="12.75" customHeight="1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</row>
    <row r="716" ht="12.75" customHeight="1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</row>
    <row r="717" ht="12.75" customHeight="1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</row>
    <row r="718" ht="12.75" customHeight="1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</row>
    <row r="719" ht="12.75" customHeight="1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</row>
    <row r="720" ht="12.75" customHeight="1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</row>
    <row r="721" ht="12.75" customHeight="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</row>
    <row r="722" ht="12.75" customHeight="1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</row>
    <row r="723" ht="12.75" customHeight="1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</row>
    <row r="724" ht="12.75" customHeight="1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</row>
    <row r="725" ht="12.75" customHeight="1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</row>
    <row r="726" ht="12.75" customHeight="1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</row>
    <row r="727" ht="12.75" customHeight="1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</row>
    <row r="728" ht="12.75" customHeight="1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</row>
    <row r="729" ht="12.75" customHeight="1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</row>
    <row r="730" ht="12.75" customHeight="1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</row>
    <row r="731" ht="12.75" customHeight="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</row>
    <row r="732" ht="12.75" customHeight="1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</row>
    <row r="733" ht="12.75" customHeight="1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</row>
    <row r="734" ht="12.75" customHeight="1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</row>
    <row r="735" ht="12.75" customHeight="1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</row>
    <row r="736" ht="12.75" customHeight="1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</row>
    <row r="737" ht="12.75" customHeight="1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</row>
    <row r="738" ht="12.75" customHeight="1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</row>
    <row r="739" ht="12.75" customHeight="1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</row>
    <row r="740" ht="12.75" customHeight="1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</row>
    <row r="741" ht="12.75" customHeight="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</row>
    <row r="742" ht="12.75" customHeight="1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</row>
    <row r="743" ht="12.75" customHeight="1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</row>
    <row r="744" ht="12.75" customHeight="1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</row>
    <row r="745" ht="12.75" customHeight="1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</row>
    <row r="746" ht="12.75" customHeight="1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</row>
    <row r="747" ht="12.75" customHeight="1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</row>
    <row r="748" ht="12.75" customHeight="1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</row>
    <row r="749" ht="12.75" customHeight="1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</row>
    <row r="750" ht="12.75" customHeight="1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</row>
    <row r="751" ht="12.75" customHeight="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</row>
    <row r="752" ht="12.75" customHeight="1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</row>
    <row r="753" ht="12.75" customHeight="1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</row>
    <row r="754" ht="12.75" customHeight="1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</row>
    <row r="755" ht="12.75" customHeight="1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</row>
    <row r="756" ht="12.75" customHeight="1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</row>
    <row r="757" ht="12.75" customHeight="1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</row>
    <row r="758" ht="12.75" customHeight="1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</row>
    <row r="759" ht="12.75" customHeight="1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</row>
    <row r="760" ht="12.75" customHeight="1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</row>
    <row r="761" ht="12.75" customHeight="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</row>
    <row r="762" ht="12.75" customHeight="1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</row>
    <row r="763" ht="12.75" customHeight="1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</row>
    <row r="764" ht="12.75" customHeight="1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</row>
    <row r="765" ht="12.75" customHeight="1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</row>
    <row r="766" ht="12.75" customHeight="1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</row>
    <row r="767" ht="12.75" customHeight="1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</row>
    <row r="768" ht="12.75" customHeight="1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</row>
    <row r="769" ht="12.75" customHeight="1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</row>
    <row r="770" ht="12.75" customHeight="1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</row>
    <row r="771" ht="12.75" customHeight="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</row>
    <row r="772" ht="12.75" customHeight="1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</row>
    <row r="773" ht="12.75" customHeight="1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</row>
    <row r="774" ht="12.75" customHeight="1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</row>
    <row r="775" ht="12.75" customHeight="1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</row>
    <row r="776" ht="12.75" customHeight="1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</row>
    <row r="777" ht="12.75" customHeight="1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</row>
    <row r="778" ht="12.75" customHeight="1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</row>
    <row r="779" ht="12.75" customHeight="1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</row>
    <row r="780" ht="12.75" customHeight="1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</row>
    <row r="781" ht="12.75" customHeight="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</row>
    <row r="782" ht="12.75" customHeight="1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</row>
    <row r="783" ht="12.75" customHeight="1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</row>
    <row r="784" ht="12.75" customHeight="1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</row>
    <row r="785" ht="12.75" customHeight="1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</row>
    <row r="786" ht="12.75" customHeight="1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</row>
    <row r="787" ht="12.75" customHeight="1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</row>
    <row r="788" ht="12.75" customHeight="1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</row>
    <row r="789" ht="12.75" customHeight="1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</row>
    <row r="790" ht="12.75" customHeight="1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</row>
    <row r="791" ht="12.75" customHeight="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</row>
    <row r="792" ht="12.75" customHeight="1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</row>
    <row r="793" ht="12.75" customHeight="1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</row>
    <row r="794" ht="12.75" customHeight="1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</row>
    <row r="795" ht="12.75" customHeight="1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</row>
    <row r="796" ht="12.75" customHeight="1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</row>
    <row r="797" ht="12.75" customHeight="1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</row>
    <row r="798" ht="12.75" customHeight="1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</row>
    <row r="799" ht="12.75" customHeight="1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</row>
    <row r="800" ht="12.75" customHeight="1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</row>
    <row r="801" ht="12.75" customHeight="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</row>
    <row r="802" ht="12.75" customHeight="1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</row>
    <row r="803" ht="12.75" customHeight="1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</row>
    <row r="804" ht="12.75" customHeight="1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</row>
    <row r="805" ht="12.75" customHeight="1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</row>
    <row r="806" ht="12.75" customHeight="1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</row>
    <row r="807" ht="12.75" customHeight="1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</row>
    <row r="808" ht="12.75" customHeight="1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</row>
    <row r="809" ht="12.75" customHeight="1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</row>
    <row r="810" ht="12.75" customHeight="1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</row>
    <row r="811" ht="12.75" customHeight="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</row>
    <row r="812" ht="12.75" customHeight="1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</row>
    <row r="813" ht="12.75" customHeight="1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</row>
    <row r="814" ht="12.75" customHeight="1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</row>
    <row r="815" ht="12.75" customHeight="1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</row>
    <row r="816" ht="12.75" customHeight="1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</row>
    <row r="817" ht="12.75" customHeight="1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</row>
    <row r="818" ht="12.75" customHeight="1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</row>
    <row r="819" ht="12.75" customHeight="1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</row>
    <row r="820" ht="12.75" customHeight="1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</row>
    <row r="821" ht="12.75" customHeight="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</row>
    <row r="822" ht="12.75" customHeight="1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</row>
    <row r="823" ht="12.75" customHeight="1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</row>
    <row r="824" ht="12.75" customHeight="1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</row>
    <row r="825" ht="12.75" customHeight="1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</row>
    <row r="826" ht="12.75" customHeight="1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</row>
    <row r="827" ht="12.75" customHeight="1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</row>
    <row r="828" ht="12.75" customHeight="1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</row>
    <row r="829" ht="12.75" customHeight="1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</row>
    <row r="830" ht="12.75" customHeight="1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</row>
    <row r="831" ht="12.75" customHeight="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</row>
    <row r="832" ht="12.75" customHeight="1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</row>
    <row r="833" ht="12.75" customHeight="1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</row>
    <row r="834" ht="12.75" customHeight="1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</row>
    <row r="835" ht="12.75" customHeight="1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</row>
    <row r="836" ht="12.75" customHeight="1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</row>
    <row r="837" ht="12.75" customHeight="1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</row>
    <row r="838" ht="12.75" customHeight="1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</row>
    <row r="839" ht="12.75" customHeight="1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</row>
    <row r="840" ht="12.75" customHeight="1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</row>
    <row r="841" ht="12.75" customHeight="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</row>
    <row r="842" ht="12.75" customHeight="1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</row>
    <row r="843" ht="12.75" customHeight="1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</row>
    <row r="844" ht="12.75" customHeight="1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</row>
    <row r="845" ht="12.75" customHeight="1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</row>
    <row r="846" ht="12.75" customHeight="1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</row>
    <row r="847" ht="12.75" customHeight="1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</row>
    <row r="848" ht="12.75" customHeight="1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</row>
    <row r="849" ht="12.75" customHeight="1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</row>
    <row r="850" ht="12.75" customHeight="1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</row>
    <row r="851" ht="12.75" customHeight="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</row>
    <row r="852" ht="12.75" customHeight="1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</row>
    <row r="853" ht="12.75" customHeight="1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</row>
    <row r="854" ht="12.75" customHeight="1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</row>
    <row r="855" ht="12.75" customHeight="1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</row>
    <row r="856" ht="12.75" customHeight="1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</row>
    <row r="857" ht="12.75" customHeight="1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</row>
    <row r="858" ht="12.75" customHeight="1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</row>
    <row r="859" ht="12.75" customHeight="1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</row>
    <row r="860" ht="12.75" customHeight="1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</row>
    <row r="861" ht="12.75" customHeight="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</row>
    <row r="862" ht="12.75" customHeight="1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</row>
    <row r="863" ht="12.75" customHeight="1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</row>
    <row r="864" ht="12.75" customHeight="1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</row>
    <row r="865" ht="12.75" customHeight="1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</row>
    <row r="866" ht="12.75" customHeight="1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</row>
    <row r="867" ht="12.75" customHeight="1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</row>
    <row r="868" ht="12.75" customHeight="1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</row>
    <row r="869" ht="12.75" customHeight="1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</row>
    <row r="870" ht="12.75" customHeight="1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</row>
    <row r="871" ht="12.75" customHeight="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</row>
    <row r="872" ht="12.75" customHeight="1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</row>
    <row r="873" ht="12.75" customHeight="1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</row>
    <row r="874" ht="12.75" customHeight="1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</row>
    <row r="875" ht="12.75" customHeight="1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</row>
    <row r="876" ht="12.75" customHeight="1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</row>
    <row r="877" ht="12.75" customHeight="1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</row>
    <row r="878" ht="12.75" customHeight="1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</row>
    <row r="879" ht="12.75" customHeight="1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</row>
    <row r="880" ht="12.75" customHeight="1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</row>
    <row r="881" ht="12.75" customHeight="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</row>
    <row r="882" ht="12.75" customHeight="1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</row>
    <row r="883" ht="12.75" customHeight="1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</row>
    <row r="884" ht="12.75" customHeight="1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</row>
    <row r="885" ht="12.75" customHeight="1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</row>
    <row r="886" ht="12.75" customHeight="1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</row>
    <row r="887" ht="12.75" customHeight="1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</row>
    <row r="888" ht="12.75" customHeight="1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</row>
    <row r="889" ht="12.75" customHeight="1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</row>
    <row r="890" ht="12.75" customHeight="1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</row>
    <row r="891" ht="12.75" customHeight="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</row>
    <row r="892" ht="12.75" customHeight="1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</row>
    <row r="893" ht="12.75" customHeight="1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</row>
    <row r="894" ht="12.75" customHeight="1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</row>
    <row r="895" ht="12.75" customHeight="1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</row>
    <row r="896" ht="12.75" customHeight="1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</row>
    <row r="897" ht="12.75" customHeight="1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</row>
    <row r="898" ht="12.75" customHeight="1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</row>
    <row r="899" ht="12.75" customHeight="1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</row>
    <row r="900" ht="12.75" customHeight="1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</row>
    <row r="901" ht="12.75" customHeight="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</row>
    <row r="902" ht="12.75" customHeight="1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</row>
    <row r="903" ht="12.75" customHeight="1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</row>
    <row r="904" ht="12.75" customHeight="1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</row>
    <row r="905" ht="12.75" customHeight="1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</row>
    <row r="906" ht="12.75" customHeight="1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</row>
    <row r="907" ht="12.75" customHeight="1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</row>
    <row r="908" ht="12.75" customHeight="1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</row>
    <row r="909" ht="12.75" customHeight="1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</row>
    <row r="910" ht="12.75" customHeight="1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</row>
    <row r="911" ht="12.75" customHeight="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</row>
    <row r="912" ht="12.75" customHeight="1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</row>
    <row r="913" ht="12.75" customHeight="1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</row>
    <row r="914" ht="12.75" customHeight="1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</row>
    <row r="915" ht="12.75" customHeight="1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</row>
    <row r="916" ht="12.75" customHeight="1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</row>
    <row r="917" ht="12.75" customHeight="1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</row>
    <row r="918" ht="12.75" customHeight="1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</row>
    <row r="919" ht="12.75" customHeight="1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</row>
    <row r="920" ht="12.75" customHeight="1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</row>
    <row r="921" ht="12.75" customHeight="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</row>
    <row r="922" ht="12.75" customHeight="1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</row>
    <row r="923" ht="12.75" customHeight="1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</row>
    <row r="924" ht="12.75" customHeight="1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</row>
    <row r="925" ht="12.75" customHeight="1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</row>
    <row r="926" ht="12.75" customHeight="1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</row>
    <row r="927" ht="12.75" customHeight="1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</row>
    <row r="928" ht="12.75" customHeight="1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</row>
    <row r="929" ht="12.75" customHeight="1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</row>
    <row r="930" ht="12.75" customHeight="1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</row>
    <row r="931" ht="12.75" customHeight="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</row>
    <row r="932" ht="12.75" customHeight="1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</row>
    <row r="933" ht="12.75" customHeight="1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</row>
    <row r="934" ht="12.75" customHeight="1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</row>
    <row r="935" ht="12.75" customHeight="1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</row>
    <row r="936" ht="12.75" customHeight="1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</row>
    <row r="937" ht="12.75" customHeight="1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</row>
    <row r="938" ht="12.75" customHeight="1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</row>
    <row r="939" ht="12.75" customHeight="1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</row>
    <row r="940" ht="12.75" customHeight="1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</row>
    <row r="941" ht="12.75" customHeight="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</row>
    <row r="942" ht="12.75" customHeight="1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</row>
    <row r="943" ht="12.75" customHeight="1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</row>
    <row r="944" ht="12.75" customHeight="1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</row>
    <row r="945" ht="12.75" customHeight="1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</row>
    <row r="946" ht="12.75" customHeight="1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</row>
    <row r="947" ht="12.75" customHeight="1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</row>
    <row r="948" ht="12.75" customHeight="1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</row>
    <row r="949" ht="12.75" customHeight="1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</row>
    <row r="950" ht="12.75" customHeight="1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</row>
    <row r="951" ht="12.75" customHeight="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</row>
    <row r="952" ht="12.75" customHeight="1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</row>
    <row r="953" ht="12.75" customHeight="1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</row>
    <row r="954" ht="12.75" customHeight="1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</row>
    <row r="955" ht="12.75" customHeight="1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</row>
    <row r="956" ht="12.75" customHeight="1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</row>
    <row r="957" ht="12.75" customHeight="1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</row>
    <row r="958" ht="12.75" customHeight="1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</row>
    <row r="959" ht="12.75" customHeight="1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</row>
    <row r="960" ht="12.75" customHeight="1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</row>
    <row r="961" ht="12.75" customHeight="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</row>
    <row r="962" ht="12.75" customHeight="1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</row>
    <row r="963" ht="12.75" customHeight="1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</row>
    <row r="964" ht="12.75" customHeight="1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</row>
    <row r="965" ht="12.75" customHeight="1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</row>
    <row r="966" ht="12.75" customHeight="1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</row>
    <row r="967" ht="12.75" customHeight="1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</row>
    <row r="968" ht="12.75" customHeight="1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</row>
    <row r="969" ht="12.75" customHeight="1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</row>
    <row r="970" ht="12.75" customHeight="1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</row>
    <row r="971" ht="12.75" customHeight="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</row>
    <row r="972" ht="12.75" customHeight="1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</row>
    <row r="973" ht="12.75" customHeight="1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</row>
    <row r="974" ht="12.75" customHeight="1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</row>
    <row r="975" ht="12.75" customHeight="1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</row>
    <row r="976" ht="12.75" customHeight="1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</row>
    <row r="977" ht="12.75" customHeight="1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</row>
    <row r="978" ht="12.75" customHeight="1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</row>
    <row r="979" ht="12.75" customHeight="1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</row>
    <row r="980" ht="12.75" customHeight="1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</row>
    <row r="981" ht="12.75" customHeight="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</row>
    <row r="982" ht="12.75" customHeight="1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</row>
    <row r="983" ht="12.75" customHeight="1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</row>
    <row r="984" ht="12.75" customHeight="1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</row>
    <row r="985" ht="12.75" customHeight="1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</row>
    <row r="986" ht="12.75" customHeight="1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</row>
    <row r="987" ht="12.75" customHeight="1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</row>
    <row r="988" ht="12.75" customHeight="1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</row>
    <row r="989" ht="12.75" customHeight="1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</row>
    <row r="990" ht="12.75" customHeight="1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</row>
    <row r="991" ht="12.75" customHeight="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</row>
    <row r="992" ht="12.75" customHeight="1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</row>
    <row r="993" ht="12.75" customHeight="1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</row>
    <row r="994" ht="12.75" customHeight="1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</row>
    <row r="995" ht="12.75" customHeight="1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</row>
    <row r="996" ht="12.75" customHeight="1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</row>
    <row r="997" ht="12.75" customHeight="1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</row>
    <row r="998" ht="12.75" customHeight="1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</row>
    <row r="999" ht="12.75" customHeight="1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</row>
    <row r="1000" ht="12.75" customHeight="1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</row>
  </sheetData>
  <mergeCells count="29">
    <mergeCell ref="G38:I38"/>
    <mergeCell ref="H53:I53"/>
    <mergeCell ref="F25:F26"/>
    <mergeCell ref="N7:O7"/>
    <mergeCell ref="H54:I54"/>
    <mergeCell ref="C17:C23"/>
    <mergeCell ref="F13:G14"/>
    <mergeCell ref="H27:H29"/>
    <mergeCell ref="C51:E51"/>
    <mergeCell ref="B5:B11"/>
    <mergeCell ref="C52:E52"/>
    <mergeCell ref="H24:H26"/>
    <mergeCell ref="F56:H56"/>
    <mergeCell ref="G66:H66"/>
    <mergeCell ref="C40:D40"/>
    <mergeCell ref="C13:D14"/>
    <mergeCell ref="H52:I52"/>
    <mergeCell ref="B56:C57"/>
    <mergeCell ref="C53:E53"/>
    <mergeCell ref="D1:K2"/>
    <mergeCell ref="D25:D26"/>
    <mergeCell ref="G40:I40"/>
    <mergeCell ref="G65:H65"/>
    <mergeCell ref="G64:H64"/>
    <mergeCell ref="C39:D39"/>
    <mergeCell ref="C38:D38"/>
    <mergeCell ref="N15:O15"/>
    <mergeCell ref="H21:H23"/>
    <mergeCell ref="G39:I39"/>
  </mergeCells>
  <conditionalFormatting sqref="K15">
    <cfRule type="cellIs" priority="3" operator="lessThan" dxfId="0">
      <formula>0.99</formula>
    </cfRule>
  </conditionalFormatting>
  <conditionalFormatting sqref="D66">
    <cfRule type="cellIs" priority="1" operator="greaterThan" dxfId="0">
      <formula>1</formula>
    </cfRule>
  </conditionalFormatting>
  <conditionalFormatting sqref="C72 E14 E26">
    <cfRule type="cellIs" priority="2" operator="greaterThan" dxfId="0">
      <formula>1</formula>
    </cfRule>
  </conditionalFormatting>
  <conditionalFormatting sqref="B88 L21:L29">
    <cfRule type="cellIs" priority="4" operator="notBetween" dxfId="0">
      <formula>98</formula>
      <formula>102</formula>
    </cfRule>
  </conditionalFormatting>
  <conditionalFormatting sqref="C40:D40 C53:E53 G40:I40 G66:H66 H54:I54">
    <cfRule type="cellIs" priority="5" operator="greaterThan" dxfId="0">
      <formula>6</formula>
    </cfRule>
  </conditionalFormatting>
  <pageMargins left="0.7" right="0.7" top="0.75" bottom="0.75" header="0" footer="0"/>
  <pageSetup orientation="landscape" paperSize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2025-04-02T20:30:00Z</dcterms:created>
  <dcterms:modified xsi:type="dcterms:W3CDTF">2025-04-02T22:22:41Z</dcterms:modified>
  <cp:lastModifiedBy>said5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F7FCFF991770411588FAA1FDAD8A7597_12</vt:lpwstr>
  </property>
  <property name="KSOProductBuildVer" fmtid="{D5CDD505-2E9C-101B-9397-08002B2CF9AE}" pid="3">
    <vt:lpwstr>1033-12.2.0.20326</vt:lpwstr>
  </property>
</Properties>
</file>