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OXYCYCLINE" sheetId="1" state="visible" r:id="rId1"/>
    <sheet name="BROMHEX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0.00000"/>
  </numFmts>
  <fonts count="17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b val="1"/>
      <color theme="1"/>
      <sz val="16"/>
    </font>
    <font>
      <name val="Times New Roman"/>
      <b val="1"/>
      <color theme="1"/>
      <sz val="14"/>
    </font>
    <font>
      <name val="Arial"/>
      <b val="1"/>
      <color rgb="FF0000FF"/>
      <sz val="14"/>
    </font>
    <font/>
    <font>
      <name val="Times New Roman"/>
      <color theme="1"/>
      <sz val="12"/>
    </font>
    <font>
      <name val="Times New Roman"/>
      <b val="1"/>
      <color theme="1"/>
      <sz val="12"/>
    </font>
    <font>
      <name val="Arial"/>
      <b val="1"/>
      <color rgb="FFFF0000"/>
      <sz val="10"/>
    </font>
    <font>
      <name val="Times New Roman"/>
      <b val="1"/>
      <color rgb="FFFF0000"/>
      <sz val="12"/>
    </font>
    <font>
      <name val="Arial"/>
      <b val="1"/>
      <color rgb="FF000000"/>
      <sz val="10"/>
    </font>
    <font>
      <name val="Times New Roman"/>
      <color theme="1"/>
      <sz val="14"/>
    </font>
    <font>
      <name val="Arial"/>
      <b val="1"/>
      <color rgb="FF0000FF"/>
      <sz val="10"/>
    </font>
    <font>
      <name val="Arial"/>
      <b val="1"/>
      <color theme="1"/>
      <sz val="8"/>
    </font>
    <font>
      <name val="Arial"/>
      <b val="1"/>
      <color theme="1"/>
      <sz val="14"/>
    </font>
    <font>
      <name val="Times New Roman"/>
      <b val="1"/>
      <color theme="1"/>
      <sz val="10"/>
    </font>
    <font>
      <name val="Times New Roman"/>
      <b val="1"/>
      <color theme="1"/>
      <sz val="16"/>
    </font>
  </fonts>
  <fills count="8">
    <fill>
      <patternFill/>
    </fill>
    <fill>
      <patternFill patternType="lightGray"/>
    </fill>
    <fill>
      <patternFill patternType="solid">
        <fgColor rgb="FF993366"/>
        <bgColor rgb="FF993366"/>
      </patternFill>
    </fill>
    <fill>
      <patternFill patternType="solid">
        <fgColor rgb="FFCC99FF"/>
        <bgColor rgb="FFCC99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105">
    <border/>
    <border>
      <left/>
      <right/>
      <top/>
      <bottom/>
    </border>
    <border>
      <left style="thick">
        <color rgb="FF0000FF"/>
      </left>
      <right style="medium">
        <color rgb="FFFF9900"/>
      </right>
      <top style="thick">
        <color rgb="FF0000FF"/>
      </top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</border>
    <border>
      <left style="medium">
        <color rgb="FFFF9900"/>
      </left>
      <right style="medium">
        <color rgb="FFFF9900"/>
      </right>
      <top style="thick">
        <color rgb="FF0000FF"/>
      </top>
      <bottom style="medium">
        <color rgb="FFFF9900"/>
      </bottom>
    </border>
    <border>
      <left style="medium">
        <color rgb="FFFF9900"/>
      </left>
      <right style="thick">
        <color rgb="FF0000FF"/>
      </right>
      <top style="medium">
        <color rgb="FFFF9900"/>
      </top>
      <bottom style="medium">
        <color rgb="FFFF9900"/>
      </bottom>
    </border>
    <border>
      <left style="thick">
        <color rgb="FF0000FF"/>
      </left>
      <right style="medium">
        <color rgb="FFFF9900"/>
      </right>
    </border>
    <border>
      <top style="medium">
        <color rgb="FFFF9900"/>
      </top>
      <bottom style="medium">
        <color rgb="FFFF9900"/>
      </bottom>
    </border>
    <border>
      <left style="medium">
        <color rgb="FFFF9900"/>
      </left>
      <right style="medium">
        <color rgb="FF0000FF"/>
      </right>
      <top style="medium">
        <color rgb="FFFF9900"/>
      </top>
      <bottom style="medium">
        <color rgb="FFFF99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FF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FF"/>
      </left>
      <right style="thick">
        <color rgb="FF000000"/>
      </right>
    </border>
    <border>
      <left style="thick">
        <color rgb="FF000000"/>
      </left>
      <right style="medium">
        <color rgb="FF0000FF"/>
      </right>
      <top style="thick">
        <color rgb="FF000000"/>
      </top>
      <bottom style="thick">
        <color rgb="FF000000"/>
      </bottom>
    </border>
    <border>
      <left style="medium">
        <color rgb="FF0000FF"/>
      </left>
    </border>
    <border>
      <left style="thick">
        <color rgb="FF0000FF"/>
      </left>
      <right style="medium">
        <color rgb="FFFF9900"/>
      </right>
      <bottom style="medium">
        <color rgb="FFFF9900"/>
      </bottom>
    </border>
    <border>
      <left style="thick">
        <color rgb="FF0000FF"/>
      </left>
      <right style="medium">
        <color rgb="FFFF9900"/>
      </right>
      <top style="medium">
        <color rgb="FFFF9900"/>
      </top>
      <bottom style="medium">
        <color rgb="FFFF9900"/>
      </bottom>
    </border>
    <border>
      <left style="thick">
        <color rgb="FF000000"/>
      </left>
      <right style="medium">
        <color rgb="FF0000FF"/>
      </right>
      <top style="thick">
        <color rgb="FF000000"/>
      </top>
      <bottom style="medium">
        <color rgb="FF0000FF"/>
      </bottom>
    </border>
    <border>
      <left style="medium">
        <color rgb="FFFF9900"/>
      </left>
      <top style="medium">
        <color rgb="FFFF9900"/>
      </top>
    </border>
    <border>
      <right style="medium">
        <color rgb="FFFF9900"/>
      </right>
      <top style="medium">
        <color rgb="FFFF9900"/>
      </top>
    </border>
    <border>
      <right style="thick">
        <color rgb="FF0000FF"/>
      </right>
      <top style="medium">
        <color rgb="FFFF99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FF"/>
      </top>
    </border>
    <border>
      <left style="thick">
        <color rgb="FF0000FF"/>
      </left>
      <right style="medium">
        <color rgb="FFFF9900"/>
      </right>
      <top style="medium">
        <color rgb="FFFF9900"/>
      </top>
      <bottom style="thick">
        <color rgb="FF0000FF"/>
      </bottom>
    </border>
    <border>
      <left style="medium">
        <color rgb="FFFF9900"/>
      </left>
      <bottom style="thick">
        <color rgb="FF0000FF"/>
      </bottom>
    </border>
    <border>
      <right style="medium">
        <color rgb="FFFF9900"/>
      </right>
      <bottom style="thick">
        <color rgb="FF0000FF"/>
      </bottom>
    </border>
    <border>
      <top style="medium">
        <color rgb="FFFF9900"/>
      </top>
      <bottom style="medium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FF"/>
      </bottom>
    </border>
    <border>
      <left style="thick">
        <color rgb="FF000000"/>
      </left>
      <right style="medium">
        <color rgb="FF0000FF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FF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medium">
        <color rgb="FF0000FF"/>
      </right>
      <top style="medium">
        <color rgb="FF000000"/>
      </top>
      <bottom style="medium">
        <color rgb="FF0000FF"/>
      </bottom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FF9900"/>
      </left>
      <right style="medium">
        <color rgb="FFFF9900"/>
      </right>
      <top style="medium">
        <color rgb="FFFF9900"/>
      </top>
    </border>
    <border>
      <left style="medium">
        <color rgb="FFFF9900"/>
      </left>
      <right style="thick">
        <color rgb="FF0000FF"/>
      </right>
      <top style="medium">
        <color rgb="FFFF9900"/>
      </top>
    </border>
    <border>
      <left style="medium">
        <color rgb="FFFF9900"/>
      </left>
      <right style="medium">
        <color rgb="FFFF9900"/>
      </right>
      <bottom style="thick">
        <color rgb="FF0000FF"/>
      </bottom>
    </border>
    <border>
      <left style="medium">
        <color rgb="FFFF9900"/>
      </left>
      <right style="thick">
        <color rgb="FF0000FF"/>
      </right>
      <bottom style="thick">
        <color rgb="FF0000FF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FF"/>
      </bottom>
    </border>
    <border>
      <left style="medium">
        <color rgb="FF000000"/>
      </left>
      <right style="medium">
        <color rgb="FF0000FF"/>
      </right>
      <top style="medium">
        <color rgb="FF000000"/>
      </top>
      <bottom style="medium">
        <color rgb="FF0000FF"/>
      </bottom>
    </border>
    <border>
      <left style="thick">
        <color rgb="FF0000FF"/>
      </left>
      <right style="thick">
        <color rgb="FF0000FF"/>
      </right>
      <top style="thick">
        <color rgb="FF0000FF"/>
      </top>
      <bottom/>
    </border>
    <border>
      <left style="thick">
        <color rgb="FF0000FF"/>
      </left>
      <right style="medium">
        <color rgb="FFFF9900"/>
      </right>
      <top style="thick">
        <color rgb="FF0000FF"/>
      </top>
      <bottom style="medium">
        <color rgb="FFFF9900"/>
      </bottom>
    </border>
    <border>
      <left style="medium">
        <color rgb="FFFF9900"/>
      </left>
      <right style="thick">
        <color rgb="FF0000FF"/>
      </right>
      <top style="thick">
        <color rgb="FF0000FF"/>
      </top>
      <bottom style="medium">
        <color rgb="FFFF9900"/>
      </bottom>
    </border>
    <border>
      <left style="medium">
        <color rgb="FF0000FF"/>
      </left>
      <right style="thick">
        <color rgb="FF0000FF"/>
      </right>
    </border>
    <border>
      <left style="medium">
        <color rgb="FFFF9900"/>
      </left>
      <top style="medium">
        <color rgb="FFFF9900"/>
      </top>
      <bottom style="medium">
        <color rgb="FFFF9900"/>
      </bottom>
    </border>
    <border>
      <right style="medium">
        <color rgb="FF0000FF"/>
      </right>
      <top style="medium">
        <color rgb="FFFF9900"/>
      </top>
      <bottom style="medium">
        <color rgb="FFFF9900"/>
      </bottom>
    </border>
    <border>
      <right style="thick">
        <color rgb="FF0000FF"/>
      </right>
      <top style="medium">
        <color rgb="FFFF9900"/>
      </top>
      <bottom style="medium">
        <color rgb="FFFF9900"/>
      </bottom>
    </border>
    <border>
      <left style="medium">
        <color rgb="FFFF9900"/>
      </left>
      <top style="medium">
        <color rgb="FFFF9900"/>
      </top>
      <bottom style="medium">
        <color rgb="FF0000FF"/>
      </bottom>
    </border>
    <border>
      <right style="medium">
        <color rgb="FF0000FF"/>
      </right>
      <top style="medium">
        <color rgb="FFFF9900"/>
      </top>
      <bottom style="medium">
        <color rgb="FF0000FF"/>
      </bottom>
    </border>
    <border>
      <right style="thick">
        <color rgb="FF0000FF"/>
      </right>
      <top style="medium">
        <color rgb="FFFF9900"/>
      </top>
      <bottom style="medium">
        <color rgb="FF0000FF"/>
      </bottom>
    </border>
    <border>
      <left/>
      <right/>
      <top style="medium">
        <color rgb="FF0000FF"/>
      </top>
      <bottom/>
    </border>
    <border>
      <right style="medium">
        <color rgb="FF0000FF"/>
      </right>
    </border>
    <border>
      <left style="medium">
        <color rgb="FF0000FF"/>
      </left>
      <right style="medium">
        <color rgb="FFFF9900"/>
      </right>
      <top style="medium">
        <color rgb="FFFF9900"/>
      </top>
      <bottom style="thick">
        <color rgb="FF0000FF"/>
      </bottom>
    </border>
    <border>
      <left style="medium">
        <color rgb="FF0000FF"/>
      </left>
      <bottom style="thick">
        <color rgb="FF0000FF"/>
      </bottom>
    </border>
    <border>
      <left/>
      <right/>
      <top style="medium">
        <color rgb="FF0000FF"/>
      </top>
      <bottom style="thick">
        <color rgb="FF0000FF"/>
      </bottom>
    </border>
    <border>
      <right style="thick">
        <color rgb="FF0000FF"/>
      </right>
      <top style="medium">
        <color rgb="FF0000FF"/>
      </top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  <top style="thick">
        <color rgb="FF0000FF"/>
      </top>
      <bottom style="medium">
        <color rgb="FFFF9900"/>
      </bottom>
    </border>
    <border>
      <top style="thick">
        <color rgb="FF0000FF"/>
      </top>
      <bottom style="medium">
        <color rgb="FFFF9900"/>
      </bottom>
    </border>
    <border>
      <right style="thick">
        <color rgb="FF0000FF"/>
      </right>
      <top style="thick">
        <color rgb="FF0000FF"/>
      </top>
      <bottom style="medium">
        <color rgb="FFFF9900"/>
      </bottom>
    </border>
    <border>
      <left style="thick">
        <color rgb="FF0000FF"/>
      </left>
      <bottom style="medium">
        <color rgb="FFFF9900"/>
      </bottom>
    </border>
    <border>
      <right style="thick">
        <color rgb="FF0000FF"/>
      </right>
      <bottom style="medium">
        <color rgb="FFFF9900"/>
      </bottom>
    </border>
    <border>
      <left style="thick">
        <color rgb="FF0000FF"/>
      </left>
      <right style="medium">
        <color rgb="FFFFCC00"/>
      </right>
      <top style="thick">
        <color rgb="FF0000FF"/>
      </top>
      <bottom style="medium">
        <color rgb="FFFFCC00"/>
      </bottom>
    </border>
    <border>
      <left style="medium">
        <color rgb="FFFFCC00"/>
      </left>
      <right style="medium">
        <color rgb="FFFFCC00"/>
      </right>
      <top style="thick">
        <color rgb="FF0000FF"/>
      </top>
      <bottom style="medium">
        <color rgb="FFFFCC00"/>
      </bottom>
    </border>
    <border>
      <left style="medium">
        <color rgb="FFFFCC00"/>
      </left>
      <right style="thick">
        <color rgb="FF0000FF"/>
      </right>
      <top style="thick">
        <color rgb="FF0000FF"/>
      </top>
      <bottom style="medium">
        <color rgb="FFFFCC00"/>
      </bottom>
    </border>
    <border>
      <left style="thick">
        <color rgb="FF0000FF"/>
      </left>
      <right style="medium">
        <color rgb="FFFFCC00"/>
      </right>
      <top style="medium">
        <color rgb="FFFFCC00"/>
      </top>
      <bottom style="medium">
        <color rgb="FFFFCC00"/>
      </bottom>
    </border>
    <border>
      <left style="medium">
        <color rgb="FFFFCC00"/>
      </left>
      <right style="medium">
        <color rgb="FFFFCC00"/>
      </right>
      <top style="medium">
        <color rgb="FFFFCC00"/>
      </top>
      <bottom style="medium">
        <color rgb="FFFFCC00"/>
      </bottom>
    </border>
    <border>
      <left style="medium">
        <color rgb="FFFFCC00"/>
      </left>
      <right style="thick">
        <color rgb="FF0000FF"/>
      </right>
      <top style="medium">
        <color rgb="FFFFCC00"/>
      </top>
      <bottom style="medium">
        <color rgb="FFFFCC00"/>
      </bottom>
    </border>
    <border>
      <left style="medium">
        <color rgb="FFFFCC00"/>
      </left>
      <right style="medium">
        <color rgb="FFFFCC00"/>
      </right>
      <top style="medium">
        <color rgb="FFFFCC00"/>
      </top>
      <bottom style="thick">
        <color rgb="FF0000FF"/>
      </bottom>
    </border>
    <border>
      <left style="medium">
        <color rgb="FFFFCC00"/>
      </left>
      <right style="thick">
        <color rgb="FF0000FF"/>
      </right>
      <top style="medium">
        <color rgb="FFFFCC00"/>
      </top>
      <bottom style="thick">
        <color rgb="FF0000FF"/>
      </bottom>
    </border>
    <border>
      <left style="medium">
        <color rgb="FFFF9900"/>
      </left>
      <right style="medium">
        <color rgb="FF0000FF"/>
      </right>
      <top style="medium">
        <color rgb="FFFF9900"/>
      </top>
      <bottom style="medium">
        <color rgb="FF0000FF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</border>
    <border>
      <left style="double">
        <color rgb="FF000000"/>
      </left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ck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ck">
        <color rgb="FF000000"/>
      </right>
      <top/>
      <bottom style="double">
        <color rgb="FF000000"/>
      </bottom>
    </border>
    <border>
      <left style="thick">
        <color rgb="FF0000FF"/>
      </left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FF9900"/>
      </left>
      <right style="medium">
        <color rgb="FFFF9900"/>
      </right>
      <top style="medium">
        <color rgb="FFFF9900"/>
      </top>
      <bottom style="thick">
        <color rgb="FF0000FF"/>
      </bottom>
    </border>
    <border>
      <top style="medium">
        <color rgb="FFFF9900"/>
      </top>
    </border>
    <border>
      <left style="medium">
        <color rgb="FFFF9900"/>
      </left>
    </border>
    <border>
      <right style="medium">
        <color rgb="FFFF9900"/>
      </right>
    </border>
    <border>
      <left style="medium">
        <color rgb="FFFF9900"/>
      </left>
      <right style="thick">
        <color rgb="FF0000FF"/>
      </right>
      <top style="medium">
        <color rgb="FFFF9900"/>
      </top>
      <bottom style="thick">
        <color rgb="FF0000FF"/>
      </bottom>
    </border>
    <border>
      <right style="thick">
        <color rgb="FF0000FF"/>
      </right>
    </border>
    <border>
      <right style="medium">
        <color rgb="FF0000FF"/>
      </right>
      <top style="medium">
        <color rgb="FFFF9900"/>
      </top>
    </border>
    <border>
      <left style="medium">
        <color rgb="FFFF9900"/>
      </left>
      <right style="thick">
        <color rgb="FF0000FF"/>
      </right>
      <top style="medium">
        <color rgb="FFFF9900"/>
      </top>
      <bottom style="medium">
        <color rgb="FF0000FF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medium">
        <color rgb="FFFF9900"/>
      </bottom>
    </border>
    <border>
      <top style="thick">
        <color rgb="FF0000FF"/>
      </top>
    </border>
    <border>
      <left style="thick">
        <color rgb="FF000000"/>
      </left>
    </border>
    <border>
      <left style="medium">
        <color rgb="FFFF9900"/>
      </left>
      <right style="medium">
        <color rgb="FFFF9900"/>
      </right>
    </border>
    <border>
      <left style="medium">
        <color rgb="FFFF9900"/>
      </left>
      <right style="thick">
        <color rgb="FF0000FF"/>
      </right>
    </border>
  </borders>
  <cellStyleXfs count="1">
    <xf numFmtId="0" fontId="0" fillId="0" borderId="0"/>
  </cellStyleXfs>
  <cellXfs count="18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164" fontId="3" fillId="2" borderId="1" applyAlignment="1" pivotButton="0" quotePrefix="0" xfId="0">
      <alignment vertical="bottom"/>
    </xf>
    <xf numFmtId="0" fontId="3" fillId="2" borderId="1" applyAlignment="1" pivotButton="0" quotePrefix="0" xfId="0">
      <alignment vertical="bottom"/>
    </xf>
    <xf numFmtId="0" fontId="1" fillId="0" borderId="2" applyAlignment="1" pivotButton="0" quotePrefix="0" xfId="0">
      <alignment horizontal="center" vertical="bottom"/>
    </xf>
    <xf numFmtId="0" fontId="4" fillId="3" borderId="3" applyAlignment="1" pivotButton="0" quotePrefix="0" xfId="0">
      <alignment vertical="bottom"/>
    </xf>
    <xf numFmtId="0" fontId="4" fillId="3" borderId="4" applyAlignment="1" pivotButton="0" quotePrefix="0" xfId="0">
      <alignment vertical="bottom"/>
    </xf>
    <xf numFmtId="0" fontId="4" fillId="3" borderId="5" applyAlignment="1" pivotButton="0" quotePrefix="0" xfId="0">
      <alignment vertical="bottom"/>
    </xf>
    <xf numFmtId="0" fontId="5" fillId="0" borderId="6" pivotButton="0" quotePrefix="0" xfId="0"/>
    <xf numFmtId="0" fontId="6" fillId="0" borderId="3" applyAlignment="1" pivotButton="0" quotePrefix="0" xfId="0">
      <alignment horizontal="center" vertical="bottom"/>
    </xf>
    <xf numFmtId="0" fontId="6" fillId="0" borderId="7" applyAlignment="1" pivotButton="0" quotePrefix="0" xfId="0">
      <alignment horizontal="center" vertical="bottom"/>
    </xf>
    <xf numFmtId="0" fontId="6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3" borderId="10" applyAlignment="1" pivotButton="0" quotePrefix="0" xfId="0">
      <alignment horizontal="center" vertical="bottom"/>
    </xf>
    <xf numFmtId="0" fontId="1" fillId="3" borderId="11" applyAlignment="1" pivotButton="0" quotePrefix="0" xfId="0">
      <alignment horizontal="center" vertical="bottom"/>
    </xf>
    <xf numFmtId="0" fontId="1" fillId="3" borderId="12" applyAlignment="1" pivotButton="0" quotePrefix="0" xfId="0">
      <alignment horizontal="center" vertical="bottom"/>
    </xf>
    <xf numFmtId="0" fontId="5" fillId="0" borderId="13" pivotButton="0" quotePrefix="0" xfId="0"/>
    <xf numFmtId="0" fontId="1" fillId="4" borderId="14" applyAlignment="1" pivotButton="0" quotePrefix="0" xfId="0">
      <alignment horizontal="center" vertical="bottom"/>
    </xf>
    <xf numFmtId="0" fontId="6" fillId="0" borderId="15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bottom"/>
    </xf>
    <xf numFmtId="0" fontId="1" fillId="4" borderId="17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1" fillId="0" borderId="18" applyAlignment="1" pivotButton="0" quotePrefix="0" xfId="0">
      <alignment vertical="bottom"/>
    </xf>
    <xf numFmtId="0" fontId="6" fillId="0" borderId="19" applyAlignment="1" pivotButton="0" quotePrefix="0" xfId="0">
      <alignment horizontal="center" vertical="bottom"/>
    </xf>
    <xf numFmtId="0" fontId="1" fillId="0" borderId="20" applyAlignment="1" pivotButton="0" quotePrefix="0" xfId="0">
      <alignment vertical="bottom"/>
    </xf>
    <xf numFmtId="0" fontId="5" fillId="0" borderId="21" pivotButton="0" quotePrefix="0" xfId="0"/>
    <xf numFmtId="0" fontId="1" fillId="4" borderId="22" applyAlignment="1" pivotButton="0" quotePrefix="0" xfId="0">
      <alignment vertical="bottom"/>
    </xf>
    <xf numFmtId="0" fontId="7" fillId="0" borderId="3" applyAlignment="1" pivotButton="0" quotePrefix="0" xfId="0">
      <alignment horizontal="center" vertical="bottom"/>
    </xf>
    <xf numFmtId="2" fontId="6" fillId="0" borderId="23" applyAlignment="1" pivotButton="0" quotePrefix="0" xfId="0">
      <alignment horizontal="center" vertical="bottom"/>
    </xf>
    <xf numFmtId="0" fontId="8" fillId="0" borderId="24" applyAlignment="1" pivotButton="0" quotePrefix="0" xfId="0">
      <alignment horizontal="center" vertical="bottom"/>
    </xf>
    <xf numFmtId="0" fontId="5" fillId="0" borderId="25" pivotButton="0" quotePrefix="0" xfId="0"/>
    <xf numFmtId="2" fontId="7" fillId="0" borderId="7" applyAlignment="1" pivotButton="0" quotePrefix="0" xfId="0">
      <alignment horizontal="center" vertical="bottom"/>
    </xf>
    <xf numFmtId="0" fontId="5" fillId="0" borderId="26" pivotButton="0" quotePrefix="0" xfId="0"/>
    <xf numFmtId="0" fontId="9" fillId="4" borderId="14" applyAlignment="1" pivotButton="0" quotePrefix="0" xfId="0">
      <alignment horizontal="center" vertical="bottom"/>
    </xf>
    <xf numFmtId="2" fontId="7" fillId="0" borderId="27" applyAlignment="1" pivotButton="0" quotePrefix="0" xfId="0">
      <alignment horizontal="center" vertical="bottom"/>
    </xf>
    <xf numFmtId="0" fontId="1" fillId="0" borderId="28" applyAlignment="1" pivotButton="0" quotePrefix="0" xfId="0">
      <alignment vertical="bottom"/>
    </xf>
    <xf numFmtId="0" fontId="1" fillId="4" borderId="29" applyAlignment="1" pivotButton="0" quotePrefix="0" xfId="0">
      <alignment vertical="bottom"/>
    </xf>
    <xf numFmtId="0" fontId="5" fillId="0" borderId="30" pivotButton="0" quotePrefix="0" xfId="0"/>
    <xf numFmtId="0" fontId="5" fillId="0" borderId="31" pivotButton="0" quotePrefix="0" xfId="0"/>
    <xf numFmtId="2" fontId="7" fillId="0" borderId="32" applyAlignment="1" pivotButton="0" quotePrefix="0" xfId="0">
      <alignment horizontal="center" vertical="bottom"/>
    </xf>
    <xf numFmtId="0" fontId="5" fillId="0" borderId="33" pivotButton="0" quotePrefix="0" xfId="0"/>
    <xf numFmtId="0" fontId="8" fillId="0" borderId="0" applyAlignment="1" pivotButton="0" quotePrefix="0" xfId="0">
      <alignment vertical="bottom"/>
    </xf>
    <xf numFmtId="0" fontId="8" fillId="0" borderId="28" applyAlignment="1" pivotButton="0" quotePrefix="0" xfId="0">
      <alignment vertical="bottom"/>
    </xf>
    <xf numFmtId="0" fontId="9" fillId="0" borderId="0" applyAlignment="1" pivotButton="0" quotePrefix="0" xfId="0">
      <alignment vertical="bottom"/>
    </xf>
    <xf numFmtId="0" fontId="9" fillId="4" borderId="34" applyAlignment="1" pivotButton="0" quotePrefix="0" xfId="0">
      <alignment horizontal="center" vertical="bottom"/>
    </xf>
    <xf numFmtId="165" fontId="7" fillId="0" borderId="35" applyAlignment="1" pivotButton="0" quotePrefix="0" xfId="0">
      <alignment horizontal="center" vertical="bottom"/>
    </xf>
    <xf numFmtId="0" fontId="6" fillId="0" borderId="36" applyAlignment="1" pivotButton="0" quotePrefix="0" xfId="0">
      <alignment horizontal="center" vertical="bottom"/>
    </xf>
    <xf numFmtId="0" fontId="4" fillId="3" borderId="3" applyAlignment="1" pivotButton="0" quotePrefix="0" xfId="0">
      <alignment horizontal="center" vertical="bottom"/>
    </xf>
    <xf numFmtId="0" fontId="4" fillId="3" borderId="4" applyAlignment="1" pivotButton="0" quotePrefix="0" xfId="0">
      <alignment horizontal="center" vertical="bottom"/>
    </xf>
    <xf numFmtId="0" fontId="4" fillId="3" borderId="5" applyAlignment="1" pivotButton="0" quotePrefix="0" xfId="0">
      <alignment horizontal="center" vertical="bottom"/>
    </xf>
    <xf numFmtId="0" fontId="6" fillId="0" borderId="37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10" fillId="3" borderId="38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bottom"/>
    </xf>
    <xf numFmtId="0" fontId="11" fillId="0" borderId="15" applyAlignment="1" pivotButton="0" quotePrefix="0" xfId="0">
      <alignment horizontal="center" vertical="bottom"/>
    </xf>
    <xf numFmtId="2" fontId="11" fillId="0" borderId="15" applyAlignment="1" pivotButton="0" quotePrefix="0" xfId="0">
      <alignment horizontal="center" vertical="bottom"/>
    </xf>
    <xf numFmtId="2" fontId="11" fillId="0" borderId="16" applyAlignment="1" pivotButton="0" quotePrefix="0" xfId="0">
      <alignment horizontal="center" vertical="bottom"/>
    </xf>
    <xf numFmtId="2" fontId="6" fillId="0" borderId="39" applyAlignment="1" pivotButton="0" quotePrefix="0" xfId="0">
      <alignment horizontal="center" vertical="bottom"/>
    </xf>
    <xf numFmtId="0" fontId="5" fillId="0" borderId="40" pivotButton="0" quotePrefix="0" xfId="0"/>
    <xf numFmtId="0" fontId="5" fillId="0" borderId="41" pivotButton="0" quotePrefix="0" xfId="0"/>
    <xf numFmtId="0" fontId="1" fillId="4" borderId="22" applyAlignment="1" pivotButton="0" quotePrefix="0" xfId="0">
      <alignment horizontal="center" vertical="bottom"/>
    </xf>
    <xf numFmtId="0" fontId="8" fillId="5" borderId="42" applyAlignment="1" pivotButton="0" quotePrefix="0" xfId="0">
      <alignment horizontal="center" vertical="bottom"/>
    </xf>
    <xf numFmtId="0" fontId="9" fillId="5" borderId="43" applyAlignment="1" pivotButton="0" quotePrefix="0" xfId="0">
      <alignment horizontal="center" vertical="bottom"/>
    </xf>
    <xf numFmtId="0" fontId="1" fillId="4" borderId="29" applyAlignment="1" pivotButton="0" quotePrefix="0" xfId="0">
      <alignment horizontal="center" vertical="bottom"/>
    </xf>
    <xf numFmtId="0" fontId="5" fillId="0" borderId="44" pivotButton="0" quotePrefix="0" xfId="0"/>
    <xf numFmtId="0" fontId="5" fillId="0" borderId="45" pivotButton="0" quotePrefix="0" xfId="0"/>
    <xf numFmtId="0" fontId="12" fillId="5" borderId="46" applyAlignment="1" pivotButton="0" quotePrefix="0" xfId="0">
      <alignment vertical="bottom"/>
    </xf>
    <xf numFmtId="0" fontId="1" fillId="5" borderId="47" applyAlignment="1" pivotButton="0" quotePrefix="0" xfId="0">
      <alignment vertical="bottom"/>
    </xf>
    <xf numFmtId="0" fontId="5" fillId="0" borderId="48" pivotButton="0" quotePrefix="0" xfId="0"/>
    <xf numFmtId="0" fontId="6" fillId="4" borderId="49" applyAlignment="1" pivotButton="0" quotePrefix="0" xfId="0">
      <alignment horizontal="center" vertical="bottom"/>
    </xf>
    <xf numFmtId="0" fontId="11" fillId="0" borderId="49" applyAlignment="1" pivotButton="0" quotePrefix="0" xfId="0">
      <alignment horizontal="center" vertical="bottom"/>
    </xf>
    <xf numFmtId="2" fontId="11" fillId="0" borderId="49" applyAlignment="1" pivotButton="0" quotePrefix="0" xfId="0">
      <alignment horizontal="center" vertical="bottom"/>
    </xf>
    <xf numFmtId="2" fontId="11" fillId="0" borderId="50" applyAlignment="1" pivotButton="0" quotePrefix="0" xfId="0">
      <alignment horizontal="center" vertical="bottom"/>
    </xf>
    <xf numFmtId="0" fontId="4" fillId="3" borderId="51" applyAlignment="1" pivotButton="0" quotePrefix="0" xfId="0">
      <alignment horizontal="center" vertical="bottom"/>
    </xf>
    <xf numFmtId="0" fontId="12" fillId="5" borderId="1" applyAlignment="1" pivotButton="0" quotePrefix="0" xfId="0">
      <alignment horizontal="center" vertical="bottom"/>
    </xf>
    <xf numFmtId="0" fontId="1" fillId="5" borderId="1" applyAlignment="1" pivotButton="0" quotePrefix="0" xfId="0">
      <alignment horizontal="center" vertical="bottom"/>
    </xf>
    <xf numFmtId="0" fontId="7" fillId="0" borderId="28" applyAlignment="1" pivotButton="0" quotePrefix="0" xfId="0">
      <alignment horizontal="center" vertical="bottom" wrapText="1"/>
    </xf>
    <xf numFmtId="0" fontId="1" fillId="0" borderId="28" applyAlignment="1" pivotButton="0" quotePrefix="0" xfId="0">
      <alignment horizontal="center" vertical="bottom"/>
    </xf>
    <xf numFmtId="0" fontId="1" fillId="0" borderId="52" applyAlignment="1" pivotButton="0" quotePrefix="0" xfId="0">
      <alignment horizontal="center" vertical="bottom"/>
    </xf>
    <xf numFmtId="0" fontId="1" fillId="4" borderId="4" applyAlignment="1" pivotButton="0" quotePrefix="0" xfId="0">
      <alignment horizontal="center" vertical="bottom"/>
    </xf>
    <xf numFmtId="0" fontId="1" fillId="4" borderId="53" applyAlignment="1" pivotButton="0" quotePrefix="0" xfId="0">
      <alignment horizontal="center" vertical="bottom"/>
    </xf>
    <xf numFmtId="0" fontId="2" fillId="6" borderId="1" applyAlignment="1" pivotButton="0" quotePrefix="0" xfId="0">
      <alignment vertical="bottom"/>
    </xf>
    <xf numFmtId="2" fontId="2" fillId="6" borderId="1" applyAlignment="1" pivotButton="0" quotePrefix="0" xfId="0">
      <alignment vertical="bottom"/>
    </xf>
    <xf numFmtId="0" fontId="1" fillId="0" borderId="54" applyAlignment="1" pivotButton="0" quotePrefix="0" xfId="0">
      <alignment vertical="bottom"/>
    </xf>
    <xf numFmtId="0" fontId="7" fillId="0" borderId="0" applyAlignment="1" pivotButton="0" quotePrefix="0" xfId="0">
      <alignment horizontal="center" vertical="bottom" wrapText="1"/>
    </xf>
    <xf numFmtId="0" fontId="7" fillId="0" borderId="20" applyAlignment="1" pivotButton="0" quotePrefix="0" xfId="0">
      <alignment horizontal="center" vertical="bottom" wrapText="1"/>
    </xf>
    <xf numFmtId="0" fontId="13" fillId="4" borderId="22" applyAlignment="1" pivotButton="0" quotePrefix="0" xfId="0">
      <alignment horizontal="center" vertical="bottom"/>
    </xf>
    <xf numFmtId="0" fontId="7" fillId="0" borderId="55" applyAlignment="1" pivotButton="0" quotePrefix="0" xfId="0">
      <alignment horizontal="center" vertical="bottom"/>
    </xf>
    <xf numFmtId="0" fontId="5" fillId="0" borderId="56" pivotButton="0" quotePrefix="0" xfId="0"/>
    <xf numFmtId="0" fontId="5" fillId="0" borderId="7" pivotButton="0" quotePrefix="0" xfId="0"/>
    <xf numFmtId="0" fontId="5" fillId="0" borderId="57" pivotButton="0" quotePrefix="0" xfId="0"/>
    <xf numFmtId="2" fontId="7" fillId="0" borderId="55" applyAlignment="1" pivotButton="0" quotePrefix="0" xfId="0">
      <alignment horizontal="center" vertical="bottom"/>
    </xf>
    <xf numFmtId="2" fontId="7" fillId="0" borderId="58" applyAlignment="1" pivotButton="0" quotePrefix="0" xfId="0">
      <alignment horizontal="center" vertical="bottom"/>
    </xf>
    <xf numFmtId="0" fontId="5" fillId="0" borderId="59" pivotButton="0" quotePrefix="0" xfId="0"/>
    <xf numFmtId="0" fontId="5" fillId="0" borderId="32" pivotButton="0" quotePrefix="0" xfId="0"/>
    <xf numFmtId="0" fontId="5" fillId="0" borderId="60" pivotButton="0" quotePrefix="0" xfId="0"/>
    <xf numFmtId="0" fontId="1" fillId="5" borderId="61" applyAlignment="1" pivotButton="0" quotePrefix="0" xfId="0">
      <alignment vertical="bottom"/>
    </xf>
    <xf numFmtId="0" fontId="1" fillId="5" borderId="1" applyAlignment="1" pivotButton="0" quotePrefix="0" xfId="0">
      <alignment vertical="bottom"/>
    </xf>
    <xf numFmtId="0" fontId="6" fillId="0" borderId="55" applyAlignment="1" pivotButton="0" quotePrefix="0" xfId="0">
      <alignment horizontal="center" vertical="bottom"/>
    </xf>
    <xf numFmtId="0" fontId="1" fillId="0" borderId="62" applyAlignment="1" pivotButton="0" quotePrefix="0" xfId="0">
      <alignment vertical="bottom"/>
    </xf>
    <xf numFmtId="0" fontId="1" fillId="4" borderId="63" applyAlignment="1" pivotButton="0" quotePrefix="0" xfId="0">
      <alignment horizontal="center" vertical="bottom"/>
    </xf>
    <xf numFmtId="0" fontId="7" fillId="5" borderId="1" applyAlignment="1" pivotButton="0" quotePrefix="0" xfId="0">
      <alignment horizontal="center" vertical="bottom" wrapText="1"/>
    </xf>
    <xf numFmtId="0" fontId="1" fillId="0" borderId="64" applyAlignment="1" pivotButton="0" quotePrefix="0" xfId="0">
      <alignment vertical="bottom"/>
    </xf>
    <xf numFmtId="0" fontId="8" fillId="5" borderId="1" applyAlignment="1" pivotButton="0" quotePrefix="0" xfId="0">
      <alignment vertical="bottom"/>
    </xf>
    <xf numFmtId="0" fontId="8" fillId="5" borderId="65" applyAlignment="1" pivotButton="0" quotePrefix="0" xfId="0">
      <alignment vertical="bottom"/>
    </xf>
    <xf numFmtId="0" fontId="1" fillId="0" borderId="66" applyAlignment="1" pivotButton="0" quotePrefix="0" xfId="0">
      <alignment vertical="bottom"/>
    </xf>
    <xf numFmtId="0" fontId="8" fillId="5" borderId="67" applyAlignment="1" pivotButton="0" quotePrefix="0" xfId="0">
      <alignment vertical="bottom"/>
    </xf>
    <xf numFmtId="0" fontId="4" fillId="3" borderId="68" applyAlignment="1" pivotButton="0" quotePrefix="0" xfId="0">
      <alignment horizontal="center" vertical="bottom"/>
    </xf>
    <xf numFmtId="0" fontId="5" fillId="0" borderId="69" pivotButton="0" quotePrefix="0" xfId="0"/>
    <xf numFmtId="0" fontId="4" fillId="3" borderId="70" applyAlignment="1" pivotButton="0" quotePrefix="0" xfId="0">
      <alignment horizontal="center" vertical="bottom"/>
    </xf>
    <xf numFmtId="0" fontId="5" fillId="0" borderId="71" pivotButton="0" quotePrefix="0" xfId="0"/>
    <xf numFmtId="0" fontId="5" fillId="0" borderId="72" pivotButton="0" quotePrefix="0" xfId="0"/>
    <xf numFmtId="0" fontId="5" fillId="0" borderId="73" pivotButton="0" quotePrefix="0" xfId="0"/>
    <xf numFmtId="0" fontId="5" fillId="0" borderId="74" pivotButton="0" quotePrefix="0" xfId="0"/>
    <xf numFmtId="0" fontId="1" fillId="0" borderId="22" applyAlignment="1" pivotButton="0" quotePrefix="0" xfId="0">
      <alignment horizontal="center" vertical="bottom"/>
    </xf>
    <xf numFmtId="0" fontId="1" fillId="4" borderId="3" applyAlignment="1" pivotButton="0" quotePrefix="0" xfId="0">
      <alignment horizontal="center" vertical="bottom"/>
    </xf>
    <xf numFmtId="0" fontId="1" fillId="4" borderId="5" applyAlignment="1" pivotButton="0" quotePrefix="0" xfId="0">
      <alignment horizontal="center" vertical="bottom"/>
    </xf>
    <xf numFmtId="0" fontId="1" fillId="0" borderId="75" applyAlignment="1" pivotButton="0" quotePrefix="0" xfId="0">
      <alignment vertical="bottom"/>
    </xf>
    <xf numFmtId="0" fontId="1" fillId="0" borderId="76" applyAlignment="1" pivotButton="0" quotePrefix="0" xfId="0">
      <alignment vertical="bottom"/>
    </xf>
    <xf numFmtId="0" fontId="1" fillId="0" borderId="77" applyAlignment="1" pivotButton="0" quotePrefix="0" xfId="0">
      <alignment vertical="bottom"/>
    </xf>
    <xf numFmtId="0" fontId="6" fillId="0" borderId="20" applyAlignment="1" pivotButton="0" quotePrefix="0" xfId="0">
      <alignment vertical="bottom"/>
    </xf>
    <xf numFmtId="0" fontId="6" fillId="0" borderId="5" applyAlignment="1" pivotButton="0" quotePrefix="0" xfId="0">
      <alignment horizontal="center" vertical="bottom"/>
    </xf>
    <xf numFmtId="0" fontId="1" fillId="0" borderId="78" applyAlignment="1" pivotButton="0" quotePrefix="0" xfId="0">
      <alignment vertical="bottom"/>
    </xf>
    <xf numFmtId="0" fontId="14" fillId="0" borderId="79" applyAlignment="1" pivotButton="0" quotePrefix="0" xfId="0">
      <alignment vertical="bottom"/>
    </xf>
    <xf numFmtId="0" fontId="14" fillId="0" borderId="80" applyAlignment="1" pivotButton="0" quotePrefix="0" xfId="0">
      <alignment vertical="bottom"/>
    </xf>
    <xf numFmtId="0" fontId="6" fillId="0" borderId="79" applyAlignment="1" pivotButton="0" quotePrefix="0" xfId="0">
      <alignment horizontal="center" vertical="bottom"/>
    </xf>
    <xf numFmtId="0" fontId="6" fillId="0" borderId="80" applyAlignment="1" pivotButton="0" quotePrefix="0" xfId="0">
      <alignment horizontal="center" vertical="bottom"/>
    </xf>
    <xf numFmtId="164" fontId="15" fillId="4" borderId="22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7" fillId="0" borderId="81" applyAlignment="1" pivotButton="0" quotePrefix="0" xfId="0">
      <alignment horizontal="center" vertical="bottom"/>
    </xf>
    <xf numFmtId="0" fontId="7" fillId="0" borderId="82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bottom"/>
    </xf>
    <xf numFmtId="2" fontId="7" fillId="0" borderId="8" applyAlignment="1" pivotButton="0" quotePrefix="0" xfId="0">
      <alignment horizontal="center" vertical="bottom"/>
    </xf>
    <xf numFmtId="2" fontId="7" fillId="0" borderId="83" applyAlignment="1" pivotButton="0" quotePrefix="0" xfId="0">
      <alignment horizontal="center" vertical="bottom"/>
    </xf>
    <xf numFmtId="0" fontId="16" fillId="7" borderId="84" applyAlignment="1" pivotButton="0" quotePrefix="0" xfId="0">
      <alignment horizontal="center" vertical="bottom"/>
    </xf>
    <xf numFmtId="2" fontId="16" fillId="7" borderId="85" applyAlignment="1" pivotButton="0" quotePrefix="0" xfId="0">
      <alignment horizontal="center" vertical="bottom"/>
    </xf>
    <xf numFmtId="0" fontId="16" fillId="7" borderId="86" applyAlignment="1" pivotButton="0" quotePrefix="0" xfId="0">
      <alignment horizontal="center" vertical="bottom"/>
    </xf>
    <xf numFmtId="165" fontId="16" fillId="7" borderId="87" applyAlignment="1" pivotButton="0" quotePrefix="0" xfId="0">
      <alignment horizontal="center" vertical="bottom"/>
    </xf>
    <xf numFmtId="2" fontId="16" fillId="7" borderId="87" applyAlignment="1" pivotButton="0" quotePrefix="0" xfId="0">
      <alignment horizontal="center" vertical="bottom"/>
    </xf>
    <xf numFmtId="0" fontId="7" fillId="0" borderId="0" applyAlignment="1" pivotButton="0" quotePrefix="0" xfId="0">
      <alignment vertical="bottom" wrapText="1"/>
    </xf>
    <xf numFmtId="0" fontId="7" fillId="0" borderId="0" applyAlignment="1" pivotButton="0" quotePrefix="0" xfId="0">
      <alignment vertical="bottom"/>
    </xf>
    <xf numFmtId="0" fontId="16" fillId="7" borderId="87" applyAlignment="1" pivotButton="0" quotePrefix="0" xfId="0">
      <alignment horizontal="center" vertical="bottom"/>
    </xf>
    <xf numFmtId="2" fontId="16" fillId="7" borderId="88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6" pivotButton="0" quotePrefix="0" xfId="0"/>
    <xf numFmtId="0" fontId="1" fillId="3" borderId="17" applyAlignment="1" pivotButton="0" quotePrefix="0" xfId="0">
      <alignment horizontal="center" vertical="bottom"/>
    </xf>
    <xf numFmtId="0" fontId="0" fillId="0" borderId="13" pivotButton="0" quotePrefix="0" xfId="0"/>
    <xf numFmtId="0" fontId="0" fillId="0" borderId="21" pivotButton="0" quotePrefix="0" xfId="0"/>
    <xf numFmtId="0" fontId="8" fillId="0" borderId="92" applyAlignment="1" pivotButton="0" quotePrefix="0" xfId="0">
      <alignment horizontal="center" vertical="bottom"/>
    </xf>
    <xf numFmtId="0" fontId="0" fillId="0" borderId="25" pivotButton="0" quotePrefix="0" xfId="0"/>
    <xf numFmtId="0" fontId="8" fillId="0" borderId="96" applyAlignment="1" pivotButton="0" quotePrefix="0" xfId="0">
      <alignment horizontal="center" vertical="bottom"/>
    </xf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3" pivotButton="0" quotePrefix="0" xfId="0"/>
    <xf numFmtId="0" fontId="10" fillId="3" borderId="14" applyAlignment="1" pivotButton="0" quotePrefix="0" xfId="0">
      <alignment horizontal="center" vertical="center"/>
    </xf>
    <xf numFmtId="0" fontId="0" fillId="0" borderId="40" pivotButton="0" quotePrefix="0" xfId="0"/>
    <xf numFmtId="0" fontId="0" fillId="0" borderId="41" pivotButton="0" quotePrefix="0" xfId="0"/>
    <xf numFmtId="0" fontId="8" fillId="5" borderId="92" applyAlignment="1" pivotButton="0" quotePrefix="0" xfId="0">
      <alignment horizontal="center" vertical="bottom"/>
    </xf>
    <xf numFmtId="0" fontId="9" fillId="5" borderId="96" applyAlignment="1" pivotButton="0" quotePrefix="0" xfId="0">
      <alignment horizontal="center" vertical="bottom"/>
    </xf>
    <xf numFmtId="0" fontId="0" fillId="0" borderId="44" pivotButton="0" quotePrefix="0" xfId="0"/>
    <xf numFmtId="0" fontId="0" fillId="0" borderId="45" pivotButton="0" quotePrefix="0" xfId="0"/>
    <xf numFmtId="0" fontId="10" fillId="3" borderId="34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56" pivotButton="0" quotePrefix="0" xfId="0"/>
    <xf numFmtId="0" fontId="7" fillId="0" borderId="5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57" pivotButton="0" quotePrefix="0" xfId="0"/>
    <xf numFmtId="2" fontId="7" fillId="0" borderId="5" applyAlignment="1" pivotButton="0" quotePrefix="0" xfId="0">
      <alignment horizontal="center" vertical="bottom"/>
    </xf>
    <xf numFmtId="0" fontId="0" fillId="0" borderId="59" pivotButton="0" quotePrefix="0" xfId="0"/>
    <xf numFmtId="2" fontId="7" fillId="0" borderId="99" applyAlignment="1" pivotButton="0" quotePrefix="0" xfId="0">
      <alignment horizontal="center" vertical="bottom"/>
    </xf>
    <xf numFmtId="0" fontId="0" fillId="0" borderId="32" pivotButton="0" quotePrefix="0" xfId="0"/>
    <xf numFmtId="0" fontId="0" fillId="0" borderId="60" pivotButton="0" quotePrefix="0" xfId="0"/>
    <xf numFmtId="0" fontId="4" fillId="3" borderId="100" applyAlignment="1" pivotButton="0" quotePrefix="0" xfId="0">
      <alignment horizontal="center" vertical="bottom"/>
    </xf>
    <xf numFmtId="0" fontId="0" fillId="0" borderId="69" pivotButton="0" quotePrefix="0" xfId="0"/>
    <xf numFmtId="0" fontId="0" fillId="0" borderId="71" pivotButton="0" quotePrefix="0" xfId="0"/>
    <xf numFmtId="0" fontId="0" fillId="0" borderId="72" pivotButton="0" quotePrefix="0" xfId="0"/>
    <xf numFmtId="0" fontId="0" fillId="0" borderId="73" pivotButton="0" quotePrefix="0" xfId="0"/>
    <xf numFmtId="0" fontId="0" fillId="0" borderId="74" pivotButton="0" quotePrefix="0" xfId="0"/>
  </cellXfs>
  <cellStyles count="1">
    <cellStyle name="Normal" xfId="0" builtinId="0"/>
  </cellStyles>
  <dxfs count="1">
    <dxf>
      <font/>
      <fill>
        <patternFill patternType="solid">
          <fgColor rgb="FFFF0000"/>
          <bgColor rgb="FFFF0000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sz="1200" b="1" i="0">
                <a:solidFill>
                  <a:srgbClr val="000000"/>
                </a:solidFill>
                <a:latin typeface="+mn-lt"/>
              </a:rPr>
              <a:t>Linearity curve</a:t>
            </a:r>
          </a:p>
        </rich>
      </tx>
      <overlay val="0"/>
    </title>
    <plotArea>
      <layout/>
      <scatterChart>
        <scatterStyle val="lineMarker"/>
        <varyColors val="0"/>
        <dLbls>
          <showLegendKey val="0"/>
          <showVal val="0"/>
          <showCatName val="0"/>
          <showSerName val="0"/>
          <showPercent val="0"/>
          <showBubbleSize val="0"/>
        </dLbls>
        <axId val="1108378899"/>
        <axId val="1475254781"/>
      </scatterChart>
      <valAx>
        <axId val="1108378899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+mn-lt"/>
                  </a:rPr>
                  <a:t>conc. (ug/ml)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1475254781"/>
      </valAx>
      <valAx>
        <axId val="1475254781"/>
        <scaling>
          <orientation val="minMax"/>
        </scaling>
        <delete val="0"/>
        <axPos val="l"/>
        <majorTickMark val="none"/>
        <minorTickMark val="none"/>
        <tickLblPos val="nextTo"/>
        <spPr>
          <a:ln>
            <a:noFill/>
            <a:prstDash val="solid"/>
          </a:ln>
        </spPr>
        <crossAx val="1108378899"/>
      </valAx>
    </plotArea>
    <plotVisOnly val="1"/>
    <dispBlanksAs val="gap"/>
  </chart>
  <spPr>
    <a:solidFill>
      <a:srgbClr val="FFFFFF"/>
    </a:solidFill>
    <a:ln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sz="1200" b="1" i="0">
                <a:solidFill>
                  <a:srgbClr val="000000"/>
                </a:solidFill>
                <a:latin typeface="+mn-lt"/>
              </a:rPr>
              <a:t>Linearity curve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000080"/>
              </a:solidFill>
              <a:ln cmpd="sng">
                <a:solidFill>
                  <a:srgbClr val="000080"/>
                </a:solidFill>
                <a:prstDash val="solid"/>
              </a:ln>
            </spPr>
          </marker>
          <xVal>
            <numRef>
              <f>BROMHEXINE!$J$7:$J$11</f>
            </numRef>
          </xVal>
          <yVal>
            <numRef>
              <f>BROMHEXINE!$K$7:$K$11</f>
              <numCache/>
            </numRef>
          </yVal>
        </ser>
        <dLbls>
          <showLegendKey val="0"/>
          <showVal val="0"/>
          <showCatName val="0"/>
          <showSerName val="0"/>
          <showPercent val="0"/>
          <showBubbleSize val="0"/>
        </dLbls>
        <axId val="1529813232"/>
        <axId val="939448582"/>
      </scatterChart>
      <valAx>
        <axId val="1529813232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+mn-lt"/>
                  </a:rPr>
                  <a:t>conc. (ug/ml)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939448582"/>
      </valAx>
      <valAx>
        <axId val="939448582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+mn-lt"/>
                  </a:rPr>
                  <a:t>Peak area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1529813232"/>
      </valAx>
    </plotArea>
    <plotVisOnly val="1"/>
    <dispBlanksAs val="gap"/>
  </chart>
  <spPr>
    <a:solidFill>
      <a:srgbClr val="FFFFFF"/>
    </a:solidFill>
    <a:ln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466725</colOff>
      <row>63</row>
      <rowOff>142875</rowOff>
    </from>
    <ext cx="7229475" cy="366712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466725</colOff>
      <row>63</row>
      <rowOff>142875</rowOff>
    </from>
    <ext cx="7229475" cy="366712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145" min="1" max="1"/>
    <col width="14.75" customWidth="1" style="145" min="2" max="2"/>
    <col width="16.25" customWidth="1" style="145" min="3" max="3"/>
    <col width="15.63" customWidth="1" style="145" min="4" max="4"/>
    <col width="14.63" customWidth="1" style="145" min="5" max="5"/>
    <col width="16" customWidth="1" style="145" min="6" max="6"/>
    <col width="15.63" customWidth="1" style="145" min="7" max="8"/>
    <col width="12.63" customWidth="1" style="145" min="9" max="9"/>
    <col width="17.63" customWidth="1" style="145" min="10" max="10"/>
    <col width="16" customWidth="1" style="145" min="11" max="11"/>
    <col width="15.38" customWidth="1" style="145" min="12" max="12"/>
    <col width="9.130000000000001" customWidth="1" style="145" min="13" max="14"/>
    <col width="14.75" customWidth="1" style="145" min="15" max="15"/>
    <col width="9.130000000000001" customWidth="1" style="145" min="16" max="28"/>
  </cols>
  <sheetData>
    <row r="1" ht="12.75" customHeight="1" s="145">
      <c r="A1" s="1" t="n"/>
      <c r="B1" s="1" t="n"/>
      <c r="C1" s="1" t="n"/>
      <c r="D1" s="2" t="inlineStr">
        <is>
          <t>Calculation of validation of DOXYCYCLINE</t>
        </is>
      </c>
      <c r="H1" s="3" t="n"/>
      <c r="I1" s="3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2.75" customHeight="1" s="145">
      <c r="A2" s="1" t="n"/>
      <c r="B2" s="1" t="n"/>
      <c r="C2" s="1" t="n"/>
      <c r="H2" s="3" t="n"/>
      <c r="I2" s="3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 ht="18.75" customHeight="1" s="145">
      <c r="A3" s="1" t="n"/>
      <c r="B3" s="1" t="n"/>
      <c r="C3" s="1" t="n"/>
      <c r="D3" s="4" t="inlineStr">
        <is>
          <t>Zero time</t>
        </is>
      </c>
      <c r="E3" s="4" t="n">
        <v>0.4236111111111111</v>
      </c>
      <c r="F3" s="5" t="n"/>
      <c r="G3" s="5" t="inlineStr">
        <is>
          <t>Stability time</t>
        </is>
      </c>
      <c r="H3" s="4" t="n">
        <v>0.7638888888888888</v>
      </c>
      <c r="I3" s="5" t="n"/>
      <c r="J3" s="5" t="inlineStr">
        <is>
          <t>Difference</t>
        </is>
      </c>
      <c r="K3" s="4">
        <f>H3-E3</f>
        <v/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 ht="13.5" customHeight="1" s="145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ht="19.5" customHeight="1" s="145">
      <c r="A5" s="1" t="n"/>
      <c r="B5" s="80" t="n"/>
      <c r="C5" s="7" t="inlineStr">
        <is>
          <t>50 st</t>
        </is>
      </c>
      <c r="D5" s="7" t="inlineStr">
        <is>
          <t>80 st</t>
        </is>
      </c>
      <c r="E5" s="8" t="inlineStr">
        <is>
          <t xml:space="preserve">100 st </t>
        </is>
      </c>
      <c r="F5" s="7" t="inlineStr">
        <is>
          <t>160 st</t>
        </is>
      </c>
      <c r="G5" s="9" t="inlineStr">
        <is>
          <t>200 st</t>
        </is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ht="17.25" customHeight="1" s="145">
      <c r="A6" s="1" t="n"/>
      <c r="B6" s="146" t="n"/>
      <c r="C6" s="11" t="n">
        <v>266.96481</v>
      </c>
      <c r="D6" s="11" t="n">
        <v>424.47089</v>
      </c>
      <c r="E6" s="12" t="n">
        <v>535.38806</v>
      </c>
      <c r="F6" s="11" t="n">
        <v>855.42084</v>
      </c>
      <c r="G6" s="13" t="n">
        <v>1068.20581</v>
      </c>
      <c r="H6" s="1" t="n"/>
      <c r="I6" s="14" t="n"/>
      <c r="J6" s="15" t="inlineStr">
        <is>
          <t>CONC(µg/ml)</t>
        </is>
      </c>
      <c r="K6" s="16" t="inlineStr">
        <is>
          <t>ABS(AVG)</t>
        </is>
      </c>
      <c r="L6" s="1" t="n"/>
      <c r="M6" s="1" t="n"/>
      <c r="N6" s="147" t="inlineStr">
        <is>
          <t>LOD</t>
        </is>
      </c>
      <c r="O6" s="148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ht="17.25" customHeight="1" s="145">
      <c r="A7" s="1" t="n"/>
      <c r="B7" s="146" t="n"/>
      <c r="C7" s="11" t="n">
        <v>266.88257</v>
      </c>
      <c r="D7" s="11" t="n">
        <v>426.15607</v>
      </c>
      <c r="E7" s="12" t="n">
        <v>532.78668</v>
      </c>
      <c r="F7" s="11" t="n">
        <v>851.28998</v>
      </c>
      <c r="G7" s="13" t="n">
        <v>1063.45984</v>
      </c>
      <c r="H7" s="1" t="n"/>
      <c r="I7" s="19" t="inlineStr">
        <is>
          <t>ST50%</t>
        </is>
      </c>
      <c r="J7" s="20">
        <f>J9*50/100</f>
        <v/>
      </c>
      <c r="K7" s="21">
        <f>AVERAGE(C6:C8)</f>
        <v/>
      </c>
      <c r="L7" s="1" t="n"/>
      <c r="M7" s="1" t="n"/>
      <c r="N7" s="22" t="inlineStr">
        <is>
          <t>1#</t>
        </is>
      </c>
      <c r="O7" s="23" t="n">
        <v>52.17</v>
      </c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17.25" customHeight="1" s="145">
      <c r="A8" s="1" t="n"/>
      <c r="B8" s="146" t="n"/>
      <c r="C8" s="11" t="n">
        <v>268.52252</v>
      </c>
      <c r="D8" s="11" t="n">
        <v>425.78671</v>
      </c>
      <c r="E8" s="11" t="n">
        <v>531.4453099999999</v>
      </c>
      <c r="F8" s="11" t="n">
        <v>847.59979</v>
      </c>
      <c r="G8" s="13" t="n">
        <v>1065.63489</v>
      </c>
      <c r="H8" s="24" t="n"/>
      <c r="I8" s="19" t="inlineStr">
        <is>
          <t>ST80%</t>
        </is>
      </c>
      <c r="J8" s="20">
        <f>J9*80/100</f>
        <v/>
      </c>
      <c r="K8" s="21">
        <f>AVERAGE(D6:D8)</f>
        <v/>
      </c>
      <c r="L8" s="1" t="n"/>
      <c r="M8" s="1" t="n"/>
      <c r="N8" s="22" t="inlineStr">
        <is>
          <t>2#</t>
        </is>
      </c>
      <c r="O8" s="25" t="n">
        <v>53.01</v>
      </c>
      <c r="P8" s="26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7.25" customHeight="1" s="145">
      <c r="A9" s="1" t="n"/>
      <c r="B9" s="146" t="n"/>
      <c r="C9" s="1" t="n"/>
      <c r="D9" s="1" t="n"/>
      <c r="E9" s="11" t="n">
        <v>530.49194</v>
      </c>
      <c r="F9" s="1" t="n"/>
      <c r="G9" s="1" t="n"/>
      <c r="H9" s="24" t="n"/>
      <c r="I9" s="19" t="inlineStr">
        <is>
          <t>ST 100%</t>
        </is>
      </c>
      <c r="J9" s="20" t="n">
        <v>100</v>
      </c>
      <c r="K9" s="21">
        <f>AVERAGE(E6:E10)</f>
        <v/>
      </c>
      <c r="L9" s="26" t="n"/>
      <c r="M9" s="1" t="n"/>
      <c r="N9" s="22" t="inlineStr">
        <is>
          <t>3#</t>
        </is>
      </c>
      <c r="O9" s="25" t="n">
        <v>53.36</v>
      </c>
      <c r="P9" s="26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7.25" customHeight="1" s="145">
      <c r="A10" s="1" t="n"/>
      <c r="B10" s="149" t="n"/>
      <c r="C10" s="1" t="n"/>
      <c r="D10" s="1" t="n"/>
      <c r="E10" s="11" t="n">
        <v>532.82587</v>
      </c>
      <c r="F10" s="1" t="n"/>
      <c r="G10" s="1" t="n"/>
      <c r="H10" s="24" t="n"/>
      <c r="I10" s="19" t="inlineStr">
        <is>
          <t>ST 160%</t>
        </is>
      </c>
      <c r="J10" s="20">
        <f>J9*160/100</f>
        <v/>
      </c>
      <c r="K10" s="21">
        <f>AVERAGE(F6:F8)</f>
        <v/>
      </c>
      <c r="L10" s="26" t="n"/>
      <c r="M10" s="1" t="n"/>
      <c r="N10" s="22" t="inlineStr">
        <is>
          <t>AVG</t>
        </is>
      </c>
      <c r="O10" s="25">
        <f>AVERAGE(O7:O9)</f>
        <v/>
      </c>
      <c r="P10" s="26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7.25" customHeight="1" s="145">
      <c r="A11" s="1" t="n"/>
      <c r="B11" s="28" t="inlineStr">
        <is>
          <t>average</t>
        </is>
      </c>
      <c r="C11" s="11">
        <f>AVERAGE(C6:C10)</f>
        <v/>
      </c>
      <c r="D11" s="11">
        <f>AVERAGE(D6:D8)</f>
        <v/>
      </c>
      <c r="E11" s="29">
        <f>AVERAGE(E6:E10)</f>
        <v/>
      </c>
      <c r="F11" s="11">
        <f>AVERAGE(F6:F8)</f>
        <v/>
      </c>
      <c r="G11" s="13">
        <f>AVERAGE(G6:G8)</f>
        <v/>
      </c>
      <c r="H11" s="24" t="n"/>
      <c r="I11" s="19" t="inlineStr">
        <is>
          <t>ST 200%</t>
        </is>
      </c>
      <c r="J11" s="20">
        <f>J9*200/100</f>
        <v/>
      </c>
      <c r="K11" s="21">
        <f>AVERAGE(G6:G8)</f>
        <v/>
      </c>
      <c r="L11" s="26" t="n"/>
      <c r="M11" s="1" t="n"/>
      <c r="N11" s="22" t="inlineStr">
        <is>
          <t>CONC</t>
        </is>
      </c>
      <c r="O11" s="30">
        <f>O10*J9/E11</f>
        <v/>
      </c>
      <c r="P11" s="26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6.5" customHeight="1" s="145">
      <c r="A12" s="1" t="n"/>
      <c r="B12" s="28" t="inlineStr">
        <is>
          <t>SD</t>
        </is>
      </c>
      <c r="C12" s="150" t="n"/>
      <c r="D12" s="151" t="n"/>
      <c r="E12" s="33">
        <f>STDEV(E6:E10)</f>
        <v/>
      </c>
      <c r="F12" s="152" t="n"/>
      <c r="G12" s="153" t="n"/>
      <c r="H12" s="1" t="n"/>
      <c r="I12" s="35" t="inlineStr">
        <is>
          <t>SLOPE</t>
        </is>
      </c>
      <c r="J12" s="1" t="n"/>
      <c r="K12" s="36">
        <f>SLOPE(K7:K11,J7:J11)</f>
        <v/>
      </c>
      <c r="L12" s="26" t="n"/>
      <c r="M12" s="1" t="n"/>
      <c r="N12" s="1" t="n"/>
      <c r="O12" s="37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6.5" customHeight="1" s="145">
      <c r="A13" s="1" t="n"/>
      <c r="B13" s="38" t="inlineStr">
        <is>
          <t>RSD</t>
        </is>
      </c>
      <c r="C13" s="154" t="n"/>
      <c r="D13" s="155" t="n"/>
      <c r="E13" s="41">
        <f>E12/E11*100</f>
        <v/>
      </c>
      <c r="F13" s="154" t="n"/>
      <c r="G13" s="156" t="n"/>
      <c r="H13" s="1" t="n"/>
      <c r="I13" s="35" t="inlineStr">
        <is>
          <t>I</t>
        </is>
      </c>
      <c r="J13" s="1" t="n"/>
      <c r="K13" s="36">
        <f>INTERCEPT(K7:K11,J7:J11)</f>
        <v/>
      </c>
      <c r="L13" s="26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 ht="17.25" customHeight="1" s="145">
      <c r="A14" s="1" t="n"/>
      <c r="B14" s="1" t="n"/>
      <c r="C14" s="43" t="n"/>
      <c r="D14" s="43" t="n"/>
      <c r="E14" s="44" t="n"/>
      <c r="F14" s="43" t="n"/>
      <c r="G14" s="45" t="n"/>
      <c r="H14" s="1" t="n"/>
      <c r="I14" s="46" t="inlineStr">
        <is>
          <t>R</t>
        </is>
      </c>
      <c r="J14" s="1" t="n"/>
      <c r="K14" s="47">
        <f>CORREL(K7:K11,J7:J11)</f>
        <v/>
      </c>
      <c r="L14" s="26" t="n"/>
      <c r="M14" s="1" t="n"/>
      <c r="N14" s="147" t="inlineStr">
        <is>
          <t>LOQ</t>
        </is>
      </c>
      <c r="O14" s="148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7.25" customHeight="1" s="145">
      <c r="A15" s="1" t="n"/>
      <c r="B15" s="1" t="n"/>
      <c r="C15" s="43" t="n"/>
      <c r="D15" s="43" t="n"/>
      <c r="E15" s="43" t="n"/>
      <c r="F15" s="43" t="n"/>
      <c r="G15" s="45" t="n"/>
      <c r="H15" s="45" t="n"/>
      <c r="I15" s="45" t="n"/>
      <c r="J15" s="1" t="n"/>
      <c r="K15" s="37" t="n"/>
      <c r="L15" s="1" t="n"/>
      <c r="M15" s="1" t="n"/>
      <c r="N15" s="22" t="inlineStr">
        <is>
          <t>1#</t>
        </is>
      </c>
      <c r="O15" s="48" t="n"/>
      <c r="P15" s="26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9.5" customHeight="1" s="145">
      <c r="A16" s="1" t="n"/>
      <c r="B16" s="1" t="n"/>
      <c r="C16" s="80" t="n"/>
      <c r="D16" s="49" t="inlineStr">
        <is>
          <t>t80</t>
        </is>
      </c>
      <c r="E16" s="50" t="inlineStr">
        <is>
          <t>t100</t>
        </is>
      </c>
      <c r="F16" s="51" t="inlineStr">
        <is>
          <t>t160</t>
        </is>
      </c>
      <c r="G16" s="1" t="n"/>
      <c r="H16" s="1" t="n"/>
      <c r="I16" s="1" t="n"/>
      <c r="J16" s="1" t="n"/>
      <c r="K16" s="1" t="n"/>
      <c r="L16" s="1" t="n"/>
      <c r="M16" s="1" t="n"/>
      <c r="N16" s="22" t="inlineStr">
        <is>
          <t>2#</t>
        </is>
      </c>
      <c r="O16" s="52" t="n"/>
      <c r="P16" s="26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7.25" customHeight="1" s="145">
      <c r="A17" s="1" t="n"/>
      <c r="B17" s="1" t="n"/>
      <c r="C17" s="146" t="n"/>
      <c r="D17" s="11" t="n">
        <v>427.43811</v>
      </c>
      <c r="E17" s="53" t="n">
        <v>537.84875</v>
      </c>
      <c r="F17" s="13" t="n">
        <v>853.08093</v>
      </c>
      <c r="G17" s="1" t="n"/>
      <c r="H17" s="1" t="n"/>
      <c r="I17" s="1" t="n"/>
      <c r="J17" s="1" t="n"/>
      <c r="K17" s="1" t="n"/>
      <c r="L17" s="1" t="n"/>
      <c r="M17" s="1" t="n"/>
      <c r="N17" s="22" t="inlineStr">
        <is>
          <t>3#</t>
        </is>
      </c>
      <c r="O17" s="52" t="n"/>
      <c r="P17" s="26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7.25" customHeight="1" s="145">
      <c r="A18" s="1" t="n"/>
      <c r="B18" s="1" t="n"/>
      <c r="C18" s="146" t="n"/>
      <c r="D18" s="11" t="n">
        <v>428.51801</v>
      </c>
      <c r="E18" s="12" t="n">
        <v>531.59869</v>
      </c>
      <c r="F18" s="13" t="n">
        <v>849.58209</v>
      </c>
      <c r="G18" s="1" t="n"/>
      <c r="H18" s="14" t="n"/>
      <c r="I18" s="16" t="inlineStr">
        <is>
          <t>theo(w conc)</t>
        </is>
      </c>
      <c r="J18" s="16" t="inlineStr">
        <is>
          <t>beak area</t>
        </is>
      </c>
      <c r="K18" s="16" t="inlineStr">
        <is>
          <t>found conc</t>
        </is>
      </c>
      <c r="L18" s="15" t="inlineStr">
        <is>
          <t>recovery</t>
        </is>
      </c>
      <c r="M18" s="1" t="n"/>
      <c r="N18" s="22" t="inlineStr">
        <is>
          <t>AVG</t>
        </is>
      </c>
      <c r="O18" s="52">
        <f>AVERAGE(O15:O17)</f>
        <v/>
      </c>
      <c r="P18" s="26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20.25" customHeight="1" s="145">
      <c r="A19" s="1" t="n"/>
      <c r="B19" s="1" t="n"/>
      <c r="C19" s="146" t="n"/>
      <c r="D19" s="11" t="n">
        <v>426.92874</v>
      </c>
      <c r="E19" s="11" t="n">
        <v>533.8866</v>
      </c>
      <c r="F19" s="13" t="n">
        <v>854.23816</v>
      </c>
      <c r="G19" s="1" t="n"/>
      <c r="H19" s="157" t="inlineStr">
        <is>
          <t>T80%</t>
        </is>
      </c>
      <c r="I19" s="55">
        <f>J8</f>
        <v/>
      </c>
      <c r="J19" s="56">
        <f>D17</f>
        <v/>
      </c>
      <c r="K19" s="57">
        <f>(J19-$K$13)/$K$12</f>
        <v/>
      </c>
      <c r="L19" s="58">
        <f>K19/I19*100</f>
        <v/>
      </c>
      <c r="M19" s="24" t="n"/>
      <c r="N19" s="22" t="inlineStr">
        <is>
          <t>CONC</t>
        </is>
      </c>
      <c r="O19" s="59">
        <f>O18*J9/E11</f>
        <v/>
      </c>
      <c r="P19" s="26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 ht="19.5" customHeight="1" s="145">
      <c r="A20" s="1" t="n"/>
      <c r="B20" s="1" t="n"/>
      <c r="C20" s="146" t="n"/>
      <c r="D20" s="1" t="n"/>
      <c r="E20" s="11" t="n">
        <v>533.12976</v>
      </c>
      <c r="F20" s="1" t="n"/>
      <c r="G20" s="24" t="n"/>
      <c r="H20" s="158" t="n"/>
      <c r="I20" s="55">
        <f>J8</f>
        <v/>
      </c>
      <c r="J20" s="56">
        <f>D18</f>
        <v/>
      </c>
      <c r="K20" s="57">
        <f>(J20-$K$13)/$K$12</f>
        <v/>
      </c>
      <c r="L20" s="58">
        <f>K20/I20*100</f>
        <v/>
      </c>
      <c r="M20" s="26" t="n"/>
      <c r="N20" s="1" t="n"/>
      <c r="O20" s="37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 ht="19.5" customHeight="1" s="145">
      <c r="A21" s="1" t="n"/>
      <c r="B21" s="1" t="n"/>
      <c r="C21" s="149" t="n"/>
      <c r="D21" s="1" t="n"/>
      <c r="E21" s="11" t="n">
        <v>532.50983</v>
      </c>
      <c r="F21" s="1" t="n"/>
      <c r="G21" s="24" t="n"/>
      <c r="H21" s="159" t="n"/>
      <c r="I21" s="55">
        <f>J8</f>
        <v/>
      </c>
      <c r="J21" s="56">
        <f>D19</f>
        <v/>
      </c>
      <c r="K21" s="57">
        <f>(J21-$K$13)/$K$12</f>
        <v/>
      </c>
      <c r="L21" s="58">
        <f>K21/I21*100</f>
        <v/>
      </c>
      <c r="M21" s="26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 ht="19.5" customHeight="1" s="145">
      <c r="A22" s="1" t="n"/>
      <c r="B22" s="1" t="n"/>
      <c r="C22" s="62" t="inlineStr">
        <is>
          <t>average</t>
        </is>
      </c>
      <c r="D22" s="11">
        <f>AVERAGE(D17:D19)</f>
        <v/>
      </c>
      <c r="E22" s="29">
        <f>AVERAGE(E17:E21)</f>
        <v/>
      </c>
      <c r="F22" s="13">
        <f>AVERAGE(F17:F19)</f>
        <v/>
      </c>
      <c r="G22" s="24" t="n"/>
      <c r="H22" s="157" t="inlineStr">
        <is>
          <t>T100%</t>
        </is>
      </c>
      <c r="I22" s="55">
        <f>J9</f>
        <v/>
      </c>
      <c r="J22" s="56">
        <f>E17</f>
        <v/>
      </c>
      <c r="K22" s="57">
        <f>(J22-$K$13)/$K$12</f>
        <v/>
      </c>
      <c r="L22" s="58">
        <f>K22/I22*100</f>
        <v/>
      </c>
      <c r="M22" s="26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 ht="19.5" customHeight="1" s="145">
      <c r="A23" s="1" t="n"/>
      <c r="B23" s="1" t="n"/>
      <c r="C23" s="62" t="inlineStr">
        <is>
          <t>SD</t>
        </is>
      </c>
      <c r="D23" s="160" t="n"/>
      <c r="E23" s="33">
        <f>STDEV(E17:E21)</f>
        <v/>
      </c>
      <c r="F23" s="161" t="n"/>
      <c r="G23" s="1" t="n"/>
      <c r="H23" s="158" t="n"/>
      <c r="I23" s="55">
        <f>J9</f>
        <v/>
      </c>
      <c r="J23" s="56">
        <f>E18</f>
        <v/>
      </c>
      <c r="K23" s="57">
        <f>(J23-$K$13)/$K$12</f>
        <v/>
      </c>
      <c r="L23" s="58">
        <f>K23/I23*100</f>
        <v/>
      </c>
      <c r="M23" s="26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 ht="19.5" customHeight="1" s="145">
      <c r="A24" s="1" t="n"/>
      <c r="B24" s="1" t="n"/>
      <c r="C24" s="65" t="inlineStr">
        <is>
          <t>RSD</t>
        </is>
      </c>
      <c r="D24" s="162" t="n"/>
      <c r="E24" s="41">
        <f>E23/E22*100</f>
        <v/>
      </c>
      <c r="F24" s="163" t="n"/>
      <c r="G24" s="1" t="n"/>
      <c r="H24" s="159" t="n"/>
      <c r="I24" s="55">
        <f>J9</f>
        <v/>
      </c>
      <c r="J24" s="56">
        <f>E19</f>
        <v/>
      </c>
      <c r="K24" s="57">
        <f>(J24-$K$13)/$K$12</f>
        <v/>
      </c>
      <c r="L24" s="58">
        <f>K24/I24*100</f>
        <v/>
      </c>
      <c r="M24" s="26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 ht="20.25" customHeight="1" s="145">
      <c r="A25" s="1" t="n"/>
      <c r="B25" s="1" t="n"/>
      <c r="C25" s="1" t="n"/>
      <c r="D25" s="1" t="n"/>
      <c r="E25" s="37" t="n"/>
      <c r="F25" s="1" t="n"/>
      <c r="G25" s="1" t="n"/>
      <c r="H25" s="164" t="inlineStr">
        <is>
          <t>T160%</t>
        </is>
      </c>
      <c r="I25" s="55">
        <f>J10</f>
        <v/>
      </c>
      <c r="J25" s="56">
        <f>F17</f>
        <v/>
      </c>
      <c r="K25" s="57">
        <f>(J25-$K$13)/$K$12</f>
        <v/>
      </c>
      <c r="L25" s="58">
        <f>K25/I25*100</f>
        <v/>
      </c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 ht="19.5" customHeight="1" s="145">
      <c r="A26" s="1" t="n"/>
      <c r="B26" s="1" t="n"/>
      <c r="C26" s="1" t="n"/>
      <c r="D26" s="1" t="n"/>
      <c r="E26" s="1" t="n"/>
      <c r="F26" s="1" t="n"/>
      <c r="G26" s="1" t="n"/>
      <c r="H26" s="158" t="n"/>
      <c r="I26" s="55">
        <f>J10</f>
        <v/>
      </c>
      <c r="J26" s="56">
        <f>F18</f>
        <v/>
      </c>
      <c r="K26" s="57">
        <f>(J26-$K$13)/$K$12</f>
        <v/>
      </c>
      <c r="L26" s="58">
        <f>K26/I26*100</f>
        <v/>
      </c>
      <c r="M26" s="26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 ht="19.5" customHeight="1" s="145">
      <c r="A27" s="1" t="n"/>
      <c r="B27" s="1" t="n"/>
      <c r="C27" s="1" t="n"/>
      <c r="D27" s="1" t="n"/>
      <c r="E27" s="1" t="n"/>
      <c r="F27" s="68" t="n"/>
      <c r="G27" s="69" t="n"/>
      <c r="H27" s="165" t="n"/>
      <c r="I27" s="71">
        <f>J10</f>
        <v/>
      </c>
      <c r="J27" s="72">
        <f>F19</f>
        <v/>
      </c>
      <c r="K27" s="73">
        <f>(J27-$K$13)/$K$12</f>
        <v/>
      </c>
      <c r="L27" s="74">
        <f>K27/I27*100</f>
        <v/>
      </c>
      <c r="M27" s="26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 ht="19.5" customHeight="1" s="145">
      <c r="A28" s="1" t="n"/>
      <c r="B28" s="23" t="n"/>
      <c r="C28" s="75" t="inlineStr">
        <is>
          <t>analyst</t>
        </is>
      </c>
      <c r="D28" s="23" t="n"/>
      <c r="E28" s="1" t="n"/>
      <c r="F28" s="76" t="n"/>
      <c r="G28" s="75" t="inlineStr">
        <is>
          <t>flow</t>
        </is>
      </c>
      <c r="H28" s="77" t="n"/>
      <c r="I28" s="23" t="n"/>
      <c r="J28" s="78" t="n"/>
      <c r="K28" s="79" t="n"/>
      <c r="L28" s="23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 ht="21.75" customHeight="1" s="145">
      <c r="A29" s="1" t="n"/>
      <c r="B29" s="80" t="n"/>
      <c r="C29" s="81" t="inlineStr">
        <is>
          <t>st 100%</t>
        </is>
      </c>
      <c r="D29" s="82" t="inlineStr">
        <is>
          <t>analyst 2</t>
        </is>
      </c>
      <c r="E29" s="1" t="n"/>
      <c r="F29" s="80" t="n"/>
      <c r="G29" s="81" t="inlineStr">
        <is>
          <t>FLOW 1</t>
        </is>
      </c>
      <c r="H29" s="81" t="inlineStr">
        <is>
          <t>ST100%</t>
        </is>
      </c>
      <c r="I29" s="82" t="inlineStr">
        <is>
          <t>FLOW 2</t>
        </is>
      </c>
      <c r="J29" s="1" t="n"/>
      <c r="K29" s="83" t="inlineStr">
        <is>
          <t>Min</t>
        </is>
      </c>
      <c r="L29" s="84">
        <f>MIN(L19:L27)</f>
        <v/>
      </c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 ht="16.5" customHeight="1" s="145">
      <c r="A30" s="1" t="n"/>
      <c r="B30" s="62" t="inlineStr">
        <is>
          <t>1#</t>
        </is>
      </c>
      <c r="C30" s="11">
        <f>E6</f>
        <v/>
      </c>
      <c r="D30" s="13" t="n">
        <v>537.4066800000001</v>
      </c>
      <c r="E30" s="85" t="n"/>
      <c r="F30" s="62" t="inlineStr">
        <is>
          <t>1#</t>
        </is>
      </c>
      <c r="G30" s="11" t="n">
        <v>531.4005100000001</v>
      </c>
      <c r="H30" s="11">
        <f>E6</f>
        <v/>
      </c>
      <c r="I30" s="13" t="n">
        <v>530.53021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 ht="21" customHeight="1" s="145">
      <c r="A31" s="1" t="n"/>
      <c r="B31" s="62" t="inlineStr">
        <is>
          <t>2#</t>
        </is>
      </c>
      <c r="C31" s="11">
        <f>E7</f>
        <v/>
      </c>
      <c r="D31" s="13" t="n">
        <v>540.38428</v>
      </c>
      <c r="E31" s="85" t="n"/>
      <c r="F31" s="62" t="inlineStr">
        <is>
          <t>2#</t>
        </is>
      </c>
      <c r="G31" s="11" t="n">
        <v>532.90765</v>
      </c>
      <c r="H31" s="11">
        <f>E7</f>
        <v/>
      </c>
      <c r="I31" s="13" t="n">
        <v>534.6705899999999</v>
      </c>
      <c r="J31" s="86" t="n"/>
      <c r="K31" s="83" t="inlineStr">
        <is>
          <t>Max</t>
        </is>
      </c>
      <c r="L31" s="84">
        <f>MAX(L19:L27)</f>
        <v/>
      </c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 ht="16.5" customHeight="1" s="145">
      <c r="A32" s="1" t="n"/>
      <c r="B32" s="62" t="inlineStr">
        <is>
          <t>3#</t>
        </is>
      </c>
      <c r="C32" s="11">
        <f>E8</f>
        <v/>
      </c>
      <c r="D32" s="13" t="n">
        <v>535.66522</v>
      </c>
      <c r="E32" s="85" t="n"/>
      <c r="F32" s="62" t="inlineStr">
        <is>
          <t>3#</t>
        </is>
      </c>
      <c r="G32" s="11" t="n">
        <v>534.91675</v>
      </c>
      <c r="H32" s="11">
        <f>E8</f>
        <v/>
      </c>
      <c r="I32" s="13" t="n">
        <v>533.04651</v>
      </c>
      <c r="J32" s="87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 ht="16.5" customHeight="1" s="145">
      <c r="A33" s="1" t="n"/>
      <c r="B33" s="62" t="inlineStr">
        <is>
          <t>4#</t>
        </is>
      </c>
      <c r="C33" s="11">
        <f>E9</f>
        <v/>
      </c>
      <c r="D33" s="13" t="n">
        <v>541.8501</v>
      </c>
      <c r="E33" s="85" t="n"/>
      <c r="F33" s="62" t="inlineStr">
        <is>
          <t>4#</t>
        </is>
      </c>
      <c r="G33" s="11" t="n">
        <v>530.7431</v>
      </c>
      <c r="H33" s="11">
        <f>E9</f>
        <v/>
      </c>
      <c r="I33" s="13" t="n">
        <v>531.4271199999999</v>
      </c>
      <c r="J33" s="26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 ht="16.5" customHeight="1" s="145">
      <c r="A34" s="1" t="n"/>
      <c r="B34" s="62" t="inlineStr">
        <is>
          <t>5#</t>
        </is>
      </c>
      <c r="C34" s="11">
        <f>E10</f>
        <v/>
      </c>
      <c r="D34" s="13" t="n">
        <v>536.60645</v>
      </c>
      <c r="E34" s="85" t="n"/>
      <c r="F34" s="62" t="inlineStr">
        <is>
          <t>5#</t>
        </is>
      </c>
      <c r="G34" s="13" t="n">
        <v>535.44568</v>
      </c>
      <c r="H34" s="11">
        <f>E10</f>
        <v/>
      </c>
      <c r="I34" s="13" t="n">
        <v>534.9093</v>
      </c>
      <c r="J34" s="26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 ht="16.5" customHeight="1" s="145">
      <c r="A35" s="1" t="n"/>
      <c r="B35" s="88" t="inlineStr">
        <is>
          <t>POOLED AVG</t>
        </is>
      </c>
      <c r="C35" s="133">
        <f>AVERAGE(C30:D34)</f>
        <v/>
      </c>
      <c r="D35" s="166" t="n"/>
      <c r="E35" s="1" t="n"/>
      <c r="F35" s="88" t="inlineStr">
        <is>
          <t>POOLED AVG</t>
        </is>
      </c>
      <c r="G35" s="167">
        <f>AVERAGE(G30:I34)</f>
        <v/>
      </c>
      <c r="H35" s="168" t="n"/>
      <c r="I35" s="169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 ht="16.5" customHeight="1" s="145">
      <c r="A36" s="1" t="n"/>
      <c r="B36" s="62" t="inlineStr">
        <is>
          <t>POOLED SD</t>
        </is>
      </c>
      <c r="C36" s="134">
        <f>STDEV(C30:D34)</f>
        <v/>
      </c>
      <c r="D36" s="166" t="n"/>
      <c r="E36" s="1" t="n"/>
      <c r="F36" s="62" t="inlineStr">
        <is>
          <t>POOLED SD</t>
        </is>
      </c>
      <c r="G36" s="170">
        <f>STDEV(G30:I34)</f>
        <v/>
      </c>
      <c r="H36" s="168" t="n"/>
      <c r="I36" s="169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 ht="16.5" customHeight="1" s="145">
      <c r="A37" s="1" t="n"/>
      <c r="B37" s="65" t="inlineStr">
        <is>
          <t>POOLED RSD</t>
        </is>
      </c>
      <c r="C37" s="135">
        <f>C36/C35*100</f>
        <v/>
      </c>
      <c r="D37" s="171" t="n"/>
      <c r="E37" s="85" t="n"/>
      <c r="F37" s="65" t="inlineStr">
        <is>
          <t>POOLED RSD</t>
        </is>
      </c>
      <c r="G37" s="172">
        <f>G36/G35*100</f>
        <v/>
      </c>
      <c r="H37" s="173" t="n"/>
      <c r="I37" s="174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 ht="13.5" customHeight="1" s="145">
      <c r="A38" s="1" t="n"/>
      <c r="B38" s="1" t="n"/>
      <c r="C38" s="98" t="n"/>
      <c r="D38" s="98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 ht="13.5" customHeight="1" s="145">
      <c r="A39" s="1" t="n"/>
      <c r="B39" s="1" t="n"/>
      <c r="C39" s="99" t="n"/>
      <c r="D39" s="99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 ht="19.5" customHeight="1" s="145">
      <c r="A40" s="1" t="n"/>
      <c r="B40" s="76" t="n"/>
      <c r="C40" s="75" t="inlineStr">
        <is>
          <t>MOBILE</t>
        </is>
      </c>
      <c r="D40" s="77" t="n"/>
      <c r="E40" s="23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 ht="19.5" customHeight="1" s="145">
      <c r="A41" s="1" t="n"/>
      <c r="B41" s="80" t="n"/>
      <c r="C41" s="81" t="inlineStr">
        <is>
          <t>MOBILE 1</t>
        </is>
      </c>
      <c r="D41" s="81" t="inlineStr">
        <is>
          <t>ST100%</t>
        </is>
      </c>
      <c r="E41" s="82" t="inlineStr">
        <is>
          <t>MOBILE 2</t>
        </is>
      </c>
      <c r="F41" s="1" t="n"/>
      <c r="G41" s="23" t="n"/>
      <c r="H41" s="75" t="inlineStr">
        <is>
          <t>COLUM</t>
        </is>
      </c>
      <c r="I41" s="23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 ht="17.25" customHeight="1" s="145">
      <c r="A42" s="1" t="n"/>
      <c r="B42" s="62" t="inlineStr">
        <is>
          <t>1#</t>
        </is>
      </c>
      <c r="C42" s="11" t="n">
        <v>532.98401</v>
      </c>
      <c r="D42" s="11">
        <f>E6</f>
        <v/>
      </c>
      <c r="E42" s="13" t="n">
        <v>534.47784</v>
      </c>
      <c r="F42" s="1" t="n"/>
      <c r="G42" s="80" t="n"/>
      <c r="H42" s="81" t="inlineStr">
        <is>
          <t>st 100%</t>
        </is>
      </c>
      <c r="I42" s="82" t="inlineStr">
        <is>
          <t>COLUM 2</t>
        </is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 ht="16.5" customHeight="1" s="145">
      <c r="A43" s="1" t="n"/>
      <c r="B43" s="62" t="inlineStr">
        <is>
          <t>2#</t>
        </is>
      </c>
      <c r="C43" s="11" t="n">
        <v>534.30206</v>
      </c>
      <c r="D43" s="11">
        <f>E7</f>
        <v/>
      </c>
      <c r="E43" s="100" t="n">
        <v>534.80444</v>
      </c>
      <c r="F43" s="85" t="n"/>
      <c r="G43" s="62" t="inlineStr">
        <is>
          <t>1#</t>
        </is>
      </c>
      <c r="H43" s="11">
        <f>E6</f>
        <v/>
      </c>
      <c r="I43" s="13" t="n">
        <v>535.73303</v>
      </c>
      <c r="J43" s="26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 ht="16.5" customHeight="1" s="145">
      <c r="A44" s="1" t="n"/>
      <c r="B44" s="62" t="inlineStr">
        <is>
          <t>3#</t>
        </is>
      </c>
      <c r="C44" s="11" t="n">
        <v>533.0827</v>
      </c>
      <c r="D44" s="11">
        <f>E8</f>
        <v/>
      </c>
      <c r="E44" s="100" t="n">
        <v>536.59076</v>
      </c>
      <c r="F44" s="85" t="n"/>
      <c r="G44" s="62" t="inlineStr">
        <is>
          <t>2#</t>
        </is>
      </c>
      <c r="H44" s="11">
        <f>E7</f>
        <v/>
      </c>
      <c r="I44" s="13" t="n">
        <v>536.59888</v>
      </c>
      <c r="J44" s="26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 ht="16.5" customHeight="1" s="145">
      <c r="A45" s="1" t="n"/>
      <c r="B45" s="62" t="inlineStr">
        <is>
          <t>4#</t>
        </is>
      </c>
      <c r="C45" s="11" t="n">
        <v>533.36456</v>
      </c>
      <c r="D45" s="11">
        <f>E9</f>
        <v/>
      </c>
      <c r="E45" s="100" t="n">
        <v>534.2557399999999</v>
      </c>
      <c r="F45" s="85" t="n"/>
      <c r="G45" s="62" t="inlineStr">
        <is>
          <t>3#</t>
        </is>
      </c>
      <c r="H45" s="11">
        <f>E8</f>
        <v/>
      </c>
      <c r="I45" s="13" t="n">
        <v>536.04382</v>
      </c>
      <c r="J45" s="26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 ht="16.5" customHeight="1" s="145">
      <c r="A46" s="1" t="n"/>
      <c r="B46" s="62" t="inlineStr">
        <is>
          <t>5#</t>
        </is>
      </c>
      <c r="C46" s="11" t="n">
        <v>533.8726799999999</v>
      </c>
      <c r="D46" s="11">
        <f>E10</f>
        <v/>
      </c>
      <c r="E46" s="100" t="n">
        <v>533.30017</v>
      </c>
      <c r="F46" s="85" t="n"/>
      <c r="G46" s="62" t="inlineStr">
        <is>
          <t>4#</t>
        </is>
      </c>
      <c r="H46" s="11">
        <f>E9</f>
        <v/>
      </c>
      <c r="I46" s="13" t="n">
        <v>535.82715</v>
      </c>
      <c r="J46" s="26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 ht="16.5" customHeight="1" s="145">
      <c r="A47" s="1" t="n"/>
      <c r="B47" s="88" t="inlineStr">
        <is>
          <t>POOLED AVG</t>
        </is>
      </c>
      <c r="C47" s="167">
        <f>AVERAGE(C42:E46)</f>
        <v/>
      </c>
      <c r="D47" s="168" t="n"/>
      <c r="E47" s="169" t="n"/>
      <c r="F47" s="1" t="n"/>
      <c r="G47" s="62" t="inlineStr">
        <is>
          <t>5#</t>
        </is>
      </c>
      <c r="H47" s="11">
        <f>E10</f>
        <v/>
      </c>
      <c r="I47" s="13" t="n">
        <v>538.30334</v>
      </c>
      <c r="J47" s="26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 ht="16.5" customHeight="1" s="145">
      <c r="A48" s="1" t="n"/>
      <c r="B48" s="62" t="inlineStr">
        <is>
          <t>POOLED SD</t>
        </is>
      </c>
      <c r="C48" s="170">
        <f>STDEV(C42:E46)</f>
        <v/>
      </c>
      <c r="D48" s="168" t="n"/>
      <c r="E48" s="169" t="n"/>
      <c r="F48" s="1" t="n"/>
      <c r="G48" s="88" t="inlineStr">
        <is>
          <t>POOLED AVG</t>
        </is>
      </c>
      <c r="H48" s="133">
        <f>AVERAGE(H43:I47)</f>
        <v/>
      </c>
      <c r="I48" s="166" t="n"/>
      <c r="J48" s="26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 ht="16.5" customHeight="1" s="145">
      <c r="A49" s="101" t="n"/>
      <c r="B49" s="102" t="inlineStr">
        <is>
          <t>POOLED RSD</t>
        </is>
      </c>
      <c r="C49" s="172">
        <f>C48/C47*100</f>
        <v/>
      </c>
      <c r="D49" s="173" t="n"/>
      <c r="E49" s="174" t="n"/>
      <c r="F49" s="1" t="n"/>
      <c r="G49" s="62" t="inlineStr">
        <is>
          <t>POOLED SD</t>
        </is>
      </c>
      <c r="H49" s="134">
        <f>STDEV(H43:I47)</f>
        <v/>
      </c>
      <c r="I49" s="166" t="n"/>
      <c r="J49" s="26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 ht="17.25" customHeight="1" s="145">
      <c r="A50" s="1" t="n"/>
      <c r="B50" s="1" t="n"/>
      <c r="C50" s="103" t="n"/>
      <c r="D50" s="99" t="n"/>
      <c r="E50" s="103" t="n"/>
      <c r="F50" s="1" t="n"/>
      <c r="G50" s="65" t="inlineStr">
        <is>
          <t>POOLED RSD</t>
        </is>
      </c>
      <c r="H50" s="135">
        <f>H49/H48*100</f>
        <v/>
      </c>
      <c r="I50" s="171" t="n"/>
      <c r="J50" s="104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 ht="14.25" customHeight="1" s="145">
      <c r="A51" s="1" t="n"/>
      <c r="B51" s="1" t="n"/>
      <c r="C51" s="105" t="n"/>
      <c r="D51" s="105" t="n"/>
      <c r="E51" s="105" t="n"/>
      <c r="F51" s="1" t="n"/>
      <c r="G51" s="105" t="n"/>
      <c r="H51" s="106" t="n"/>
      <c r="I51" s="107" t="n"/>
      <c r="J51" s="108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 ht="19.5" customHeight="1" s="145">
      <c r="A52" s="1" t="n"/>
      <c r="B52" s="175" t="inlineStr">
        <is>
          <t>STABILITY</t>
        </is>
      </c>
      <c r="C52" s="176" t="n"/>
      <c r="D52" s="1" t="n"/>
      <c r="E52" s="1" t="n"/>
      <c r="F52" s="175" t="inlineStr">
        <is>
          <t>SECOND DAY</t>
        </is>
      </c>
      <c r="G52" s="177" t="n"/>
      <c r="H52" s="178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 ht="14.25" customHeight="1" s="145">
      <c r="A53" s="1" t="n"/>
      <c r="B53" s="179" t="n"/>
      <c r="C53" s="180" t="n"/>
      <c r="D53" s="99" t="n"/>
      <c r="E53" s="1" t="n"/>
      <c r="F53" s="116" t="n"/>
      <c r="G53" s="117" t="inlineStr">
        <is>
          <t>st 100%</t>
        </is>
      </c>
      <c r="H53" s="118" t="inlineStr">
        <is>
          <t>SECOND DAY</t>
        </is>
      </c>
      <c r="I53" s="1" t="n"/>
      <c r="J53" s="119" t="n"/>
      <c r="K53" s="120" t="n"/>
      <c r="L53" s="12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 ht="18.75" customHeight="1" s="145">
      <c r="A54" s="1" t="n"/>
      <c r="B54" s="62" t="n">
        <v>534.5755</v>
      </c>
      <c r="C54" s="13">
        <f>E6</f>
        <v/>
      </c>
      <c r="D54" s="122" t="n"/>
      <c r="E54" s="1" t="n"/>
      <c r="F54" s="62" t="inlineStr">
        <is>
          <t>1#</t>
        </is>
      </c>
      <c r="G54" s="11">
        <f>E6</f>
        <v/>
      </c>
      <c r="H54" s="123" t="n">
        <v>541.59406</v>
      </c>
      <c r="I54" s="1" t="n"/>
      <c r="J54" s="124" t="n"/>
      <c r="K54" s="125" t="inlineStr">
        <is>
          <t>St 100%</t>
        </is>
      </c>
      <c r="L54" s="126" t="inlineStr">
        <is>
          <t>Test 100%</t>
        </is>
      </c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 ht="16.5" customHeight="1" s="145">
      <c r="A55" s="1" t="n"/>
      <c r="B55" s="62" t="n">
        <v>534.79114</v>
      </c>
      <c r="C55" s="13">
        <f>E7</f>
        <v/>
      </c>
      <c r="D55" s="122" t="n"/>
      <c r="E55" s="1" t="n"/>
      <c r="F55" s="62" t="inlineStr">
        <is>
          <t>2#</t>
        </is>
      </c>
      <c r="G55" s="11">
        <f>E7</f>
        <v/>
      </c>
      <c r="H55" s="123" t="n">
        <v>535.5235</v>
      </c>
      <c r="I55" s="1" t="n"/>
      <c r="J55" s="62" t="inlineStr">
        <is>
          <t>1#</t>
        </is>
      </c>
      <c r="K55" s="127">
        <f>E6</f>
        <v/>
      </c>
      <c r="L55" s="128">
        <f>E17</f>
        <v/>
      </c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 ht="16.5" customHeight="1" s="145">
      <c r="A56" s="1" t="n"/>
      <c r="B56" s="62" t="n">
        <v>533.07928</v>
      </c>
      <c r="C56" s="13">
        <f>E8</f>
        <v/>
      </c>
      <c r="D56" s="122" t="n"/>
      <c r="E56" s="1" t="n"/>
      <c r="F56" s="62" t="inlineStr">
        <is>
          <t>3#</t>
        </is>
      </c>
      <c r="G56" s="11">
        <f>E8</f>
        <v/>
      </c>
      <c r="H56" s="123" t="n">
        <v>532.4746699999999</v>
      </c>
      <c r="I56" s="1" t="n"/>
      <c r="J56" s="62" t="inlineStr">
        <is>
          <t>2#</t>
        </is>
      </c>
      <c r="K56" s="127">
        <f>E7</f>
        <v/>
      </c>
      <c r="L56" s="128">
        <f>E18</f>
        <v/>
      </c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 ht="16.5" customHeight="1" s="145">
      <c r="A57" s="1" t="n"/>
      <c r="B57" s="62" t="n">
        <v>532.78381</v>
      </c>
      <c r="C57" s="13">
        <f>E9</f>
        <v/>
      </c>
      <c r="D57" s="122" t="n"/>
      <c r="E57" s="1" t="n"/>
      <c r="F57" s="62" t="inlineStr">
        <is>
          <t>4#</t>
        </is>
      </c>
      <c r="G57" s="11">
        <f>E9</f>
        <v/>
      </c>
      <c r="H57" s="123" t="n">
        <v>532.62726</v>
      </c>
      <c r="I57" s="1" t="n"/>
      <c r="J57" s="62" t="inlineStr">
        <is>
          <t>3#</t>
        </is>
      </c>
      <c r="K57" s="127">
        <f>E8</f>
        <v/>
      </c>
      <c r="L57" s="128">
        <f>E19</f>
        <v/>
      </c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 ht="16.5" customHeight="1" s="145">
      <c r="A58" s="1" t="n"/>
      <c r="B58" s="62" t="n">
        <v>533.46423</v>
      </c>
      <c r="C58" s="13">
        <f>E10</f>
        <v/>
      </c>
      <c r="D58" s="122" t="n"/>
      <c r="E58" s="1" t="n"/>
      <c r="F58" s="62" t="inlineStr">
        <is>
          <t>5#</t>
        </is>
      </c>
      <c r="G58" s="11">
        <f>E10</f>
        <v/>
      </c>
      <c r="H58" s="123" t="n">
        <v>530.18024</v>
      </c>
      <c r="I58" s="1" t="n"/>
      <c r="J58" s="62" t="inlineStr">
        <is>
          <t>4#</t>
        </is>
      </c>
      <c r="K58" s="127">
        <f>E9</f>
        <v/>
      </c>
      <c r="L58" s="128">
        <f>E20</f>
        <v/>
      </c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 ht="16.5" customHeight="1" s="145">
      <c r="A59" s="1" t="n"/>
      <c r="B59" s="129">
        <f>K3</f>
        <v/>
      </c>
      <c r="C59" s="13" t="n"/>
      <c r="D59" s="130" t="n"/>
      <c r="E59" s="1" t="n"/>
      <c r="F59" s="88" t="inlineStr">
        <is>
          <t>POOLED AVG</t>
        </is>
      </c>
      <c r="G59" s="133">
        <f>AVERAGE(G54:H58)</f>
        <v/>
      </c>
      <c r="H59" s="166" t="n"/>
      <c r="I59" s="26" t="n"/>
      <c r="J59" s="62" t="inlineStr">
        <is>
          <t>5#</t>
        </is>
      </c>
      <c r="K59" s="127">
        <f>E10</f>
        <v/>
      </c>
      <c r="L59" s="128">
        <f>E21</f>
        <v/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 ht="16.5" customHeight="1" s="145">
      <c r="A60" s="1" t="n"/>
      <c r="B60" s="129">
        <f>K3</f>
        <v/>
      </c>
      <c r="C60" s="13" t="n"/>
      <c r="D60" s="130" t="n"/>
      <c r="E60" s="1" t="n"/>
      <c r="F60" s="62" t="inlineStr">
        <is>
          <t>POOLED SD</t>
        </is>
      </c>
      <c r="G60" s="134">
        <f>STDEV(G54:H58)</f>
        <v/>
      </c>
      <c r="H60" s="166" t="n"/>
      <c r="I60" s="26" t="n"/>
      <c r="J60" s="88" t="inlineStr">
        <is>
          <t>average</t>
        </is>
      </c>
      <c r="K60" s="131">
        <f>E11</f>
        <v/>
      </c>
      <c r="L60" s="132">
        <f>E22</f>
        <v/>
      </c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 ht="16.5" customHeight="1" s="145">
      <c r="A61" s="1" t="n"/>
      <c r="B61" s="129">
        <f>K3</f>
        <v/>
      </c>
      <c r="C61" s="13" t="n"/>
      <c r="D61" s="122" t="n"/>
      <c r="E61" s="1" t="n"/>
      <c r="F61" s="65" t="inlineStr">
        <is>
          <t>POOLED RSD</t>
        </is>
      </c>
      <c r="G61" s="135">
        <f>G60/G59*100</f>
        <v/>
      </c>
      <c r="H61" s="171" t="n"/>
      <c r="I61" s="26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 ht="16.5" customHeight="1" s="145">
      <c r="A62" s="1" t="n"/>
      <c r="B62" s="129">
        <f>K3</f>
        <v/>
      </c>
      <c r="C62" s="13" t="n"/>
      <c r="D62" s="26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 ht="16.5" customHeight="1" s="145">
      <c r="A63" s="1" t="n"/>
      <c r="B63" s="129">
        <f>K3</f>
        <v/>
      </c>
      <c r="C63" s="13" t="n"/>
      <c r="D63" s="26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 ht="16.5" customHeight="1" s="145">
      <c r="A64" s="1" t="n"/>
      <c r="B64" s="88" t="inlineStr">
        <is>
          <t>POOLED AVG</t>
        </is>
      </c>
      <c r="C64" s="133">
        <f>AVERAGE(C54:C63)</f>
        <v/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 ht="16.5" customHeight="1" s="145">
      <c r="A65" s="1" t="n"/>
      <c r="B65" s="62" t="inlineStr">
        <is>
          <t>POOLED SD</t>
        </is>
      </c>
      <c r="C65" s="134">
        <f>STDEV(C54:C63)</f>
        <v/>
      </c>
      <c r="D65" s="26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 ht="16.5" customHeight="1" s="145">
      <c r="A66" s="1" t="n"/>
      <c r="B66" s="65" t="inlineStr">
        <is>
          <t>POOLED RSD</t>
        </is>
      </c>
      <c r="C66" s="135">
        <f>C65/C64*100</f>
        <v/>
      </c>
      <c r="D66" s="26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 ht="13.5" customHeight="1" s="14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 ht="13.5" customHeight="1" s="14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 ht="21.75" customHeight="1" s="145">
      <c r="A69" s="136" t="inlineStr">
        <is>
          <t>System precision</t>
        </is>
      </c>
      <c r="B69" s="137">
        <f>E13</f>
        <v/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 ht="21.75" customHeight="1" s="145">
      <c r="A70" s="138" t="inlineStr">
        <is>
          <t>r</t>
        </is>
      </c>
      <c r="B70" s="139">
        <f>K14</f>
        <v/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 ht="21.75" customHeight="1" s="145">
      <c r="A71" s="138" t="inlineStr">
        <is>
          <t>Min</t>
        </is>
      </c>
      <c r="B71" s="140">
        <f>L29</f>
        <v/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 ht="21.75" customHeight="1" s="145">
      <c r="A72" s="138" t="inlineStr">
        <is>
          <t>Max</t>
        </is>
      </c>
      <c r="B72" s="140">
        <f>L31</f>
        <v/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 ht="21.75" customHeight="1" s="145">
      <c r="A73" s="138" t="inlineStr">
        <is>
          <t>Method precision</t>
        </is>
      </c>
      <c r="B73" s="140">
        <f>E24</f>
        <v/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 ht="21.75" customHeight="1" s="145">
      <c r="A74" s="138" t="inlineStr">
        <is>
          <t>Analyst</t>
        </is>
      </c>
      <c r="B74" s="140">
        <f>C37</f>
        <v/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 ht="21.75" customHeight="1" s="145">
      <c r="A75" s="138" t="inlineStr">
        <is>
          <t>Day</t>
        </is>
      </c>
      <c r="B75" s="140">
        <f>G61</f>
        <v/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 ht="21.75" customHeight="1" s="145">
      <c r="A76" s="138" t="inlineStr">
        <is>
          <t>Column</t>
        </is>
      </c>
      <c r="B76" s="140">
        <f>H50</f>
        <v/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 ht="21.75" customHeight="1" s="145">
      <c r="A77" s="138" t="inlineStr">
        <is>
          <t>Stability</t>
        </is>
      </c>
      <c r="B77" s="140">
        <f>C66</f>
        <v/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 ht="21.75" customHeight="1" s="145">
      <c r="A78" s="138" t="inlineStr">
        <is>
          <t>Slope</t>
        </is>
      </c>
      <c r="B78" s="140">
        <f>K12</f>
        <v/>
      </c>
      <c r="C78" s="1" t="n"/>
      <c r="D78" s="86" t="n"/>
      <c r="E78" s="1" t="n"/>
      <c r="F78" s="1" t="n"/>
      <c r="G78" s="1" t="n"/>
      <c r="H78" s="1" t="n"/>
      <c r="I78" s="1" t="n"/>
      <c r="J78" s="141" t="n"/>
      <c r="K78" s="86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 ht="21.75" customHeight="1" s="145">
      <c r="A79" s="138" t="inlineStr">
        <is>
          <t>Intercept</t>
        </is>
      </c>
      <c r="B79" s="140">
        <f>K13</f>
        <v/>
      </c>
      <c r="C79" s="1" t="n"/>
      <c r="D79" s="1" t="n"/>
      <c r="E79" s="1" t="n"/>
      <c r="F79" s="142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 ht="21.75" customHeight="1" s="145">
      <c r="A80" s="138" t="inlineStr">
        <is>
          <t>T 100%</t>
        </is>
      </c>
      <c r="B80" s="143">
        <f>E17</f>
        <v/>
      </c>
      <c r="C80" s="1" t="n"/>
      <c r="D80" s="1" t="n"/>
      <c r="E80" s="1" t="n"/>
      <c r="F80" s="86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 ht="21.75" customHeight="1" s="145">
      <c r="A81" s="138" t="inlineStr">
        <is>
          <t>Found conc.</t>
        </is>
      </c>
      <c r="B81" s="140">
        <f>(J22-$K$13)/$K$12</f>
        <v/>
      </c>
      <c r="C81" s="1" t="n"/>
      <c r="D81" s="1" t="n"/>
      <c r="E81" s="1" t="n"/>
      <c r="F81" s="86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 ht="21.75" customHeight="1" s="145">
      <c r="A82" s="138" t="inlineStr">
        <is>
          <t>Recovery</t>
        </is>
      </c>
      <c r="B82" s="144">
        <f>K22/I22*100</f>
        <v/>
      </c>
      <c r="C82" s="1" t="n"/>
      <c r="D82" s="1" t="n"/>
      <c r="E82" s="1" t="n"/>
      <c r="F82" s="86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 ht="16.5" customHeight="1" s="145">
      <c r="A83" s="1" t="n"/>
      <c r="B83" s="1" t="n"/>
      <c r="C83" s="1" t="n"/>
      <c r="D83" s="1" t="n"/>
      <c r="E83" s="1" t="n"/>
      <c r="F83" s="86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 ht="12.75" customHeight="1" s="14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 ht="12.75" customHeight="1" s="14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 ht="12.75" customHeight="1" s="14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 ht="12.75" customHeight="1" s="14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 ht="12.75" customHeight="1" s="14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 ht="15.75" customHeight="1" s="145">
      <c r="A89" s="1" t="n"/>
      <c r="B89" s="1" t="n"/>
      <c r="C89" s="1" t="n"/>
      <c r="D89" s="1" t="n"/>
      <c r="E89" s="86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 ht="15.75" customHeight="1" s="145">
      <c r="A90" s="1" t="n"/>
      <c r="B90" s="1" t="n"/>
      <c r="C90" s="1" t="n"/>
      <c r="D90" s="1" t="n"/>
      <c r="E90" s="86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 ht="15.75" customHeight="1" s="145">
      <c r="A91" s="1" t="n"/>
      <c r="B91" s="1" t="n"/>
      <c r="C91" s="1" t="n"/>
      <c r="D91" s="1" t="n"/>
      <c r="E91" s="86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 ht="15.75" customHeight="1" s="145">
      <c r="A92" s="1" t="n"/>
      <c r="B92" s="1" t="n"/>
      <c r="C92" s="1" t="n"/>
      <c r="D92" s="1" t="n"/>
      <c r="E92" s="86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 ht="15.75" customHeight="1" s="145">
      <c r="A93" s="1" t="n"/>
      <c r="B93" s="1" t="n"/>
      <c r="C93" s="1" t="n"/>
      <c r="D93" s="1" t="n"/>
      <c r="E93" s="86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 ht="12.75" customHeight="1" s="14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 ht="12.75" customHeight="1" s="14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 ht="12.75" customHeight="1" s="14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 ht="12.75" customHeight="1" s="14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 ht="12.75" customHeight="1" s="14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 ht="12.75" customHeight="1" s="14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 ht="12.75" customHeight="1" s="14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 ht="12.75" customHeight="1" s="14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 ht="12.75" customHeight="1" s="14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 ht="12.75" customHeight="1" s="14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 ht="12.75" customHeight="1" s="14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 ht="12.75" customHeight="1" s="14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 ht="12.75" customHeight="1" s="14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 ht="12.75" customHeight="1" s="14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 ht="12.75" customHeight="1" s="14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 ht="12.75" customHeight="1" s="14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 ht="12.75" customHeight="1" s="14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 ht="12.75" customHeight="1" s="14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 ht="12.75" customHeight="1" s="14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 ht="12.75" customHeight="1" s="14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 ht="12.75" customHeight="1" s="14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 ht="12.75" customHeight="1" s="14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 ht="12.75" customHeight="1" s="14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 ht="12.75" customHeight="1" s="14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 ht="12.75" customHeight="1" s="14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 ht="12.75" customHeight="1" s="14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 ht="12.75" customHeight="1" s="14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 ht="12.75" customHeight="1" s="14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 ht="12.75" customHeight="1" s="14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 ht="12.75" customHeight="1" s="14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 ht="12.75" customHeight="1" s="14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 ht="12.75" customHeight="1" s="14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 ht="12.75" customHeight="1" s="14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 ht="12.75" customHeight="1" s="14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 ht="12.75" customHeight="1" s="14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 ht="12.75" customHeight="1" s="14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 ht="12.75" customHeight="1" s="14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 ht="12.75" customHeight="1" s="14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 ht="12.75" customHeight="1" s="14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 ht="12.75" customHeight="1" s="14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 ht="12.75" customHeight="1" s="14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 ht="12.75" customHeight="1" s="14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 ht="12.75" customHeight="1" s="14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 ht="12.75" customHeight="1" s="14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 ht="12.75" customHeight="1" s="14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 ht="12.75" customHeight="1" s="14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 ht="12.75" customHeight="1" s="14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 ht="12.75" customHeight="1" s="14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 ht="12.75" customHeight="1" s="14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 ht="12.75" customHeight="1" s="14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 ht="12.75" customHeight="1" s="14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 ht="12.75" customHeight="1" s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 ht="12.75" customHeight="1" s="14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 ht="12.75" customHeight="1" s="14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 ht="12.75" customHeight="1" s="14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 ht="12.75" customHeight="1" s="14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 ht="12.75" customHeight="1" s="14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 ht="12.75" customHeight="1" s="14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 ht="12.75" customHeight="1" s="14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 ht="12.75" customHeight="1" s="14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 ht="12.75" customHeight="1" s="14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 ht="12.75" customHeight="1" s="14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 ht="12.75" customHeight="1" s="14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 ht="12.75" customHeight="1" s="14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 ht="12.75" customHeight="1" s="14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 ht="12.75" customHeight="1" s="14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 ht="12.75" customHeight="1" s="14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 ht="12.75" customHeight="1" s="14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 ht="12.75" customHeight="1" s="14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 ht="12.75" customHeight="1" s="14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 ht="12.75" customHeight="1" s="14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 ht="12.75" customHeight="1" s="14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 ht="12.75" customHeight="1" s="14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 ht="12.75" customHeight="1" s="14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 ht="12.75" customHeight="1" s="14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 ht="12.75" customHeight="1" s="14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 ht="12.75" customHeight="1" s="14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 ht="12.75" customHeight="1" s="14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 ht="12.75" customHeight="1" s="14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 ht="12.75" customHeight="1" s="14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 ht="12.75" customHeight="1" s="14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 ht="12.75" customHeight="1" s="14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 ht="12.75" customHeight="1" s="14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 ht="12.75" customHeight="1" s="14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 ht="12.75" customHeight="1" s="14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 ht="12.75" customHeight="1" s="14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 ht="12.75" customHeight="1" s="14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 ht="12.75" customHeight="1" s="14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 ht="12.75" customHeight="1" s="14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 ht="12.75" customHeight="1" s="14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 ht="12.75" customHeight="1" s="14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 ht="12.75" customHeight="1" s="14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 ht="12.75" customHeight="1" s="14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 ht="12.75" customHeight="1" s="14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 ht="12.75" customHeight="1" s="14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 ht="12.75" customHeight="1" s="14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 ht="12.75" customHeight="1" s="14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 ht="12.75" customHeight="1" s="14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 ht="12.75" customHeight="1" s="14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 ht="12.75" customHeight="1" s="14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 ht="12.75" customHeight="1" s="14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 ht="12.75" customHeight="1" s="14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 ht="12.75" customHeight="1" s="14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 ht="12.75" customHeight="1" s="14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 ht="12.75" customHeight="1" s="14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 ht="12.75" customHeight="1" s="14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 ht="12.75" customHeight="1" s="14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 ht="12.75" customHeight="1" s="14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 ht="12.75" customHeight="1" s="14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 ht="12.75" customHeight="1" s="14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 ht="12.75" customHeight="1" s="14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 ht="12.75" customHeight="1" s="14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 ht="12.75" customHeight="1" s="14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 ht="12.75" customHeight="1" s="14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 ht="12.75" customHeight="1" s="14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 ht="12.75" customHeight="1" s="14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 ht="12.75" customHeight="1" s="14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 ht="12.75" customHeight="1" s="14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 ht="12.75" customHeight="1" s="14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 ht="12.75" customHeight="1" s="14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 ht="12.75" customHeight="1" s="14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 ht="12.75" customHeight="1" s="14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 ht="12.75" customHeight="1" s="14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 ht="12.75" customHeight="1" s="14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 ht="12.75" customHeight="1" s="14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 ht="12.75" customHeight="1" s="14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 ht="12.75" customHeight="1" s="14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 ht="12.75" customHeight="1" s="14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 ht="12.75" customHeight="1" s="14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 ht="12.75" customHeight="1" s="14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 ht="12.75" customHeight="1" s="14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 ht="12.75" customHeight="1" s="14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 ht="12.75" customHeight="1" s="14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 ht="12.75" customHeight="1" s="14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 ht="12.75" customHeight="1" s="14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 ht="12.75" customHeight="1" s="14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 ht="12.75" customHeight="1" s="14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 ht="12.75" customHeight="1" s="14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 ht="12.75" customHeight="1" s="14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 ht="12.75" customHeight="1" s="14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 ht="12.75" customHeight="1" s="14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 ht="12.75" customHeight="1" s="14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 ht="12.75" customHeight="1" s="14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 ht="12.75" customHeight="1" s="14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 ht="12.75" customHeight="1" s="14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 ht="12.75" customHeight="1" s="14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 ht="12.75" customHeight="1" s="14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 ht="12.75" customHeight="1" s="14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 ht="12.75" customHeight="1" s="14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 ht="12.75" customHeight="1" s="14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 ht="12.75" customHeight="1" s="14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 ht="12.75" customHeight="1" s="1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 ht="12.75" customHeight="1" s="14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 ht="12.75" customHeight="1" s="14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 ht="12.75" customHeight="1" s="14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 ht="12.75" customHeight="1" s="14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 ht="12.75" customHeight="1" s="14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 ht="12.75" customHeight="1" s="14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 ht="12.75" customHeight="1" s="14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 ht="12.75" customHeight="1" s="14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 ht="12.75" customHeight="1" s="14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 ht="12.75" customHeight="1" s="14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 ht="12.75" customHeight="1" s="14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 ht="12.75" customHeight="1" s="14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 ht="12.75" customHeight="1" s="14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 ht="12.75" customHeight="1" s="14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 ht="12.75" customHeight="1" s="14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 ht="12.75" customHeight="1" s="14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 ht="12.75" customHeight="1" s="14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 ht="12.75" customHeight="1" s="14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 ht="12.75" customHeight="1" s="14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 ht="12.75" customHeight="1" s="14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 ht="12.75" customHeight="1" s="14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 ht="12.75" customHeight="1" s="14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 ht="12.75" customHeight="1" s="14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 ht="12.75" customHeight="1" s="14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 ht="12.75" customHeight="1" s="14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 ht="12.75" customHeight="1" s="14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 ht="12.75" customHeight="1" s="14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 ht="12.75" customHeight="1" s="14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 ht="12.75" customHeight="1" s="14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 ht="12.75" customHeight="1" s="14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 ht="12.75" customHeight="1" s="14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 ht="12.75" customHeight="1" s="14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 ht="12.75" customHeight="1" s="14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 ht="12.75" customHeight="1" s="14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 ht="12.75" customHeight="1" s="14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 ht="12.75" customHeight="1" s="14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 ht="12.75" customHeight="1" s="14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 ht="12.75" customHeight="1" s="14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 ht="12.75" customHeight="1" s="14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 ht="12.75" customHeight="1" s="14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 ht="12.75" customHeight="1" s="14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 ht="12.75" customHeight="1" s="14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 ht="12.75" customHeight="1" s="14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 ht="12.75" customHeight="1" s="14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 ht="12.75" customHeight="1" s="14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 ht="12.75" customHeight="1" s="14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 ht="12.75" customHeight="1" s="14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 ht="12.75" customHeight="1" s="14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 ht="12.75" customHeight="1" s="14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 ht="12.75" customHeight="1" s="14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 ht="12.75" customHeight="1" s="14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 ht="12.75" customHeight="1" s="14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 ht="12.75" customHeight="1" s="14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 ht="12.75" customHeight="1" s="14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 ht="12.75" customHeight="1" s="14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 ht="12.75" customHeight="1" s="14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 ht="12.75" customHeight="1" s="14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 ht="12.75" customHeight="1" s="14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 ht="12.75" customHeight="1" s="14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 ht="12.75" customHeight="1" s="14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 ht="12.75" customHeight="1" s="14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 ht="12.75" customHeight="1" s="14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 ht="12.75" customHeight="1" s="14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 ht="12.75" customHeight="1" s="14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 ht="12.75" customHeight="1" s="14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 ht="12.75" customHeight="1" s="14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 ht="12.75" customHeight="1" s="14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 ht="12.75" customHeight="1" s="14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 ht="12.75" customHeight="1" s="14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 ht="12.75" customHeight="1" s="14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 ht="12.75" customHeight="1" s="14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 ht="12.75" customHeight="1" s="14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 ht="12.75" customHeight="1" s="14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 ht="12.75" customHeight="1" s="14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 ht="12.75" customHeight="1" s="14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 ht="12.75" customHeight="1" s="14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 ht="12.75" customHeight="1" s="14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 ht="12.75" customHeight="1" s="14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 ht="12.75" customHeight="1" s="14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 ht="12.75" customHeight="1" s="14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 ht="12.75" customHeight="1" s="14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 ht="12.75" customHeight="1" s="14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 ht="12.75" customHeight="1" s="14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 ht="12.75" customHeight="1" s="14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 ht="12.75" customHeight="1" s="14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 ht="12.75" customHeight="1" s="14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 ht="12.75" customHeight="1" s="14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 ht="12.75" customHeight="1" s="14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 ht="12.75" customHeight="1" s="14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 ht="12.75" customHeight="1" s="14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 ht="12.75" customHeight="1" s="14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 ht="12.75" customHeight="1" s="14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 ht="12.75" customHeight="1" s="14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 ht="12.75" customHeight="1" s="14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 ht="12.75" customHeight="1" s="14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 ht="12.75" customHeight="1" s="14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 ht="12.75" customHeight="1" s="14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 ht="12.75" customHeight="1" s="14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 ht="12.75" customHeight="1" s="14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 ht="12.75" customHeight="1" s="1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 ht="12.75" customHeight="1" s="14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 ht="12.75" customHeight="1" s="14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 ht="12.75" customHeight="1" s="14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 ht="12.75" customHeight="1" s="14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 ht="12.75" customHeight="1" s="14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 ht="12.75" customHeight="1" s="14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 ht="12.75" customHeight="1" s="14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 ht="12.75" customHeight="1" s="14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 ht="12.75" customHeight="1" s="14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 ht="12.75" customHeight="1" s="14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 ht="12.75" customHeight="1" s="14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 ht="12.75" customHeight="1" s="14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 ht="12.75" customHeight="1" s="14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 ht="12.75" customHeight="1" s="14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 ht="12.75" customHeight="1" s="14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 ht="12.75" customHeight="1" s="14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 ht="12.75" customHeight="1" s="14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 ht="12.75" customHeight="1" s="14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 ht="12.75" customHeight="1" s="14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 ht="12.75" customHeight="1" s="14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 ht="12.75" customHeight="1" s="14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 ht="12.75" customHeight="1" s="14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 ht="12.75" customHeight="1" s="14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 ht="12.75" customHeight="1" s="14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 ht="12.75" customHeight="1" s="14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 ht="12.75" customHeight="1" s="14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 ht="12.75" customHeight="1" s="14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 ht="12.75" customHeight="1" s="14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 ht="12.75" customHeight="1" s="14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 ht="12.75" customHeight="1" s="14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 ht="12.75" customHeight="1" s="14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 ht="12.75" customHeight="1" s="14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 ht="12.75" customHeight="1" s="14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 ht="12.75" customHeight="1" s="14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 ht="12.75" customHeight="1" s="14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 ht="12.75" customHeight="1" s="14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 ht="12.75" customHeight="1" s="14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 ht="12.75" customHeight="1" s="14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 ht="12.75" customHeight="1" s="14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 ht="12.75" customHeight="1" s="14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 ht="12.75" customHeight="1" s="14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 ht="12.75" customHeight="1" s="14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 ht="12.75" customHeight="1" s="14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 ht="12.75" customHeight="1" s="14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 ht="12.75" customHeight="1" s="14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 ht="12.75" customHeight="1" s="14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 ht="12.75" customHeight="1" s="14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 ht="12.75" customHeight="1" s="14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 ht="12.75" customHeight="1" s="14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 ht="12.75" customHeight="1" s="14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 ht="12.75" customHeight="1" s="14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 ht="12.75" customHeight="1" s="14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 ht="12.75" customHeight="1" s="14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 ht="12.75" customHeight="1" s="14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 ht="12.75" customHeight="1" s="14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 ht="12.75" customHeight="1" s="14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 ht="12.75" customHeight="1" s="14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 ht="12.75" customHeight="1" s="14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 ht="12.75" customHeight="1" s="14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 ht="12.75" customHeight="1" s="14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 ht="12.75" customHeight="1" s="14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 ht="12.75" customHeight="1" s="14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 ht="12.75" customHeight="1" s="14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 ht="12.75" customHeight="1" s="14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 ht="12.75" customHeight="1" s="14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 ht="12.75" customHeight="1" s="14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 ht="12.75" customHeight="1" s="14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 ht="12.75" customHeight="1" s="14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 ht="12.75" customHeight="1" s="14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 ht="12.75" customHeight="1" s="14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 ht="12.75" customHeight="1" s="14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 ht="12.75" customHeight="1" s="14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 ht="12.75" customHeight="1" s="14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 ht="12.75" customHeight="1" s="14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 ht="12.75" customHeight="1" s="14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 ht="12.75" customHeight="1" s="14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 ht="12.75" customHeight="1" s="14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 ht="12.75" customHeight="1" s="14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 ht="12.75" customHeight="1" s="14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 ht="12.75" customHeight="1" s="14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 ht="12.75" customHeight="1" s="14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 ht="12.75" customHeight="1" s="14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 ht="12.75" customHeight="1" s="14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 ht="12.75" customHeight="1" s="14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 ht="12.75" customHeight="1" s="14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 ht="12.75" customHeight="1" s="14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 ht="12.75" customHeight="1" s="14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 ht="12.75" customHeight="1" s="14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 ht="12.75" customHeight="1" s="14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 ht="12.75" customHeight="1" s="14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 ht="12.75" customHeight="1" s="14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 ht="12.75" customHeight="1" s="14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 ht="12.75" customHeight="1" s="14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 ht="12.75" customHeight="1" s="14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 ht="12.75" customHeight="1" s="14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 ht="12.75" customHeight="1" s="14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 ht="12.75" customHeight="1" s="14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 ht="12.75" customHeight="1" s="14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 ht="12.75" customHeight="1" s="14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 ht="12.75" customHeight="1" s="1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 ht="12.75" customHeight="1" s="14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 ht="12.75" customHeight="1" s="14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 ht="12.75" customHeight="1" s="14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 ht="12.75" customHeight="1" s="14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 ht="12.75" customHeight="1" s="14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 ht="12.75" customHeight="1" s="14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 ht="12.75" customHeight="1" s="14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 ht="12.75" customHeight="1" s="14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 ht="12.75" customHeight="1" s="14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 ht="12.75" customHeight="1" s="14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 ht="12.75" customHeight="1" s="14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 ht="12.75" customHeight="1" s="14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 ht="12.75" customHeight="1" s="14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 ht="12.75" customHeight="1" s="14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 ht="12.75" customHeight="1" s="14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 ht="12.75" customHeight="1" s="14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 ht="12.75" customHeight="1" s="14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 ht="12.75" customHeight="1" s="14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 ht="12.75" customHeight="1" s="14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 ht="12.75" customHeight="1" s="14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 ht="12.75" customHeight="1" s="14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 ht="12.75" customHeight="1" s="14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 ht="12.75" customHeight="1" s="14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 ht="12.75" customHeight="1" s="14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 ht="12.75" customHeight="1" s="14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 ht="12.75" customHeight="1" s="14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 ht="12.75" customHeight="1" s="14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 ht="12.75" customHeight="1" s="14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 ht="12.75" customHeight="1" s="14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 ht="12.75" customHeight="1" s="14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 ht="12.75" customHeight="1" s="14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 ht="12.75" customHeight="1" s="14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 ht="12.75" customHeight="1" s="14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 ht="12.75" customHeight="1" s="14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 ht="12.75" customHeight="1" s="14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 ht="12.75" customHeight="1" s="14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 ht="12.75" customHeight="1" s="14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 ht="12.75" customHeight="1" s="14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 ht="12.75" customHeight="1" s="14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 ht="12.75" customHeight="1" s="14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 ht="12.75" customHeight="1" s="14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 ht="12.75" customHeight="1" s="14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 ht="12.75" customHeight="1" s="14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 ht="12.75" customHeight="1" s="14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 ht="12.75" customHeight="1" s="14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 ht="12.75" customHeight="1" s="14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 ht="12.75" customHeight="1" s="14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 ht="12.75" customHeight="1" s="14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 ht="12.75" customHeight="1" s="14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 ht="12.75" customHeight="1" s="14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 ht="12.75" customHeight="1" s="14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 ht="12.75" customHeight="1" s="14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 ht="12.75" customHeight="1" s="14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 ht="12.75" customHeight="1" s="14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 ht="12.75" customHeight="1" s="14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  <row r="501" ht="12.75" customHeight="1" s="14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</row>
    <row r="502" ht="12.75" customHeight="1" s="14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</row>
    <row r="503" ht="12.75" customHeight="1" s="14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</row>
    <row r="504" ht="12.75" customHeight="1" s="14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</row>
    <row r="505" ht="12.75" customHeight="1" s="14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</row>
    <row r="506" ht="12.75" customHeight="1" s="14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</row>
    <row r="507" ht="12.75" customHeight="1" s="14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</row>
    <row r="508" ht="12.75" customHeight="1" s="14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</row>
    <row r="509" ht="12.75" customHeight="1" s="14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</row>
    <row r="510" ht="12.75" customHeight="1" s="14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</row>
    <row r="511" ht="12.75" customHeight="1" s="14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</row>
    <row r="512" ht="12.75" customHeight="1" s="14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</row>
    <row r="513" ht="12.75" customHeight="1" s="14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</row>
    <row r="514" ht="12.75" customHeight="1" s="14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</row>
    <row r="515" ht="12.75" customHeight="1" s="14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</row>
    <row r="516" ht="12.75" customHeight="1" s="14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</row>
    <row r="517" ht="12.75" customHeight="1" s="14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</row>
    <row r="518" ht="12.75" customHeight="1" s="14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</row>
    <row r="519" ht="12.75" customHeight="1" s="14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  <row r="520" ht="12.75" customHeight="1" s="14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</row>
    <row r="521" ht="12.75" customHeight="1" s="14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</row>
    <row r="522" ht="12.75" customHeight="1" s="14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</row>
    <row r="523" ht="12.75" customHeight="1" s="14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</row>
    <row r="524" ht="12.75" customHeight="1" s="14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</row>
    <row r="525" ht="12.75" customHeight="1" s="14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</row>
    <row r="526" ht="12.75" customHeight="1" s="14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</row>
    <row r="527" ht="12.75" customHeight="1" s="14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</row>
    <row r="528" ht="12.75" customHeight="1" s="14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</row>
    <row r="529" ht="12.75" customHeight="1" s="14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</row>
    <row r="530" ht="12.75" customHeight="1" s="14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</row>
    <row r="531" ht="12.75" customHeight="1" s="14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</row>
    <row r="532" ht="12.75" customHeight="1" s="14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</row>
    <row r="533" ht="12.75" customHeight="1" s="14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</row>
    <row r="534" ht="12.75" customHeight="1" s="14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</row>
    <row r="535" ht="12.75" customHeight="1" s="14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</row>
    <row r="536" ht="12.75" customHeight="1" s="14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</row>
    <row r="537" ht="12.75" customHeight="1" s="14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</row>
    <row r="538" ht="12.75" customHeight="1" s="14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</row>
    <row r="539" ht="12.75" customHeight="1" s="14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</row>
    <row r="540" ht="12.75" customHeight="1" s="14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</row>
    <row r="541" ht="12.75" customHeight="1" s="14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</row>
    <row r="542" ht="12.75" customHeight="1" s="14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</row>
    <row r="543" ht="12.75" customHeight="1" s="14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</row>
    <row r="544" ht="12.75" customHeight="1" s="14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</row>
    <row r="545" ht="12.75" customHeight="1" s="1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</row>
    <row r="546" ht="12.75" customHeight="1" s="14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</row>
    <row r="547" ht="12.75" customHeight="1" s="14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</row>
    <row r="548" ht="12.75" customHeight="1" s="14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</row>
    <row r="549" ht="12.75" customHeight="1" s="14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</row>
    <row r="550" ht="12.75" customHeight="1" s="14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</row>
    <row r="551" ht="12.75" customHeight="1" s="14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</row>
    <row r="552" ht="12.75" customHeight="1" s="14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</row>
    <row r="553" ht="12.75" customHeight="1" s="14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</row>
    <row r="554" ht="12.75" customHeight="1" s="14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</row>
    <row r="555" ht="12.75" customHeight="1" s="14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</row>
    <row r="556" ht="12.75" customHeight="1" s="14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</row>
    <row r="557" ht="12.75" customHeight="1" s="14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</row>
    <row r="558" ht="12.75" customHeight="1" s="14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</row>
    <row r="559" ht="12.75" customHeight="1" s="14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</row>
    <row r="560" ht="12.75" customHeight="1" s="14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</row>
    <row r="561" ht="12.75" customHeight="1" s="14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</row>
    <row r="562" ht="12.75" customHeight="1" s="14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</row>
    <row r="563" ht="12.75" customHeight="1" s="14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</row>
    <row r="564" ht="12.75" customHeight="1" s="14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</row>
    <row r="565" ht="12.75" customHeight="1" s="14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</row>
    <row r="566" ht="12.75" customHeight="1" s="14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</row>
    <row r="567" ht="12.75" customHeight="1" s="14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</row>
    <row r="568" ht="12.75" customHeight="1" s="14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</row>
    <row r="569" ht="12.75" customHeight="1" s="14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</row>
    <row r="570" ht="12.75" customHeight="1" s="14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</row>
    <row r="571" ht="12.75" customHeight="1" s="14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</row>
    <row r="572" ht="12.75" customHeight="1" s="14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</row>
    <row r="573" ht="12.75" customHeight="1" s="14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</row>
    <row r="574" ht="12.75" customHeight="1" s="14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</row>
    <row r="575" ht="12.75" customHeight="1" s="14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</row>
    <row r="576" ht="12.75" customHeight="1" s="14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</row>
    <row r="577" ht="12.75" customHeight="1" s="14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</row>
    <row r="578" ht="12.75" customHeight="1" s="14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</row>
    <row r="579" ht="12.75" customHeight="1" s="14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</row>
    <row r="580" ht="12.75" customHeight="1" s="14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</row>
    <row r="581" ht="12.75" customHeight="1" s="14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</row>
    <row r="582" ht="12.75" customHeight="1" s="14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</row>
    <row r="583" ht="12.75" customHeight="1" s="14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</row>
    <row r="584" ht="12.75" customHeight="1" s="14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</row>
    <row r="585" ht="12.75" customHeight="1" s="14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</row>
    <row r="586" ht="12.75" customHeight="1" s="14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</row>
    <row r="587" ht="12.75" customHeight="1" s="14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</row>
    <row r="588" ht="12.75" customHeight="1" s="14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</row>
    <row r="589" ht="12.75" customHeight="1" s="14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</row>
    <row r="590" ht="12.75" customHeight="1" s="14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</row>
    <row r="591" ht="12.75" customHeight="1" s="14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</row>
    <row r="592" ht="12.75" customHeight="1" s="14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</row>
    <row r="593" ht="12.75" customHeight="1" s="14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</row>
    <row r="594" ht="12.75" customHeight="1" s="14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</row>
    <row r="595" ht="12.75" customHeight="1" s="14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</row>
    <row r="596" ht="12.75" customHeight="1" s="14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</row>
    <row r="597" ht="12.75" customHeight="1" s="14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</row>
    <row r="598" ht="12.75" customHeight="1" s="14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</row>
    <row r="599" ht="12.75" customHeight="1" s="14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</row>
    <row r="600" ht="12.75" customHeight="1" s="14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</row>
    <row r="601" ht="12.75" customHeight="1" s="14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</row>
    <row r="602" ht="12.75" customHeight="1" s="14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</row>
    <row r="603" ht="12.75" customHeight="1" s="14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</row>
    <row r="604" ht="12.75" customHeight="1" s="14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</row>
    <row r="605" ht="12.75" customHeight="1" s="14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</row>
    <row r="606" ht="12.75" customHeight="1" s="14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</row>
    <row r="607" ht="12.75" customHeight="1" s="14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</row>
    <row r="608" ht="12.75" customHeight="1" s="14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</row>
    <row r="609" ht="12.75" customHeight="1" s="14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</row>
    <row r="610" ht="12.75" customHeight="1" s="14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</row>
    <row r="611" ht="12.75" customHeight="1" s="14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</row>
    <row r="612" ht="12.75" customHeight="1" s="14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</row>
    <row r="613" ht="12.75" customHeight="1" s="14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</row>
    <row r="614" ht="12.75" customHeight="1" s="14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</row>
    <row r="615" ht="12.75" customHeight="1" s="14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</row>
    <row r="616" ht="12.75" customHeight="1" s="14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</row>
    <row r="617" ht="12.75" customHeight="1" s="14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</row>
    <row r="618" ht="12.75" customHeight="1" s="14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</row>
    <row r="619" ht="12.75" customHeight="1" s="14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</row>
    <row r="620" ht="12.75" customHeight="1" s="14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</row>
    <row r="621" ht="12.75" customHeight="1" s="14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</row>
    <row r="622" ht="12.75" customHeight="1" s="14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</row>
    <row r="623" ht="12.75" customHeight="1" s="14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</row>
    <row r="624" ht="12.75" customHeight="1" s="14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</row>
    <row r="625" ht="12.75" customHeight="1" s="14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</row>
    <row r="626" ht="12.75" customHeight="1" s="14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</row>
    <row r="627" ht="12.75" customHeight="1" s="14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</row>
    <row r="628" ht="12.75" customHeight="1" s="14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</row>
    <row r="629" ht="12.75" customHeight="1" s="14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</row>
    <row r="630" ht="12.75" customHeight="1" s="14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</row>
    <row r="631" ht="12.75" customHeight="1" s="14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</row>
    <row r="632" ht="12.75" customHeight="1" s="14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</row>
    <row r="633" ht="12.75" customHeight="1" s="14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</row>
    <row r="634" ht="12.75" customHeight="1" s="14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</row>
    <row r="635" ht="12.75" customHeight="1" s="14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</row>
    <row r="636" ht="12.75" customHeight="1" s="14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</row>
    <row r="637" ht="12.75" customHeight="1" s="14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</row>
    <row r="638" ht="12.75" customHeight="1" s="14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</row>
    <row r="639" ht="12.75" customHeight="1" s="14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</row>
    <row r="640" ht="12.75" customHeight="1" s="14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</row>
    <row r="641" ht="12.75" customHeight="1" s="14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</row>
    <row r="642" ht="12.75" customHeight="1" s="14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</row>
    <row r="643" ht="12.75" customHeight="1" s="14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</row>
    <row r="644" ht="12.75" customHeight="1" s="14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</row>
    <row r="645" ht="12.75" customHeight="1" s="1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</row>
    <row r="646" ht="12.75" customHeight="1" s="14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</row>
    <row r="647" ht="12.75" customHeight="1" s="14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</row>
    <row r="648" ht="12.75" customHeight="1" s="14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</row>
    <row r="649" ht="12.75" customHeight="1" s="14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</row>
    <row r="650" ht="12.75" customHeight="1" s="14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</row>
    <row r="651" ht="12.75" customHeight="1" s="14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</row>
    <row r="652" ht="12.75" customHeight="1" s="14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</row>
    <row r="653" ht="12.75" customHeight="1" s="14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</row>
    <row r="654" ht="12.75" customHeight="1" s="14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</row>
    <row r="655" ht="12.75" customHeight="1" s="14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</row>
    <row r="656" ht="12.75" customHeight="1" s="14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</row>
    <row r="657" ht="12.75" customHeight="1" s="14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</row>
    <row r="658" ht="12.75" customHeight="1" s="14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</row>
    <row r="659" ht="12.75" customHeight="1" s="14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</row>
    <row r="660" ht="12.75" customHeight="1" s="14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</row>
    <row r="661" ht="12.75" customHeight="1" s="14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</row>
    <row r="662" ht="12.75" customHeight="1" s="14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</row>
    <row r="663" ht="12.75" customHeight="1" s="14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</row>
    <row r="664" ht="12.75" customHeight="1" s="14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</row>
    <row r="665" ht="12.75" customHeight="1" s="14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</row>
    <row r="666" ht="12.75" customHeight="1" s="14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</row>
    <row r="667" ht="12.75" customHeight="1" s="14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</row>
    <row r="668" ht="12.75" customHeight="1" s="14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</row>
    <row r="669" ht="12.75" customHeight="1" s="14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</row>
    <row r="670" ht="12.75" customHeight="1" s="14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</row>
    <row r="671" ht="12.75" customHeight="1" s="14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</row>
    <row r="672" ht="12.75" customHeight="1" s="14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</row>
    <row r="673" ht="12.75" customHeight="1" s="14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</row>
    <row r="674" ht="12.75" customHeight="1" s="14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</row>
    <row r="675" ht="12.75" customHeight="1" s="14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</row>
    <row r="676" ht="12.75" customHeight="1" s="14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</row>
    <row r="677" ht="12.75" customHeight="1" s="14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</row>
    <row r="678" ht="12.75" customHeight="1" s="14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</row>
    <row r="679" ht="12.75" customHeight="1" s="14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</row>
    <row r="680" ht="12.75" customHeight="1" s="14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</row>
    <row r="681" ht="12.75" customHeight="1" s="14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</row>
    <row r="682" ht="12.75" customHeight="1" s="14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</row>
    <row r="683" ht="12.75" customHeight="1" s="14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</row>
    <row r="684" ht="12.75" customHeight="1" s="14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</row>
    <row r="685" ht="12.75" customHeight="1" s="14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</row>
    <row r="686" ht="12.75" customHeight="1" s="14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</row>
    <row r="687" ht="12.75" customHeight="1" s="14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</row>
    <row r="688" ht="12.75" customHeight="1" s="14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</row>
    <row r="689" ht="12.75" customHeight="1" s="14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</row>
    <row r="690" ht="12.75" customHeight="1" s="14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</row>
    <row r="691" ht="12.75" customHeight="1" s="14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</row>
    <row r="692" ht="12.75" customHeight="1" s="14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</row>
    <row r="693" ht="12.75" customHeight="1" s="14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</row>
    <row r="694" ht="12.75" customHeight="1" s="14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</row>
    <row r="695" ht="12.75" customHeight="1" s="14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</row>
    <row r="696" ht="12.75" customHeight="1" s="14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</row>
    <row r="697" ht="12.75" customHeight="1" s="14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</row>
    <row r="698" ht="12.75" customHeight="1" s="14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</row>
    <row r="699" ht="12.75" customHeight="1" s="14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</row>
    <row r="700" ht="12.75" customHeight="1" s="14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</row>
    <row r="701" ht="12.75" customHeight="1" s="14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</row>
    <row r="702" ht="12.75" customHeight="1" s="14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</row>
    <row r="703" ht="12.75" customHeight="1" s="14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</row>
    <row r="704" ht="12.75" customHeight="1" s="14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</row>
    <row r="705" ht="12.75" customHeight="1" s="14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</row>
    <row r="706" ht="12.75" customHeight="1" s="14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</row>
    <row r="707" ht="12.75" customHeight="1" s="14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</row>
    <row r="708" ht="12.75" customHeight="1" s="14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</row>
    <row r="709" ht="12.75" customHeight="1" s="14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</row>
    <row r="710" ht="12.75" customHeight="1" s="14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</row>
    <row r="711" ht="12.75" customHeight="1" s="14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</row>
    <row r="712" ht="12.75" customHeight="1" s="14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</row>
    <row r="713" ht="12.75" customHeight="1" s="14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</row>
    <row r="714" ht="12.75" customHeight="1" s="14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</row>
    <row r="715" ht="12.75" customHeight="1" s="14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</row>
    <row r="716" ht="12.75" customHeight="1" s="14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</row>
    <row r="717" ht="12.75" customHeight="1" s="14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</row>
    <row r="718" ht="12.75" customHeight="1" s="14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</row>
    <row r="719" ht="12.75" customHeight="1" s="14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</row>
    <row r="720" ht="12.75" customHeight="1" s="14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</row>
    <row r="721" ht="12.75" customHeight="1" s="14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</row>
    <row r="722" ht="12.75" customHeight="1" s="14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</row>
    <row r="723" ht="12.75" customHeight="1" s="14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</row>
    <row r="724" ht="12.75" customHeight="1" s="14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</row>
    <row r="725" ht="12.75" customHeight="1" s="14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</row>
    <row r="726" ht="12.75" customHeight="1" s="14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</row>
    <row r="727" ht="12.75" customHeight="1" s="14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</row>
    <row r="728" ht="12.75" customHeight="1" s="14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</row>
    <row r="729" ht="12.75" customHeight="1" s="14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</row>
    <row r="730" ht="12.75" customHeight="1" s="14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</row>
    <row r="731" ht="12.75" customHeight="1" s="14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</row>
    <row r="732" ht="12.75" customHeight="1" s="14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</row>
    <row r="733" ht="12.75" customHeight="1" s="14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</row>
    <row r="734" ht="12.75" customHeight="1" s="14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</row>
    <row r="735" ht="12.75" customHeight="1" s="14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</row>
    <row r="736" ht="12.75" customHeight="1" s="14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</row>
    <row r="737" ht="12.75" customHeight="1" s="14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</row>
    <row r="738" ht="12.75" customHeight="1" s="14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</row>
    <row r="739" ht="12.75" customHeight="1" s="14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</row>
    <row r="740" ht="12.75" customHeight="1" s="14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</row>
    <row r="741" ht="12.75" customHeight="1" s="14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</row>
    <row r="742" ht="12.75" customHeight="1" s="14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</row>
    <row r="743" ht="12.75" customHeight="1" s="14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</row>
    <row r="744" ht="12.75" customHeight="1" s="14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</row>
    <row r="745" ht="12.75" customHeight="1" s="1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</row>
    <row r="746" ht="12.75" customHeight="1" s="14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</row>
    <row r="747" ht="12.75" customHeight="1" s="14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</row>
    <row r="748" ht="12.75" customHeight="1" s="14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</row>
    <row r="749" ht="12.75" customHeight="1" s="14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</row>
    <row r="750" ht="12.75" customHeight="1" s="14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</row>
    <row r="751" ht="12.75" customHeight="1" s="14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</row>
    <row r="752" ht="12.75" customHeight="1" s="14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</row>
    <row r="753" ht="12.75" customHeight="1" s="14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</row>
    <row r="754" ht="12.75" customHeight="1" s="14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</row>
    <row r="755" ht="12.75" customHeight="1" s="14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</row>
    <row r="756" ht="12.75" customHeight="1" s="14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</row>
    <row r="757" ht="12.75" customHeight="1" s="14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</row>
    <row r="758" ht="12.75" customHeight="1" s="14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</row>
    <row r="759" ht="12.75" customHeight="1" s="14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</row>
    <row r="760" ht="12.75" customHeight="1" s="14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</row>
    <row r="761" ht="12.75" customHeight="1" s="14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</row>
    <row r="762" ht="12.75" customHeight="1" s="14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</row>
    <row r="763" ht="12.75" customHeight="1" s="14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</row>
    <row r="764" ht="12.75" customHeight="1" s="14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</row>
    <row r="765" ht="12.75" customHeight="1" s="14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</row>
    <row r="766" ht="12.75" customHeight="1" s="14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</row>
    <row r="767" ht="12.75" customHeight="1" s="14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</row>
    <row r="768" ht="12.75" customHeight="1" s="14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</row>
    <row r="769" ht="12.75" customHeight="1" s="14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</row>
    <row r="770" ht="12.75" customHeight="1" s="14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</row>
    <row r="771" ht="12.75" customHeight="1" s="14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</row>
    <row r="772" ht="12.75" customHeight="1" s="14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</row>
    <row r="773" ht="12.75" customHeight="1" s="14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</row>
    <row r="774" ht="12.75" customHeight="1" s="14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</row>
    <row r="775" ht="12.75" customHeight="1" s="14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</row>
    <row r="776" ht="12.75" customHeight="1" s="14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</row>
    <row r="777" ht="12.75" customHeight="1" s="14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</row>
    <row r="778" ht="12.75" customHeight="1" s="14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</row>
    <row r="779" ht="12.75" customHeight="1" s="14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</row>
    <row r="780" ht="12.75" customHeight="1" s="14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</row>
    <row r="781" ht="12.75" customHeight="1" s="14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</row>
    <row r="782" ht="12.75" customHeight="1" s="14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</row>
    <row r="783" ht="12.75" customHeight="1" s="14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</row>
    <row r="784" ht="12.75" customHeight="1" s="14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</row>
    <row r="785" ht="12.75" customHeight="1" s="14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</row>
    <row r="786" ht="12.75" customHeight="1" s="14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</row>
    <row r="787" ht="12.75" customHeight="1" s="14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</row>
    <row r="788" ht="12.75" customHeight="1" s="14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</row>
    <row r="789" ht="12.75" customHeight="1" s="14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</row>
    <row r="790" ht="12.75" customHeight="1" s="14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</row>
    <row r="791" ht="12.75" customHeight="1" s="14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</row>
    <row r="792" ht="12.75" customHeight="1" s="14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</row>
    <row r="793" ht="12.75" customHeight="1" s="14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</row>
    <row r="794" ht="12.75" customHeight="1" s="14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</row>
    <row r="795" ht="12.75" customHeight="1" s="14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</row>
    <row r="796" ht="12.75" customHeight="1" s="14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</row>
    <row r="797" ht="12.75" customHeight="1" s="14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</row>
    <row r="798" ht="12.75" customHeight="1" s="14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</row>
    <row r="799" ht="12.75" customHeight="1" s="14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</row>
    <row r="800" ht="12.75" customHeight="1" s="14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</row>
    <row r="801" ht="12.75" customHeight="1" s="14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</row>
    <row r="802" ht="12.75" customHeight="1" s="14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</row>
    <row r="803" ht="12.75" customHeight="1" s="14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</row>
    <row r="804" ht="12.75" customHeight="1" s="14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</row>
    <row r="805" ht="12.75" customHeight="1" s="14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</row>
    <row r="806" ht="12.75" customHeight="1" s="14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</row>
    <row r="807" ht="12.75" customHeight="1" s="14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</row>
    <row r="808" ht="12.75" customHeight="1" s="14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</row>
    <row r="809" ht="12.75" customHeight="1" s="14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</row>
    <row r="810" ht="12.75" customHeight="1" s="14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</row>
    <row r="811" ht="12.75" customHeight="1" s="14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</row>
    <row r="812" ht="12.75" customHeight="1" s="14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</row>
    <row r="813" ht="12.75" customHeight="1" s="14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</row>
    <row r="814" ht="12.75" customHeight="1" s="14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</row>
    <row r="815" ht="12.75" customHeight="1" s="14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</row>
    <row r="816" ht="12.75" customHeight="1" s="14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</row>
    <row r="817" ht="12.75" customHeight="1" s="14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</row>
    <row r="818" ht="12.75" customHeight="1" s="14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</row>
    <row r="819" ht="12.75" customHeight="1" s="14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</row>
    <row r="820" ht="12.75" customHeight="1" s="14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</row>
    <row r="821" ht="12.75" customHeight="1" s="14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</row>
    <row r="822" ht="12.75" customHeight="1" s="14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</row>
    <row r="823" ht="12.75" customHeight="1" s="14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</row>
    <row r="824" ht="12.75" customHeight="1" s="14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</row>
    <row r="825" ht="12.75" customHeight="1" s="14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</row>
    <row r="826" ht="12.75" customHeight="1" s="14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</row>
    <row r="827" ht="12.75" customHeight="1" s="14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</row>
    <row r="828" ht="12.75" customHeight="1" s="14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</row>
    <row r="829" ht="12.75" customHeight="1" s="14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</row>
    <row r="830" ht="12.75" customHeight="1" s="14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</row>
    <row r="831" ht="12.75" customHeight="1" s="14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</row>
    <row r="832" ht="12.75" customHeight="1" s="14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</row>
    <row r="833" ht="12.75" customHeight="1" s="14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</row>
    <row r="834" ht="12.75" customHeight="1" s="14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</row>
    <row r="835" ht="12.75" customHeight="1" s="14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</row>
    <row r="836" ht="12.75" customHeight="1" s="14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</row>
    <row r="837" ht="12.75" customHeight="1" s="14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</row>
    <row r="838" ht="12.75" customHeight="1" s="14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</row>
    <row r="839" ht="12.75" customHeight="1" s="14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</row>
    <row r="840" ht="12.75" customHeight="1" s="14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</row>
    <row r="841" ht="12.75" customHeight="1" s="14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</row>
    <row r="842" ht="12.75" customHeight="1" s="14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</row>
    <row r="843" ht="12.75" customHeight="1" s="14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</row>
    <row r="844" ht="12.75" customHeight="1" s="14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</row>
    <row r="845" ht="12.75" customHeight="1" s="1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</row>
    <row r="846" ht="12.75" customHeight="1" s="14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</row>
    <row r="847" ht="12.75" customHeight="1" s="14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</row>
    <row r="848" ht="12.75" customHeight="1" s="14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</row>
    <row r="849" ht="12.75" customHeight="1" s="14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</row>
    <row r="850" ht="12.75" customHeight="1" s="14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</row>
    <row r="851" ht="12.75" customHeight="1" s="14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</row>
    <row r="852" ht="12.75" customHeight="1" s="14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</row>
    <row r="853" ht="12.75" customHeight="1" s="14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</row>
    <row r="854" ht="12.75" customHeight="1" s="14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</row>
    <row r="855" ht="12.75" customHeight="1" s="14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</row>
    <row r="856" ht="12.75" customHeight="1" s="14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</row>
    <row r="857" ht="12.75" customHeight="1" s="14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</row>
    <row r="858" ht="12.75" customHeight="1" s="14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</row>
    <row r="859" ht="12.75" customHeight="1" s="14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</row>
    <row r="860" ht="12.75" customHeight="1" s="14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</row>
    <row r="861" ht="12.75" customHeight="1" s="14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</row>
    <row r="862" ht="12.75" customHeight="1" s="14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</row>
    <row r="863" ht="12.75" customHeight="1" s="14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</row>
    <row r="864" ht="12.75" customHeight="1" s="14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</row>
    <row r="865" ht="12.75" customHeight="1" s="14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</row>
    <row r="866" ht="12.75" customHeight="1" s="14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</row>
    <row r="867" ht="12.75" customHeight="1" s="14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</row>
    <row r="868" ht="12.75" customHeight="1" s="14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</row>
    <row r="869" ht="12.75" customHeight="1" s="14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</row>
    <row r="870" ht="12.75" customHeight="1" s="14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</row>
    <row r="871" ht="12.75" customHeight="1" s="14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</row>
    <row r="872" ht="12.75" customHeight="1" s="14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</row>
    <row r="873" ht="12.75" customHeight="1" s="14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</row>
    <row r="874" ht="12.75" customHeight="1" s="14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</row>
    <row r="875" ht="12.75" customHeight="1" s="14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</row>
    <row r="876" ht="12.75" customHeight="1" s="14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</row>
    <row r="877" ht="12.75" customHeight="1" s="14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</row>
    <row r="878" ht="12.75" customHeight="1" s="14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</row>
    <row r="879" ht="12.75" customHeight="1" s="14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</row>
    <row r="880" ht="12.75" customHeight="1" s="14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</row>
    <row r="881" ht="12.75" customHeight="1" s="14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</row>
    <row r="882" ht="12.75" customHeight="1" s="14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</row>
    <row r="883" ht="12.75" customHeight="1" s="14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</row>
    <row r="884" ht="12.75" customHeight="1" s="14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</row>
    <row r="885" ht="12.75" customHeight="1" s="14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</row>
    <row r="886" ht="12.75" customHeight="1" s="14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</row>
    <row r="887" ht="12.75" customHeight="1" s="14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</row>
    <row r="888" ht="12.75" customHeight="1" s="14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</row>
    <row r="889" ht="12.75" customHeight="1" s="14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</row>
    <row r="890" ht="12.75" customHeight="1" s="14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</row>
    <row r="891" ht="12.75" customHeight="1" s="14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</row>
    <row r="892" ht="12.75" customHeight="1" s="14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</row>
    <row r="893" ht="12.75" customHeight="1" s="14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</row>
    <row r="894" ht="12.75" customHeight="1" s="14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</row>
    <row r="895" ht="12.75" customHeight="1" s="14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</row>
    <row r="896" ht="12.75" customHeight="1" s="14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</row>
    <row r="897" ht="12.75" customHeight="1" s="14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</row>
    <row r="898" ht="12.75" customHeight="1" s="14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</row>
    <row r="899" ht="12.75" customHeight="1" s="14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</row>
    <row r="900" ht="12.75" customHeight="1" s="14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</row>
    <row r="901" ht="12.75" customHeight="1" s="14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</row>
    <row r="902" ht="12.75" customHeight="1" s="14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</row>
    <row r="903" ht="12.75" customHeight="1" s="14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</row>
    <row r="904" ht="12.75" customHeight="1" s="14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</row>
    <row r="905" ht="12.75" customHeight="1" s="14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</row>
    <row r="906" ht="12.75" customHeight="1" s="14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</row>
    <row r="907" ht="12.75" customHeight="1" s="14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</row>
    <row r="908" ht="12.75" customHeight="1" s="14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</row>
    <row r="909" ht="12.75" customHeight="1" s="14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</row>
    <row r="910" ht="12.75" customHeight="1" s="14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</row>
    <row r="911" ht="12.75" customHeight="1" s="14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</row>
    <row r="912" ht="12.75" customHeight="1" s="14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</row>
    <row r="913" ht="12.75" customHeight="1" s="14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</row>
    <row r="914" ht="12.75" customHeight="1" s="14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</row>
    <row r="915" ht="12.75" customHeight="1" s="14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</row>
    <row r="916" ht="12.75" customHeight="1" s="14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</row>
    <row r="917" ht="12.75" customHeight="1" s="14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</row>
    <row r="918" ht="12.75" customHeight="1" s="14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</row>
    <row r="919" ht="12.75" customHeight="1" s="14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</row>
    <row r="920" ht="12.75" customHeight="1" s="14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</row>
    <row r="921" ht="12.75" customHeight="1" s="14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</row>
    <row r="922" ht="12.75" customHeight="1" s="14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</row>
    <row r="923" ht="12.75" customHeight="1" s="14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</row>
    <row r="924" ht="12.75" customHeight="1" s="14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</row>
    <row r="925" ht="12.75" customHeight="1" s="14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</row>
    <row r="926" ht="12.75" customHeight="1" s="14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</row>
    <row r="927" ht="12.75" customHeight="1" s="14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</row>
    <row r="928" ht="12.75" customHeight="1" s="14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</row>
    <row r="929" ht="12.75" customHeight="1" s="14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</row>
    <row r="930" ht="12.75" customHeight="1" s="14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</row>
    <row r="931" ht="12.75" customHeight="1" s="14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</row>
    <row r="932" ht="12.75" customHeight="1" s="14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</row>
    <row r="933" ht="12.75" customHeight="1" s="14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</row>
    <row r="934" ht="12.75" customHeight="1" s="14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</row>
    <row r="935" ht="12.75" customHeight="1" s="14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</row>
    <row r="936" ht="12.75" customHeight="1" s="14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</row>
    <row r="937" ht="12.75" customHeight="1" s="14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</row>
    <row r="938" ht="12.75" customHeight="1" s="14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</row>
    <row r="939" ht="12.75" customHeight="1" s="14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</row>
    <row r="940" ht="12.75" customHeight="1" s="14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</row>
    <row r="941" ht="12.75" customHeight="1" s="14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</row>
    <row r="942" ht="12.75" customHeight="1" s="14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</row>
    <row r="943" ht="12.75" customHeight="1" s="14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</row>
    <row r="944" ht="12.75" customHeight="1" s="14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</row>
    <row r="945" ht="12.75" customHeight="1" s="1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</row>
    <row r="946" ht="12.75" customHeight="1" s="14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</row>
    <row r="947" ht="12.75" customHeight="1" s="14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</row>
    <row r="948" ht="12.75" customHeight="1" s="14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</row>
    <row r="949" ht="12.75" customHeight="1" s="14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</row>
    <row r="950" ht="12.75" customHeight="1" s="14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</row>
    <row r="951" ht="12.75" customHeight="1" s="14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</row>
    <row r="952" ht="12.75" customHeight="1" s="14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</row>
    <row r="953" ht="12.75" customHeight="1" s="14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</row>
    <row r="954" ht="12.75" customHeight="1" s="14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</row>
    <row r="955" ht="12.75" customHeight="1" s="14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</row>
    <row r="956" ht="12.75" customHeight="1" s="14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</row>
    <row r="957" ht="12.75" customHeight="1" s="14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</row>
    <row r="958" ht="12.75" customHeight="1" s="14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</row>
    <row r="959" ht="12.75" customHeight="1" s="14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</row>
    <row r="960" ht="12.75" customHeight="1" s="14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</row>
    <row r="961" ht="12.75" customHeight="1" s="14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</row>
    <row r="962" ht="12.75" customHeight="1" s="14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</row>
    <row r="963" ht="12.75" customHeight="1" s="14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</row>
    <row r="964" ht="12.75" customHeight="1" s="14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</row>
    <row r="965" ht="12.75" customHeight="1" s="14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</row>
    <row r="966" ht="12.75" customHeight="1" s="14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</row>
    <row r="967" ht="12.75" customHeight="1" s="14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</row>
    <row r="968" ht="12.75" customHeight="1" s="14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</row>
    <row r="969" ht="12.75" customHeight="1" s="14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</row>
    <row r="970" ht="12.75" customHeight="1" s="14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</row>
    <row r="971" ht="12.75" customHeight="1" s="14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</row>
    <row r="972" ht="12.75" customHeight="1" s="14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</row>
    <row r="973" ht="12.75" customHeight="1" s="14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</row>
    <row r="974" ht="12.75" customHeight="1" s="14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</row>
    <row r="975" ht="12.75" customHeight="1" s="14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</row>
    <row r="976" ht="12.75" customHeight="1" s="14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</row>
    <row r="977" ht="12.75" customHeight="1" s="14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</row>
    <row r="978" ht="12.75" customHeight="1" s="14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</row>
    <row r="979" ht="12.75" customHeight="1" s="14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</row>
    <row r="980" ht="12.75" customHeight="1" s="14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</row>
    <row r="981" ht="12.75" customHeight="1" s="14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</row>
    <row r="982" ht="12.75" customHeight="1" s="14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</row>
    <row r="983" ht="12.75" customHeight="1" s="14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</row>
    <row r="984" ht="12.75" customHeight="1" s="14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</row>
    <row r="985" ht="12.75" customHeight="1" s="14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</row>
    <row r="986" ht="12.75" customHeight="1" s="14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</row>
    <row r="987" ht="12.75" customHeight="1" s="14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</row>
    <row r="988" ht="12.75" customHeight="1" s="14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</row>
    <row r="989" ht="12.75" customHeight="1" s="14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</row>
    <row r="990" ht="12.75" customHeight="1" s="14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</row>
    <row r="991" ht="12.75" customHeight="1" s="14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</row>
    <row r="992" ht="12.75" customHeight="1" s="14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</row>
    <row r="993" ht="12.75" customHeight="1" s="14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</row>
    <row r="994" ht="12.75" customHeight="1" s="14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</row>
    <row r="995" ht="12.75" customHeight="1" s="14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</row>
    <row r="996" ht="12.75" customHeight="1" s="14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</row>
    <row r="997" ht="12.75" customHeight="1" s="14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</row>
    <row r="998" ht="12.75" customHeight="1" s="14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</row>
    <row r="999" ht="12.75" customHeight="1" s="14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</row>
    <row r="1000" ht="12.75" customHeight="1" s="14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</row>
  </sheetData>
  <mergeCells count="30">
    <mergeCell ref="G59:H59"/>
    <mergeCell ref="H22:H24"/>
    <mergeCell ref="C12:D13"/>
    <mergeCell ref="G37:I37"/>
    <mergeCell ref="G61:H61"/>
    <mergeCell ref="H50:I50"/>
    <mergeCell ref="H19:H21"/>
    <mergeCell ref="C35:D35"/>
    <mergeCell ref="H49:I49"/>
    <mergeCell ref="C48:E48"/>
    <mergeCell ref="G35:I35"/>
    <mergeCell ref="C16:C21"/>
    <mergeCell ref="F52:H52"/>
    <mergeCell ref="F23:F24"/>
    <mergeCell ref="N14:O14"/>
    <mergeCell ref="H25:H27"/>
    <mergeCell ref="C49:E49"/>
    <mergeCell ref="C36:D36"/>
    <mergeCell ref="B52:C53"/>
    <mergeCell ref="G36:I36"/>
    <mergeCell ref="F12:G13"/>
    <mergeCell ref="H48:I48"/>
    <mergeCell ref="N6:O6"/>
    <mergeCell ref="C37:D37"/>
    <mergeCell ref="D23:D24"/>
    <mergeCell ref="D1:G2"/>
    <mergeCell ref="B5:B10"/>
    <mergeCell ref="G60:H60"/>
    <mergeCell ref="K78:L78"/>
    <mergeCell ref="C47:E47"/>
  </mergeCells>
  <conditionalFormatting sqref="D61">
    <cfRule type="cellIs" priority="1" operator="greaterThan" dxfId="0">
      <formula>1</formula>
    </cfRule>
  </conditionalFormatting>
  <conditionalFormatting sqref="C66 E13 E24">
    <cfRule type="cellIs" priority="2" operator="greaterThan" dxfId="0">
      <formula>1</formula>
    </cfRule>
  </conditionalFormatting>
  <conditionalFormatting sqref="K14">
    <cfRule type="cellIs" priority="3" operator="lessThan" dxfId="0">
      <formula>0.99</formula>
    </cfRule>
  </conditionalFormatting>
  <conditionalFormatting sqref="B82 L19:L27">
    <cfRule type="cellIs" priority="4" operator="notBetween" dxfId="0">
      <formula>98</formula>
      <formula>102</formula>
    </cfRule>
  </conditionalFormatting>
  <conditionalFormatting sqref="C37:D37 C49:E49 G37:I37 G61:H61 H50:I50">
    <cfRule type="cellIs" priority="5" operator="greaterThan" dxfId="0">
      <formula>6</formula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145" min="1" max="1"/>
    <col width="14.75" customWidth="1" style="145" min="2" max="2"/>
    <col width="16.25" customWidth="1" style="145" min="3" max="3"/>
    <col width="15.63" customWidth="1" style="145" min="4" max="4"/>
    <col width="14.63" customWidth="1" style="145" min="5" max="5"/>
    <col width="16" customWidth="1" style="145" min="6" max="6"/>
    <col width="15.63" customWidth="1" style="145" min="7" max="8"/>
    <col width="12.63" customWidth="1" style="145" min="9" max="9"/>
    <col width="17.63" customWidth="1" style="145" min="10" max="10"/>
    <col width="16" customWidth="1" style="145" min="11" max="11"/>
    <col width="15.38" customWidth="1" style="145" min="12" max="12"/>
    <col width="9.130000000000001" customWidth="1" style="145" min="13" max="14"/>
    <col width="14.75" customWidth="1" style="145" min="15" max="15"/>
    <col width="9.130000000000001" customWidth="1" style="145" min="16" max="28"/>
  </cols>
  <sheetData>
    <row r="1" ht="12.75" customHeight="1" s="145">
      <c r="A1" s="1" t="n"/>
      <c r="B1" s="1" t="n"/>
      <c r="C1" s="1" t="n"/>
      <c r="D1" s="2" t="inlineStr">
        <is>
          <t>Calculation of validation of BROMHEXINE</t>
        </is>
      </c>
      <c r="H1" s="3" t="n"/>
      <c r="I1" s="3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2.75" customHeight="1" s="145">
      <c r="A2" s="1" t="n"/>
      <c r="B2" s="1" t="n"/>
      <c r="C2" s="1" t="n"/>
      <c r="H2" s="3" t="n"/>
      <c r="I2" s="3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 ht="18.75" customHeight="1" s="145">
      <c r="A3" s="1" t="n"/>
      <c r="B3" s="1" t="n"/>
      <c r="C3" s="1" t="n"/>
      <c r="D3" s="4" t="inlineStr">
        <is>
          <t>Zero time</t>
        </is>
      </c>
      <c r="E3" s="4" t="n">
        <v>0.4236111111111111</v>
      </c>
      <c r="F3" s="5" t="n"/>
      <c r="G3" s="5" t="inlineStr">
        <is>
          <t>Stability time</t>
        </is>
      </c>
      <c r="H3" s="4" t="n">
        <v>0.7638888888888888</v>
      </c>
      <c r="I3" s="5" t="n"/>
      <c r="J3" s="5" t="inlineStr">
        <is>
          <t>Difference</t>
        </is>
      </c>
      <c r="K3" s="4">
        <f>H3-E3</f>
        <v/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 ht="13.5" customHeight="1" s="145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ht="19.5" customHeight="1" s="145">
      <c r="A5" s="1" t="n"/>
      <c r="B5" s="80" t="n"/>
      <c r="C5" s="7" t="inlineStr">
        <is>
          <t>50 st</t>
        </is>
      </c>
      <c r="D5" s="7" t="inlineStr">
        <is>
          <t>80 st</t>
        </is>
      </c>
      <c r="E5" s="8" t="inlineStr">
        <is>
          <t xml:space="preserve">100 st </t>
        </is>
      </c>
      <c r="F5" s="7" t="inlineStr">
        <is>
          <t>160 st</t>
        </is>
      </c>
      <c r="G5" s="9" t="inlineStr">
        <is>
          <t>200 st</t>
        </is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ht="17.25" customHeight="1" s="145">
      <c r="A6" s="1" t="n"/>
      <c r="B6" s="146" t="n"/>
      <c r="C6" s="11" t="n">
        <v>137.28709</v>
      </c>
      <c r="D6" s="11" t="n">
        <v>211.96767</v>
      </c>
      <c r="E6" s="12" t="n">
        <v>261.78262</v>
      </c>
      <c r="F6" s="11" t="n">
        <v>419.95654</v>
      </c>
      <c r="G6" s="13" t="n">
        <v>521.87781</v>
      </c>
      <c r="H6" s="1" t="n"/>
      <c r="I6" s="14" t="n"/>
      <c r="J6" s="15" t="inlineStr">
        <is>
          <t>CONC(µg/ml)</t>
        </is>
      </c>
      <c r="K6" s="16" t="inlineStr">
        <is>
          <t>ABS(AVG)</t>
        </is>
      </c>
      <c r="L6" s="1" t="n"/>
      <c r="M6" s="1" t="n"/>
      <c r="N6" s="147" t="inlineStr">
        <is>
          <t>LOD</t>
        </is>
      </c>
      <c r="O6" s="148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ht="17.25" customHeight="1" s="145">
      <c r="A7" s="1" t="n"/>
      <c r="B7" s="146" t="n"/>
      <c r="C7" s="11" t="n">
        <v>135.13068</v>
      </c>
      <c r="D7" s="11" t="n">
        <v>210.72905</v>
      </c>
      <c r="E7" s="12" t="n">
        <v>260.81946</v>
      </c>
      <c r="F7" s="11" t="n">
        <v>424.24152</v>
      </c>
      <c r="G7" s="13" t="n">
        <v>520.63586</v>
      </c>
      <c r="H7" s="1" t="n"/>
      <c r="I7" s="19" t="inlineStr">
        <is>
          <t>ST50%</t>
        </is>
      </c>
      <c r="J7" s="20">
        <f>J9*50/100</f>
        <v/>
      </c>
      <c r="K7" s="21">
        <f>AVERAGE(C6:C8)</f>
        <v/>
      </c>
      <c r="L7" s="1" t="n"/>
      <c r="M7" s="1" t="n"/>
      <c r="N7" s="22" t="inlineStr">
        <is>
          <t>1#</t>
        </is>
      </c>
      <c r="O7" s="23" t="n">
        <v>52.17</v>
      </c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17.25" customHeight="1" s="145">
      <c r="A8" s="1" t="n"/>
      <c r="B8" s="146" t="n"/>
      <c r="C8" s="11" t="n">
        <v>134.0835</v>
      </c>
      <c r="D8" s="11" t="n">
        <v>211.09804</v>
      </c>
      <c r="E8" s="11" t="n">
        <v>262.13251</v>
      </c>
      <c r="F8" s="11" t="n">
        <v>416.14151</v>
      </c>
      <c r="G8" s="13" t="n">
        <v>517.88226</v>
      </c>
      <c r="H8" s="24" t="n"/>
      <c r="I8" s="19" t="inlineStr">
        <is>
          <t>ST80%</t>
        </is>
      </c>
      <c r="J8" s="20">
        <f>J9*80/100</f>
        <v/>
      </c>
      <c r="K8" s="21">
        <f>AVERAGE(D6:D8)</f>
        <v/>
      </c>
      <c r="L8" s="1" t="n"/>
      <c r="M8" s="1" t="n"/>
      <c r="N8" s="22" t="inlineStr">
        <is>
          <t>2#</t>
        </is>
      </c>
      <c r="O8" s="25" t="n">
        <v>53.01</v>
      </c>
      <c r="P8" s="26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7.25" customHeight="1" s="145">
      <c r="A9" s="1" t="n"/>
      <c r="B9" s="146" t="n"/>
      <c r="C9" s="1" t="n"/>
      <c r="D9" s="1" t="n"/>
      <c r="E9" s="11" t="n">
        <v>260.8266</v>
      </c>
      <c r="F9" s="1" t="n"/>
      <c r="G9" s="1" t="n"/>
      <c r="H9" s="24" t="n"/>
      <c r="I9" s="19" t="inlineStr">
        <is>
          <t>ST 100%</t>
        </is>
      </c>
      <c r="J9" s="20" t="n">
        <v>8.800000000000001</v>
      </c>
      <c r="K9" s="21">
        <f>AVERAGE(E6:E10)</f>
        <v/>
      </c>
      <c r="L9" s="26" t="n"/>
      <c r="M9" s="1" t="n"/>
      <c r="N9" s="22" t="inlineStr">
        <is>
          <t>3#</t>
        </is>
      </c>
      <c r="O9" s="25" t="n">
        <v>53.36</v>
      </c>
      <c r="P9" s="26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7.25" customHeight="1" s="145">
      <c r="A10" s="1" t="n"/>
      <c r="B10" s="149" t="n"/>
      <c r="C10" s="1" t="n"/>
      <c r="D10" s="1" t="n"/>
      <c r="E10" s="11" t="n">
        <v>261.35071</v>
      </c>
      <c r="F10" s="1" t="n"/>
      <c r="G10" s="1" t="n"/>
      <c r="H10" s="24" t="n"/>
      <c r="I10" s="19" t="inlineStr">
        <is>
          <t>ST 160%</t>
        </is>
      </c>
      <c r="J10" s="20">
        <f>J9*160/100</f>
        <v/>
      </c>
      <c r="K10" s="21">
        <f>AVERAGE(F6:F8)</f>
        <v/>
      </c>
      <c r="L10" s="26" t="n"/>
      <c r="M10" s="1" t="n"/>
      <c r="N10" s="22" t="inlineStr">
        <is>
          <t>AVG</t>
        </is>
      </c>
      <c r="O10" s="25">
        <f>AVERAGE(O7:O9)</f>
        <v/>
      </c>
      <c r="P10" s="26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7.25" customHeight="1" s="145">
      <c r="A11" s="1" t="n"/>
      <c r="B11" s="28" t="inlineStr">
        <is>
          <t>average</t>
        </is>
      </c>
      <c r="C11" s="11">
        <f>AVERAGE(C6:C10)</f>
        <v/>
      </c>
      <c r="D11" s="11">
        <f>AVERAGE(D6:D8)</f>
        <v/>
      </c>
      <c r="E11" s="29">
        <f>AVERAGE(E6:E10)</f>
        <v/>
      </c>
      <c r="F11" s="11">
        <f>AVERAGE(F6:F8)</f>
        <v/>
      </c>
      <c r="G11" s="13">
        <f>AVERAGE(G6:G8)</f>
        <v/>
      </c>
      <c r="H11" s="24" t="n"/>
      <c r="I11" s="19" t="inlineStr">
        <is>
          <t>ST 200%</t>
        </is>
      </c>
      <c r="J11" s="20">
        <f>J9*200/100</f>
        <v/>
      </c>
      <c r="K11" s="21">
        <f>AVERAGE(G6:G8)</f>
        <v/>
      </c>
      <c r="L11" s="26" t="n"/>
      <c r="M11" s="1" t="n"/>
      <c r="N11" s="22" t="inlineStr">
        <is>
          <t>CONC</t>
        </is>
      </c>
      <c r="O11" s="30">
        <f>O10*J9/E11</f>
        <v/>
      </c>
      <c r="P11" s="26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6.5" customHeight="1" s="145">
      <c r="A12" s="1" t="n"/>
      <c r="B12" s="28" t="inlineStr">
        <is>
          <t>SD</t>
        </is>
      </c>
      <c r="C12" s="150" t="n"/>
      <c r="D12" s="151" t="n"/>
      <c r="E12" s="33">
        <f>STDEV(E6:E10)</f>
        <v/>
      </c>
      <c r="F12" s="152" t="n"/>
      <c r="G12" s="153" t="n"/>
      <c r="H12" s="1" t="n"/>
      <c r="I12" s="35" t="inlineStr">
        <is>
          <t>SLOPE</t>
        </is>
      </c>
      <c r="J12" s="1" t="n"/>
      <c r="K12" s="36">
        <f>SLOPE(K7:K11,J7:J11)</f>
        <v/>
      </c>
      <c r="L12" s="26" t="n"/>
      <c r="M12" s="1" t="n"/>
      <c r="N12" s="1" t="n"/>
      <c r="O12" s="37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6.5" customHeight="1" s="145">
      <c r="A13" s="1" t="n"/>
      <c r="B13" s="38" t="inlineStr">
        <is>
          <t>RSD</t>
        </is>
      </c>
      <c r="C13" s="154" t="n"/>
      <c r="D13" s="155" t="n"/>
      <c r="E13" s="41">
        <f>E12/E11*100</f>
        <v/>
      </c>
      <c r="F13" s="154" t="n"/>
      <c r="G13" s="156" t="n"/>
      <c r="H13" s="1" t="n"/>
      <c r="I13" s="35" t="inlineStr">
        <is>
          <t>I</t>
        </is>
      </c>
      <c r="J13" s="1" t="n"/>
      <c r="K13" s="36">
        <f>INTERCEPT(K7:K11,J7:J11)</f>
        <v/>
      </c>
      <c r="L13" s="26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 ht="17.25" customHeight="1" s="145">
      <c r="A14" s="1" t="n"/>
      <c r="B14" s="1" t="n"/>
      <c r="C14" s="43" t="n"/>
      <c r="D14" s="43" t="n"/>
      <c r="E14" s="44" t="n"/>
      <c r="F14" s="43" t="n"/>
      <c r="G14" s="45" t="n"/>
      <c r="H14" s="1" t="n"/>
      <c r="I14" s="46" t="inlineStr">
        <is>
          <t>R</t>
        </is>
      </c>
      <c r="J14" s="1" t="n"/>
      <c r="K14" s="47">
        <f>CORREL(K7:K11,J7:J11)</f>
        <v/>
      </c>
      <c r="L14" s="26" t="n"/>
      <c r="M14" s="1" t="n"/>
      <c r="N14" s="147" t="inlineStr">
        <is>
          <t>LOQ</t>
        </is>
      </c>
      <c r="O14" s="148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7.25" customHeight="1" s="145">
      <c r="A15" s="1" t="n"/>
      <c r="B15" s="1" t="n"/>
      <c r="C15" s="43" t="n"/>
      <c r="D15" s="43" t="n"/>
      <c r="E15" s="43" t="n"/>
      <c r="F15" s="43" t="n"/>
      <c r="G15" s="45" t="n"/>
      <c r="H15" s="45" t="n"/>
      <c r="I15" s="45" t="n"/>
      <c r="J15" s="1" t="n"/>
      <c r="K15" s="37" t="n"/>
      <c r="L15" s="1" t="n"/>
      <c r="M15" s="1" t="n"/>
      <c r="N15" s="22" t="inlineStr">
        <is>
          <t>1#</t>
        </is>
      </c>
      <c r="O15" s="48" t="n"/>
      <c r="P15" s="26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9.5" customHeight="1" s="145">
      <c r="A16" s="1" t="n"/>
      <c r="B16" s="1" t="n"/>
      <c r="C16" s="80" t="n"/>
      <c r="D16" s="49" t="inlineStr">
        <is>
          <t>t80</t>
        </is>
      </c>
      <c r="E16" s="50" t="inlineStr">
        <is>
          <t>t100</t>
        </is>
      </c>
      <c r="F16" s="51" t="inlineStr">
        <is>
          <t>t160</t>
        </is>
      </c>
      <c r="G16" s="1" t="n"/>
      <c r="H16" s="1" t="n"/>
      <c r="I16" s="1" t="n"/>
      <c r="J16" s="1" t="n"/>
      <c r="K16" s="1" t="n"/>
      <c r="L16" s="1" t="n"/>
      <c r="M16" s="1" t="n"/>
      <c r="N16" s="22" t="inlineStr">
        <is>
          <t>2#</t>
        </is>
      </c>
      <c r="O16" s="52" t="n"/>
      <c r="P16" s="26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7.25" customHeight="1" s="145">
      <c r="A17" s="1" t="n"/>
      <c r="B17" s="1" t="n"/>
      <c r="C17" s="146" t="n"/>
      <c r="D17" s="11" t="n">
        <v>214.39862</v>
      </c>
      <c r="E17" s="53" t="n">
        <v>265.50952</v>
      </c>
      <c r="F17" s="13" t="n">
        <v>422.22153</v>
      </c>
      <c r="G17" s="1" t="n"/>
      <c r="H17" s="1" t="n"/>
      <c r="I17" s="1" t="n"/>
      <c r="J17" s="1" t="n"/>
      <c r="K17" s="1" t="n"/>
      <c r="L17" s="1" t="n"/>
      <c r="M17" s="1" t="n"/>
      <c r="N17" s="22" t="inlineStr">
        <is>
          <t>3#</t>
        </is>
      </c>
      <c r="O17" s="52" t="n"/>
      <c r="P17" s="26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7.25" customHeight="1" s="145">
      <c r="A18" s="1" t="n"/>
      <c r="B18" s="1" t="n"/>
      <c r="C18" s="146" t="n"/>
      <c r="D18" s="11" t="n">
        <v>214.3201</v>
      </c>
      <c r="E18" s="12" t="n">
        <v>266.70459</v>
      </c>
      <c r="F18" s="13" t="n">
        <v>423.78683</v>
      </c>
      <c r="G18" s="1" t="n"/>
      <c r="H18" s="14" t="n"/>
      <c r="I18" s="16" t="inlineStr">
        <is>
          <t>theo(w conc)</t>
        </is>
      </c>
      <c r="J18" s="16" t="inlineStr">
        <is>
          <t>beak area</t>
        </is>
      </c>
      <c r="K18" s="16" t="inlineStr">
        <is>
          <t>found conc</t>
        </is>
      </c>
      <c r="L18" s="15" t="inlineStr">
        <is>
          <t>recovery</t>
        </is>
      </c>
      <c r="M18" s="1" t="n"/>
      <c r="N18" s="22" t="inlineStr">
        <is>
          <t>AVG</t>
        </is>
      </c>
      <c r="O18" s="52">
        <f>AVERAGE(O15:O17)</f>
        <v/>
      </c>
      <c r="P18" s="26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20.25" customHeight="1" s="145">
      <c r="A19" s="1" t="n"/>
      <c r="B19" s="1" t="n"/>
      <c r="C19" s="146" t="n"/>
      <c r="D19" s="11" t="n">
        <v>215.0085</v>
      </c>
      <c r="E19" s="11" t="n">
        <v>267.59283</v>
      </c>
      <c r="F19" s="13" t="n">
        <v>421.84863</v>
      </c>
      <c r="G19" s="1" t="n"/>
      <c r="H19" s="157" t="inlineStr">
        <is>
          <t>T80%</t>
        </is>
      </c>
      <c r="I19" s="55">
        <f>J8</f>
        <v/>
      </c>
      <c r="J19" s="56">
        <f>D17</f>
        <v/>
      </c>
      <c r="K19" s="57">
        <f>(J19-$K$13)/$K$12</f>
        <v/>
      </c>
      <c r="L19" s="58">
        <f>K19/I19*100</f>
        <v/>
      </c>
      <c r="M19" s="24" t="n"/>
      <c r="N19" s="22" t="inlineStr">
        <is>
          <t>CONC</t>
        </is>
      </c>
      <c r="O19" s="59">
        <f>O18*J9/E11</f>
        <v/>
      </c>
      <c r="P19" s="26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 ht="19.5" customHeight="1" s="145">
      <c r="A20" s="1" t="n"/>
      <c r="B20" s="1" t="n"/>
      <c r="C20" s="146" t="n"/>
      <c r="D20" s="1" t="n"/>
      <c r="E20" s="11" t="n">
        <v>267.3743</v>
      </c>
      <c r="F20" s="1" t="n"/>
      <c r="G20" s="24" t="n"/>
      <c r="H20" s="158" t="n"/>
      <c r="I20" s="55">
        <f>J8</f>
        <v/>
      </c>
      <c r="J20" s="56">
        <f>D18</f>
        <v/>
      </c>
      <c r="K20" s="57">
        <f>(J20-$K$13)/$K$12</f>
        <v/>
      </c>
      <c r="L20" s="58">
        <f>K20/I20*100</f>
        <v/>
      </c>
      <c r="M20" s="26" t="n"/>
      <c r="N20" s="1" t="n"/>
      <c r="O20" s="37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 ht="19.5" customHeight="1" s="145">
      <c r="A21" s="1" t="n"/>
      <c r="B21" s="1" t="n"/>
      <c r="C21" s="149" t="n"/>
      <c r="D21" s="1" t="n"/>
      <c r="E21" s="11" t="n">
        <v>268.74786</v>
      </c>
      <c r="F21" s="1" t="n"/>
      <c r="G21" s="24" t="n"/>
      <c r="H21" s="159" t="n"/>
      <c r="I21" s="55">
        <f>J8</f>
        <v/>
      </c>
      <c r="J21" s="56">
        <f>D19</f>
        <v/>
      </c>
      <c r="K21" s="57">
        <f>(J21-$K$13)/$K$12</f>
        <v/>
      </c>
      <c r="L21" s="58">
        <f>K21/I21*100</f>
        <v/>
      </c>
      <c r="M21" s="26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 ht="19.5" customHeight="1" s="145">
      <c r="A22" s="1" t="n"/>
      <c r="B22" s="1" t="n"/>
      <c r="C22" s="62" t="inlineStr">
        <is>
          <t>average</t>
        </is>
      </c>
      <c r="D22" s="11">
        <f>AVERAGE(D17:D19)</f>
        <v/>
      </c>
      <c r="E22" s="29">
        <f>AVERAGE(E17:E21)</f>
        <v/>
      </c>
      <c r="F22" s="13">
        <f>AVERAGE(F17:F19)</f>
        <v/>
      </c>
      <c r="G22" s="24" t="n"/>
      <c r="H22" s="157" t="inlineStr">
        <is>
          <t>T100%</t>
        </is>
      </c>
      <c r="I22" s="55">
        <f>J9</f>
        <v/>
      </c>
      <c r="J22" s="56">
        <f>E17</f>
        <v/>
      </c>
      <c r="K22" s="57">
        <f>(J22-$K$13)/$K$12</f>
        <v/>
      </c>
      <c r="L22" s="58">
        <f>K22/I22*100</f>
        <v/>
      </c>
      <c r="M22" s="26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 ht="19.5" customHeight="1" s="145">
      <c r="A23" s="1" t="n"/>
      <c r="B23" s="1" t="n"/>
      <c r="C23" s="62" t="inlineStr">
        <is>
          <t>SD</t>
        </is>
      </c>
      <c r="D23" s="160" t="n"/>
      <c r="E23" s="33">
        <f>STDEV(E17:E21)</f>
        <v/>
      </c>
      <c r="F23" s="161" t="n"/>
      <c r="G23" s="1" t="n"/>
      <c r="H23" s="158" t="n"/>
      <c r="I23" s="55">
        <f>J9</f>
        <v/>
      </c>
      <c r="J23" s="56">
        <f>E18</f>
        <v/>
      </c>
      <c r="K23" s="57">
        <f>(J23-$K$13)/$K$12</f>
        <v/>
      </c>
      <c r="L23" s="58">
        <f>K23/I23*100</f>
        <v/>
      </c>
      <c r="M23" s="26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 ht="19.5" customHeight="1" s="145">
      <c r="A24" s="1" t="n"/>
      <c r="B24" s="1" t="n"/>
      <c r="C24" s="65" t="inlineStr">
        <is>
          <t>RSD</t>
        </is>
      </c>
      <c r="D24" s="162" t="n"/>
      <c r="E24" s="41">
        <f>E23/E22*100</f>
        <v/>
      </c>
      <c r="F24" s="163" t="n"/>
      <c r="G24" s="1" t="n"/>
      <c r="H24" s="159" t="n"/>
      <c r="I24" s="55">
        <f>J9</f>
        <v/>
      </c>
      <c r="J24" s="56">
        <f>E19</f>
        <v/>
      </c>
      <c r="K24" s="57">
        <f>(J24-$K$13)/$K$12</f>
        <v/>
      </c>
      <c r="L24" s="58">
        <f>K24/I24*100</f>
        <v/>
      </c>
      <c r="M24" s="26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 ht="20.25" customHeight="1" s="145">
      <c r="A25" s="1" t="n"/>
      <c r="B25" s="1" t="n"/>
      <c r="C25" s="1" t="n"/>
      <c r="D25" s="1" t="n"/>
      <c r="E25" s="37" t="n"/>
      <c r="F25" s="1" t="n"/>
      <c r="G25" s="1" t="n"/>
      <c r="H25" s="164" t="inlineStr">
        <is>
          <t>T160%</t>
        </is>
      </c>
      <c r="I25" s="55">
        <f>J10</f>
        <v/>
      </c>
      <c r="J25" s="56">
        <f>F17</f>
        <v/>
      </c>
      <c r="K25" s="57">
        <f>(J25-$K$13)/$K$12</f>
        <v/>
      </c>
      <c r="L25" s="58">
        <f>K25/I25*100</f>
        <v/>
      </c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 ht="19.5" customHeight="1" s="145">
      <c r="A26" s="1" t="n"/>
      <c r="B26" s="1" t="n"/>
      <c r="C26" s="1" t="n"/>
      <c r="D26" s="1" t="n"/>
      <c r="E26" s="1" t="n"/>
      <c r="F26" s="1" t="n"/>
      <c r="G26" s="1" t="n"/>
      <c r="H26" s="158" t="n"/>
      <c r="I26" s="55">
        <f>J10</f>
        <v/>
      </c>
      <c r="J26" s="56">
        <f>F18</f>
        <v/>
      </c>
      <c r="K26" s="57">
        <f>(J26-$K$13)/$K$12</f>
        <v/>
      </c>
      <c r="L26" s="58">
        <f>K26/I26*100</f>
        <v/>
      </c>
      <c r="M26" s="26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 ht="19.5" customHeight="1" s="145">
      <c r="A27" s="1" t="n"/>
      <c r="B27" s="1" t="n"/>
      <c r="C27" s="1" t="n"/>
      <c r="D27" s="1" t="n"/>
      <c r="E27" s="1" t="n"/>
      <c r="F27" s="68" t="n"/>
      <c r="G27" s="69" t="n"/>
      <c r="H27" s="165" t="n"/>
      <c r="I27" s="71">
        <f>J10</f>
        <v/>
      </c>
      <c r="J27" s="72">
        <f>F19</f>
        <v/>
      </c>
      <c r="K27" s="73">
        <f>(J27-$K$13)/$K$12</f>
        <v/>
      </c>
      <c r="L27" s="74">
        <f>K27/I27*100</f>
        <v/>
      </c>
      <c r="M27" s="26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 ht="19.5" customHeight="1" s="145">
      <c r="A28" s="1" t="n"/>
      <c r="B28" s="23" t="n"/>
      <c r="C28" s="75" t="inlineStr">
        <is>
          <t>analyst</t>
        </is>
      </c>
      <c r="D28" s="23" t="n"/>
      <c r="E28" s="1" t="n"/>
      <c r="F28" s="76" t="n"/>
      <c r="G28" s="75" t="inlineStr">
        <is>
          <t>flow</t>
        </is>
      </c>
      <c r="H28" s="77" t="n"/>
      <c r="I28" s="23" t="n"/>
      <c r="J28" s="78" t="n"/>
      <c r="K28" s="79" t="n"/>
      <c r="L28" s="23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 ht="21.75" customHeight="1" s="145">
      <c r="A29" s="1" t="n"/>
      <c r="B29" s="80" t="n"/>
      <c r="C29" s="81" t="inlineStr">
        <is>
          <t>st 100%</t>
        </is>
      </c>
      <c r="D29" s="82" t="inlineStr">
        <is>
          <t>analyst 2</t>
        </is>
      </c>
      <c r="E29" s="1" t="n"/>
      <c r="F29" s="80" t="n"/>
      <c r="G29" s="81" t="inlineStr">
        <is>
          <t>FLOW 1</t>
        </is>
      </c>
      <c r="H29" s="81" t="inlineStr">
        <is>
          <t>ST100%</t>
        </is>
      </c>
      <c r="I29" s="82" t="inlineStr">
        <is>
          <t>FLOW 2</t>
        </is>
      </c>
      <c r="J29" s="1" t="n"/>
      <c r="K29" s="83" t="inlineStr">
        <is>
          <t>Min</t>
        </is>
      </c>
      <c r="L29" s="84">
        <f>MIN(L19:L27)</f>
        <v/>
      </c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 ht="16.5" customHeight="1" s="145">
      <c r="A30" s="1" t="n"/>
      <c r="B30" s="62" t="inlineStr">
        <is>
          <t>1#</t>
        </is>
      </c>
      <c r="C30" s="11">
        <f>E6</f>
        <v/>
      </c>
      <c r="D30" s="13" t="n">
        <v>267.46243</v>
      </c>
      <c r="E30" s="85" t="n"/>
      <c r="F30" s="62" t="inlineStr">
        <is>
          <t>1#</t>
        </is>
      </c>
      <c r="G30" s="11" t="n">
        <v>273.93857</v>
      </c>
      <c r="H30" s="11">
        <f>E6</f>
        <v/>
      </c>
      <c r="I30" s="13" t="n">
        <v>271.93311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 ht="21" customHeight="1" s="145">
      <c r="A31" s="1" t="n"/>
      <c r="B31" s="62" t="inlineStr">
        <is>
          <t>2#</t>
        </is>
      </c>
      <c r="C31" s="11">
        <f>E7</f>
        <v/>
      </c>
      <c r="D31" s="13" t="n">
        <v>265.14859</v>
      </c>
      <c r="E31" s="85" t="n"/>
      <c r="F31" s="62" t="inlineStr">
        <is>
          <t>2#</t>
        </is>
      </c>
      <c r="G31" s="11" t="n">
        <v>271.91748</v>
      </c>
      <c r="H31" s="11">
        <f>E7</f>
        <v/>
      </c>
      <c r="I31" s="13" t="n">
        <v>273.8179</v>
      </c>
      <c r="J31" s="86" t="n"/>
      <c r="K31" s="83" t="inlineStr">
        <is>
          <t>Max</t>
        </is>
      </c>
      <c r="L31" s="84">
        <f>MAX(L19:L27)</f>
        <v/>
      </c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 ht="16.5" customHeight="1" s="145">
      <c r="A32" s="1" t="n"/>
      <c r="B32" s="62" t="inlineStr">
        <is>
          <t>3#</t>
        </is>
      </c>
      <c r="C32" s="11">
        <f>E8</f>
        <v/>
      </c>
      <c r="D32" s="13" t="n">
        <v>267.61929</v>
      </c>
      <c r="E32" s="85" t="n"/>
      <c r="F32" s="62" t="inlineStr">
        <is>
          <t>3#</t>
        </is>
      </c>
      <c r="G32" s="11" t="n">
        <v>270.65875</v>
      </c>
      <c r="H32" s="11">
        <f>E8</f>
        <v/>
      </c>
      <c r="I32" s="13" t="n">
        <v>270.66013</v>
      </c>
      <c r="J32" s="87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 ht="16.5" customHeight="1" s="145">
      <c r="A33" s="1" t="n"/>
      <c r="B33" s="62" t="inlineStr">
        <is>
          <t>4#</t>
        </is>
      </c>
      <c r="C33" s="11">
        <f>E9</f>
        <v/>
      </c>
      <c r="D33" s="13" t="n">
        <v>265.35275</v>
      </c>
      <c r="E33" s="85" t="n"/>
      <c r="F33" s="62" t="inlineStr">
        <is>
          <t>4#</t>
        </is>
      </c>
      <c r="G33" s="11" t="n">
        <v>272.62122</v>
      </c>
      <c r="H33" s="11">
        <f>E9</f>
        <v/>
      </c>
      <c r="I33" s="13" t="n">
        <v>272.66901</v>
      </c>
      <c r="J33" s="26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 ht="16.5" customHeight="1" s="145">
      <c r="A34" s="1" t="n"/>
      <c r="B34" s="62" t="inlineStr">
        <is>
          <t>5#</t>
        </is>
      </c>
      <c r="C34" s="11">
        <f>E10</f>
        <v/>
      </c>
      <c r="D34" s="13" t="n">
        <v>269.77356</v>
      </c>
      <c r="E34" s="85" t="n"/>
      <c r="F34" s="62" t="inlineStr">
        <is>
          <t>5#</t>
        </is>
      </c>
      <c r="G34" s="13" t="n">
        <v>270.0903</v>
      </c>
      <c r="H34" s="11">
        <f>E10</f>
        <v/>
      </c>
      <c r="I34" s="13" t="n">
        <v>270.46292</v>
      </c>
      <c r="J34" s="26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 ht="16.5" customHeight="1" s="145">
      <c r="A35" s="1" t="n"/>
      <c r="B35" s="88" t="inlineStr">
        <is>
          <t>POOLED AVG</t>
        </is>
      </c>
      <c r="C35" s="133">
        <f>AVERAGE(C30:D34)</f>
        <v/>
      </c>
      <c r="D35" s="166" t="n"/>
      <c r="E35" s="1" t="n"/>
      <c r="F35" s="88" t="inlineStr">
        <is>
          <t>POOLED AVG</t>
        </is>
      </c>
      <c r="G35" s="167">
        <f>AVERAGE(G30:I34)</f>
        <v/>
      </c>
      <c r="H35" s="168" t="n"/>
      <c r="I35" s="169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 ht="16.5" customHeight="1" s="145">
      <c r="A36" s="1" t="n"/>
      <c r="B36" s="62" t="inlineStr">
        <is>
          <t>POOLED SD</t>
        </is>
      </c>
      <c r="C36" s="134">
        <f>STDEV(C30:D34)</f>
        <v/>
      </c>
      <c r="D36" s="166" t="n"/>
      <c r="E36" s="1" t="n"/>
      <c r="F36" s="62" t="inlineStr">
        <is>
          <t>POOLED SD</t>
        </is>
      </c>
      <c r="G36" s="170">
        <f>STDEV(G30:I34)</f>
        <v/>
      </c>
      <c r="H36" s="168" t="n"/>
      <c r="I36" s="169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 ht="16.5" customHeight="1" s="145">
      <c r="A37" s="1" t="n"/>
      <c r="B37" s="65" t="inlineStr">
        <is>
          <t>POOLED RSD</t>
        </is>
      </c>
      <c r="C37" s="135">
        <f>C36/C35*100</f>
        <v/>
      </c>
      <c r="D37" s="171" t="n"/>
      <c r="E37" s="85" t="n"/>
      <c r="F37" s="65" t="inlineStr">
        <is>
          <t>POOLED RSD</t>
        </is>
      </c>
      <c r="G37" s="172">
        <f>G36/G35*100</f>
        <v/>
      </c>
      <c r="H37" s="173" t="n"/>
      <c r="I37" s="174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 ht="13.5" customHeight="1" s="145">
      <c r="A38" s="1" t="n"/>
      <c r="B38" s="1" t="n"/>
      <c r="C38" s="98" t="n"/>
      <c r="D38" s="98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 ht="13.5" customHeight="1" s="145">
      <c r="A39" s="1" t="n"/>
      <c r="B39" s="1" t="n"/>
      <c r="C39" s="99" t="n"/>
      <c r="D39" s="99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 ht="19.5" customHeight="1" s="145">
      <c r="A40" s="1" t="n"/>
      <c r="B40" s="76" t="n"/>
      <c r="C40" s="75" t="inlineStr">
        <is>
          <t>MOBILE</t>
        </is>
      </c>
      <c r="D40" s="77" t="n"/>
      <c r="E40" s="23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 ht="19.5" customHeight="1" s="145">
      <c r="A41" s="1" t="n"/>
      <c r="B41" s="80" t="n"/>
      <c r="C41" s="81" t="inlineStr">
        <is>
          <t>MOBILE 1</t>
        </is>
      </c>
      <c r="D41" s="81" t="inlineStr">
        <is>
          <t>ST100%</t>
        </is>
      </c>
      <c r="E41" s="82" t="inlineStr">
        <is>
          <t>MOBILE 2</t>
        </is>
      </c>
      <c r="F41" s="1" t="n"/>
      <c r="G41" s="23" t="n"/>
      <c r="H41" s="75" t="inlineStr">
        <is>
          <t>COLUM</t>
        </is>
      </c>
      <c r="I41" s="23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 ht="17.25" customHeight="1" s="145">
      <c r="A42" s="1" t="n"/>
      <c r="B42" s="62" t="inlineStr">
        <is>
          <t>1#</t>
        </is>
      </c>
      <c r="C42" s="11" t="n">
        <v>270.16321</v>
      </c>
      <c r="D42" s="11">
        <f>E6</f>
        <v/>
      </c>
      <c r="E42" s="13" t="n">
        <v>274.26877</v>
      </c>
      <c r="F42" s="1" t="n"/>
      <c r="G42" s="80" t="n"/>
      <c r="H42" s="81" t="inlineStr">
        <is>
          <t>st 100%</t>
        </is>
      </c>
      <c r="I42" s="82" t="inlineStr">
        <is>
          <t>COLUM 2</t>
        </is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 ht="16.5" customHeight="1" s="145">
      <c r="A43" s="1" t="n"/>
      <c r="B43" s="62" t="inlineStr">
        <is>
          <t>2#</t>
        </is>
      </c>
      <c r="C43" s="11" t="n">
        <v>274.50235</v>
      </c>
      <c r="D43" s="11">
        <f>E7</f>
        <v/>
      </c>
      <c r="E43" s="100" t="n">
        <v>276.57916</v>
      </c>
      <c r="F43" s="85" t="n"/>
      <c r="G43" s="62" t="inlineStr">
        <is>
          <t>1#</t>
        </is>
      </c>
      <c r="H43" s="11">
        <f>E6</f>
        <v/>
      </c>
      <c r="I43" s="13" t="n">
        <v>269.14734</v>
      </c>
      <c r="J43" s="26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 ht="16.5" customHeight="1" s="145">
      <c r="A44" s="1" t="n"/>
      <c r="B44" s="62" t="inlineStr">
        <is>
          <t>3#</t>
        </is>
      </c>
      <c r="C44" s="11" t="n">
        <v>274.871</v>
      </c>
      <c r="D44" s="11">
        <f>E8</f>
        <v/>
      </c>
      <c r="E44" s="100" t="n">
        <v>272.13434</v>
      </c>
      <c r="F44" s="85" t="n"/>
      <c r="G44" s="62" t="inlineStr">
        <is>
          <t>2#</t>
        </is>
      </c>
      <c r="H44" s="11">
        <f>E7</f>
        <v/>
      </c>
      <c r="I44" s="13" t="n">
        <v>264.72815</v>
      </c>
      <c r="J44" s="26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 ht="16.5" customHeight="1" s="145">
      <c r="A45" s="1" t="n"/>
      <c r="B45" s="62" t="inlineStr">
        <is>
          <t>4#</t>
        </is>
      </c>
      <c r="C45" s="11" t="n">
        <v>272.71637</v>
      </c>
      <c r="D45" s="11">
        <f>E9</f>
        <v/>
      </c>
      <c r="E45" s="100" t="n">
        <v>275.76642</v>
      </c>
      <c r="F45" s="85" t="n"/>
      <c r="G45" s="62" t="inlineStr">
        <is>
          <t>3#</t>
        </is>
      </c>
      <c r="H45" s="11">
        <f>E8</f>
        <v/>
      </c>
      <c r="I45" s="13" t="n">
        <v>265.67374</v>
      </c>
      <c r="J45" s="26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 ht="16.5" customHeight="1" s="145">
      <c r="A46" s="1" t="n"/>
      <c r="B46" s="62" t="inlineStr">
        <is>
          <t>5#</t>
        </is>
      </c>
      <c r="C46" s="11" t="n">
        <v>274.90613</v>
      </c>
      <c r="D46" s="11">
        <f>E10</f>
        <v/>
      </c>
      <c r="E46" s="100" t="n">
        <v>276.27457</v>
      </c>
      <c r="F46" s="85" t="n"/>
      <c r="G46" s="62" t="inlineStr">
        <is>
          <t>4#</t>
        </is>
      </c>
      <c r="H46" s="11">
        <f>E9</f>
        <v/>
      </c>
      <c r="I46" s="13" t="n">
        <v>263.99658</v>
      </c>
      <c r="J46" s="26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 ht="16.5" customHeight="1" s="145">
      <c r="A47" s="1" t="n"/>
      <c r="B47" s="88" t="inlineStr">
        <is>
          <t>POOLED AVG</t>
        </is>
      </c>
      <c r="C47" s="167">
        <f>AVERAGE(C42:E46)</f>
        <v/>
      </c>
      <c r="D47" s="168" t="n"/>
      <c r="E47" s="169" t="n"/>
      <c r="F47" s="1" t="n"/>
      <c r="G47" s="62" t="inlineStr">
        <is>
          <t>5#</t>
        </is>
      </c>
      <c r="H47" s="11">
        <f>E10</f>
        <v/>
      </c>
      <c r="I47" s="13" t="n">
        <v>260.0509</v>
      </c>
      <c r="J47" s="26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 ht="16.5" customHeight="1" s="145">
      <c r="A48" s="1" t="n"/>
      <c r="B48" s="62" t="inlineStr">
        <is>
          <t>POOLED SD</t>
        </is>
      </c>
      <c r="C48" s="170">
        <f>STDEV(C42:E46)</f>
        <v/>
      </c>
      <c r="D48" s="168" t="n"/>
      <c r="E48" s="169" t="n"/>
      <c r="F48" s="1" t="n"/>
      <c r="G48" s="88" t="inlineStr">
        <is>
          <t>POOLED AVG</t>
        </is>
      </c>
      <c r="H48" s="133">
        <f>AVERAGE(H43:I47)</f>
        <v/>
      </c>
      <c r="I48" s="166" t="n"/>
      <c r="J48" s="26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 ht="16.5" customHeight="1" s="145">
      <c r="A49" s="101" t="n"/>
      <c r="B49" s="102" t="inlineStr">
        <is>
          <t>POOLED RSD</t>
        </is>
      </c>
      <c r="C49" s="172">
        <f>C48/C47*100</f>
        <v/>
      </c>
      <c r="D49" s="173" t="n"/>
      <c r="E49" s="174" t="n"/>
      <c r="F49" s="1" t="n"/>
      <c r="G49" s="62" t="inlineStr">
        <is>
          <t>POOLED SD</t>
        </is>
      </c>
      <c r="H49" s="134">
        <f>STDEV(H43:I47)</f>
        <v/>
      </c>
      <c r="I49" s="166" t="n"/>
      <c r="J49" s="26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 ht="17.25" customHeight="1" s="145">
      <c r="A50" s="1" t="n"/>
      <c r="B50" s="1" t="n"/>
      <c r="C50" s="103" t="n"/>
      <c r="D50" s="99" t="n"/>
      <c r="E50" s="103" t="n"/>
      <c r="F50" s="1" t="n"/>
      <c r="G50" s="65" t="inlineStr">
        <is>
          <t>POOLED RSD</t>
        </is>
      </c>
      <c r="H50" s="135">
        <f>H49/H48*100</f>
        <v/>
      </c>
      <c r="I50" s="171" t="n"/>
      <c r="J50" s="104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 ht="14.25" customHeight="1" s="145">
      <c r="A51" s="1" t="n"/>
      <c r="B51" s="1" t="n"/>
      <c r="C51" s="105" t="n"/>
      <c r="D51" s="105" t="n"/>
      <c r="E51" s="105" t="n"/>
      <c r="F51" s="1" t="n"/>
      <c r="G51" s="105" t="n"/>
      <c r="H51" s="106" t="n"/>
      <c r="I51" s="107" t="n"/>
      <c r="J51" s="108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 ht="19.5" customHeight="1" s="145">
      <c r="A52" s="1" t="n"/>
      <c r="B52" s="175" t="inlineStr">
        <is>
          <t>STABILITY</t>
        </is>
      </c>
      <c r="C52" s="176" t="n"/>
      <c r="D52" s="1" t="n"/>
      <c r="E52" s="1" t="n"/>
      <c r="F52" s="175" t="inlineStr">
        <is>
          <t>SECOND DAY</t>
        </is>
      </c>
      <c r="G52" s="177" t="n"/>
      <c r="H52" s="178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 ht="14.25" customHeight="1" s="145">
      <c r="A53" s="1" t="n"/>
      <c r="B53" s="179" t="n"/>
      <c r="C53" s="180" t="n"/>
      <c r="D53" s="99" t="n"/>
      <c r="E53" s="1" t="n"/>
      <c r="F53" s="116" t="n"/>
      <c r="G53" s="117" t="inlineStr">
        <is>
          <t>st 100%</t>
        </is>
      </c>
      <c r="H53" s="118" t="inlineStr">
        <is>
          <t>SECOND DAY</t>
        </is>
      </c>
      <c r="I53" s="1" t="n"/>
      <c r="J53" s="119" t="n"/>
      <c r="K53" s="120" t="n"/>
      <c r="L53" s="12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 ht="18.75" customHeight="1" s="145">
      <c r="A54" s="1" t="n"/>
      <c r="B54" s="62" t="inlineStr">
        <is>
          <t>1#</t>
        </is>
      </c>
      <c r="C54" s="13">
        <f>E6</f>
        <v/>
      </c>
      <c r="D54" s="122" t="n"/>
      <c r="E54" s="1" t="n"/>
      <c r="F54" s="62" t="inlineStr">
        <is>
          <t>1#</t>
        </is>
      </c>
      <c r="G54" s="11">
        <f>E6</f>
        <v/>
      </c>
      <c r="H54" s="123" t="n">
        <v>267.04785</v>
      </c>
      <c r="I54" s="1" t="n"/>
      <c r="J54" s="124" t="n"/>
      <c r="K54" s="125" t="inlineStr">
        <is>
          <t>St 100%</t>
        </is>
      </c>
      <c r="L54" s="126" t="inlineStr">
        <is>
          <t>Test 100%</t>
        </is>
      </c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 ht="16.5" customHeight="1" s="145">
      <c r="A55" s="1" t="n"/>
      <c r="B55" s="62" t="inlineStr">
        <is>
          <t>2#</t>
        </is>
      </c>
      <c r="C55" s="13">
        <f>E7</f>
        <v/>
      </c>
      <c r="D55" s="122" t="n"/>
      <c r="E55" s="1" t="n"/>
      <c r="F55" s="62" t="inlineStr">
        <is>
          <t>2#</t>
        </is>
      </c>
      <c r="G55" s="11">
        <f>E7</f>
        <v/>
      </c>
      <c r="H55" s="123" t="n">
        <v>263.19177</v>
      </c>
      <c r="I55" s="1" t="n"/>
      <c r="J55" s="62" t="inlineStr">
        <is>
          <t>1#</t>
        </is>
      </c>
      <c r="K55" s="127">
        <f>E6</f>
        <v/>
      </c>
      <c r="L55" s="128">
        <f>E17</f>
        <v/>
      </c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 ht="16.5" customHeight="1" s="145">
      <c r="A56" s="1" t="n"/>
      <c r="B56" s="62" t="inlineStr">
        <is>
          <t>3#</t>
        </is>
      </c>
      <c r="C56" s="13">
        <f>E8</f>
        <v/>
      </c>
      <c r="D56" s="122" t="n"/>
      <c r="E56" s="1" t="n"/>
      <c r="F56" s="62" t="inlineStr">
        <is>
          <t>3#</t>
        </is>
      </c>
      <c r="G56" s="11">
        <f>E8</f>
        <v/>
      </c>
      <c r="H56" s="123" t="n">
        <v>261.78436</v>
      </c>
      <c r="I56" s="1" t="n"/>
      <c r="J56" s="62" t="inlineStr">
        <is>
          <t>2#</t>
        </is>
      </c>
      <c r="K56" s="127">
        <f>E7</f>
        <v/>
      </c>
      <c r="L56" s="128">
        <f>E18</f>
        <v/>
      </c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 ht="16.5" customHeight="1" s="145">
      <c r="A57" s="1" t="n"/>
      <c r="B57" s="62" t="inlineStr">
        <is>
          <t>4#</t>
        </is>
      </c>
      <c r="C57" s="13">
        <f>E9</f>
        <v/>
      </c>
      <c r="D57" s="122" t="n"/>
      <c r="E57" s="1" t="n"/>
      <c r="F57" s="62" t="inlineStr">
        <is>
          <t>4#</t>
        </is>
      </c>
      <c r="G57" s="11">
        <f>E9</f>
        <v/>
      </c>
      <c r="H57" s="123" t="n">
        <v>261.16144</v>
      </c>
      <c r="I57" s="1" t="n"/>
      <c r="J57" s="62" t="inlineStr">
        <is>
          <t>3#</t>
        </is>
      </c>
      <c r="K57" s="127">
        <f>E8</f>
        <v/>
      </c>
      <c r="L57" s="128">
        <f>E19</f>
        <v/>
      </c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 ht="16.5" customHeight="1" s="145">
      <c r="A58" s="1" t="n"/>
      <c r="B58" s="62" t="inlineStr">
        <is>
          <t>5#</t>
        </is>
      </c>
      <c r="C58" s="13">
        <f>E10</f>
        <v/>
      </c>
      <c r="D58" s="122" t="n"/>
      <c r="E58" s="1" t="n"/>
      <c r="F58" s="62" t="inlineStr">
        <is>
          <t>5#</t>
        </is>
      </c>
      <c r="G58" s="11">
        <f>E10</f>
        <v/>
      </c>
      <c r="H58" s="123" t="n">
        <v>261.75034</v>
      </c>
      <c r="I58" s="1" t="n"/>
      <c r="J58" s="62" t="inlineStr">
        <is>
          <t>4#</t>
        </is>
      </c>
      <c r="K58" s="127">
        <f>E9</f>
        <v/>
      </c>
      <c r="L58" s="128">
        <f>E20</f>
        <v/>
      </c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 ht="16.5" customHeight="1" s="145">
      <c r="A59" s="1" t="n"/>
      <c r="B59" s="129">
        <f>K3</f>
        <v/>
      </c>
      <c r="C59" s="13" t="n">
        <v>262.22284</v>
      </c>
      <c r="D59" s="130" t="n"/>
      <c r="E59" s="1" t="n"/>
      <c r="F59" s="88" t="inlineStr">
        <is>
          <t>POOLED AVG</t>
        </is>
      </c>
      <c r="G59" s="133">
        <f>AVERAGE(G54:H58)</f>
        <v/>
      </c>
      <c r="H59" s="166" t="n"/>
      <c r="I59" s="26" t="n"/>
      <c r="J59" s="62" t="inlineStr">
        <is>
          <t>5#</t>
        </is>
      </c>
      <c r="K59" s="127">
        <f>E10</f>
        <v/>
      </c>
      <c r="L59" s="128">
        <f>E21</f>
        <v/>
      </c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 ht="16.5" customHeight="1" s="145">
      <c r="A60" s="1" t="n"/>
      <c r="B60" s="129">
        <f>K3</f>
        <v/>
      </c>
      <c r="C60" s="13" t="n">
        <v>266.77939</v>
      </c>
      <c r="D60" s="130" t="n"/>
      <c r="E60" s="1" t="n"/>
      <c r="F60" s="62" t="inlineStr">
        <is>
          <t>POOLED SD</t>
        </is>
      </c>
      <c r="G60" s="134">
        <f>STDEV(G54:H58)</f>
        <v/>
      </c>
      <c r="H60" s="166" t="n"/>
      <c r="I60" s="26" t="n"/>
      <c r="J60" s="88" t="inlineStr">
        <is>
          <t>average</t>
        </is>
      </c>
      <c r="K60" s="131">
        <f>E11</f>
        <v/>
      </c>
      <c r="L60" s="132">
        <f>E22</f>
        <v/>
      </c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 ht="16.5" customHeight="1" s="145">
      <c r="A61" s="1" t="n"/>
      <c r="B61" s="129">
        <f>K3</f>
        <v/>
      </c>
      <c r="C61" s="13" t="n">
        <v>263.64813</v>
      </c>
      <c r="D61" s="122" t="n"/>
      <c r="E61" s="1" t="n"/>
      <c r="F61" s="65" t="inlineStr">
        <is>
          <t>POOLED RSD</t>
        </is>
      </c>
      <c r="G61" s="135">
        <f>G60/G59*100</f>
        <v/>
      </c>
      <c r="H61" s="171" t="n"/>
      <c r="I61" s="26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 ht="16.5" customHeight="1" s="145">
      <c r="A62" s="1" t="n"/>
      <c r="B62" s="129">
        <f>K3</f>
        <v/>
      </c>
      <c r="C62" s="13" t="n">
        <v>263.04947</v>
      </c>
      <c r="D62" s="26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 ht="16.5" customHeight="1" s="145">
      <c r="A63" s="1" t="n"/>
      <c r="B63" s="129">
        <f>K3</f>
        <v/>
      </c>
      <c r="C63" s="13" t="n">
        <v>267.51602</v>
      </c>
      <c r="D63" s="26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 ht="16.5" customHeight="1" s="145">
      <c r="A64" s="1" t="n"/>
      <c r="B64" s="88" t="inlineStr">
        <is>
          <t>POOLED AVG</t>
        </is>
      </c>
      <c r="C64" s="133">
        <f>AVERAGE(C54:C63)</f>
        <v/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 ht="16.5" customHeight="1" s="145">
      <c r="A65" s="1" t="n"/>
      <c r="B65" s="62" t="inlineStr">
        <is>
          <t>POOLED SD</t>
        </is>
      </c>
      <c r="C65" s="134">
        <f>STDEV(C54:C63)</f>
        <v/>
      </c>
      <c r="D65" s="26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 ht="16.5" customHeight="1" s="145">
      <c r="A66" s="1" t="n"/>
      <c r="B66" s="65" t="inlineStr">
        <is>
          <t>POOLED RSD</t>
        </is>
      </c>
      <c r="C66" s="135">
        <f>C65/C64*100</f>
        <v/>
      </c>
      <c r="D66" s="26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 ht="13.5" customHeight="1" s="14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 ht="13.5" customHeight="1" s="14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 ht="21.75" customHeight="1" s="145">
      <c r="A69" s="136" t="inlineStr">
        <is>
          <t>System precision</t>
        </is>
      </c>
      <c r="B69" s="137">
        <f>E13</f>
        <v/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 ht="21.75" customHeight="1" s="145">
      <c r="A70" s="138" t="inlineStr">
        <is>
          <t>r</t>
        </is>
      </c>
      <c r="B70" s="139">
        <f>K14</f>
        <v/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 ht="21.75" customHeight="1" s="145">
      <c r="A71" s="138" t="inlineStr">
        <is>
          <t>Min</t>
        </is>
      </c>
      <c r="B71" s="140">
        <f>L29</f>
        <v/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 ht="21.75" customHeight="1" s="145">
      <c r="A72" s="138" t="inlineStr">
        <is>
          <t>Max</t>
        </is>
      </c>
      <c r="B72" s="140">
        <f>L31</f>
        <v/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 ht="21.75" customHeight="1" s="145">
      <c r="A73" s="138" t="inlineStr">
        <is>
          <t>Method precision</t>
        </is>
      </c>
      <c r="B73" s="140">
        <f>E24</f>
        <v/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 ht="21.75" customHeight="1" s="145">
      <c r="A74" s="138" t="inlineStr">
        <is>
          <t>Analyst</t>
        </is>
      </c>
      <c r="B74" s="140">
        <f>C37</f>
        <v/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 ht="21.75" customHeight="1" s="145">
      <c r="A75" s="138" t="inlineStr">
        <is>
          <t>Day</t>
        </is>
      </c>
      <c r="B75" s="140">
        <f>G61</f>
        <v/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 ht="21.75" customHeight="1" s="145">
      <c r="A76" s="138" t="inlineStr">
        <is>
          <t>Column</t>
        </is>
      </c>
      <c r="B76" s="140">
        <f>H50</f>
        <v/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 ht="21.75" customHeight="1" s="145">
      <c r="A77" s="138" t="inlineStr">
        <is>
          <t>Stability</t>
        </is>
      </c>
      <c r="B77" s="140">
        <f>C66</f>
        <v/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 ht="21.75" customHeight="1" s="145">
      <c r="A78" s="138" t="inlineStr">
        <is>
          <t>Slope</t>
        </is>
      </c>
      <c r="B78" s="140">
        <f>K12</f>
        <v/>
      </c>
      <c r="C78" s="1" t="n"/>
      <c r="D78" s="86" t="n"/>
      <c r="E78" s="1" t="n"/>
      <c r="F78" s="1" t="n"/>
      <c r="G78" s="1" t="n"/>
      <c r="H78" s="1" t="n"/>
      <c r="I78" s="1" t="n"/>
      <c r="J78" s="141" t="n"/>
      <c r="K78" s="86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 ht="21.75" customHeight="1" s="145">
      <c r="A79" s="138" t="inlineStr">
        <is>
          <t>Intercept</t>
        </is>
      </c>
      <c r="B79" s="140">
        <f>K13</f>
        <v/>
      </c>
      <c r="C79" s="1" t="n"/>
      <c r="D79" s="1" t="n"/>
      <c r="E79" s="1" t="n"/>
      <c r="F79" s="142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 ht="21.75" customHeight="1" s="145">
      <c r="A80" s="138" t="inlineStr">
        <is>
          <t>T 100%</t>
        </is>
      </c>
      <c r="B80" s="143">
        <f>E17</f>
        <v/>
      </c>
      <c r="C80" s="1" t="n"/>
      <c r="D80" s="1" t="n"/>
      <c r="E80" s="1" t="n"/>
      <c r="F80" s="86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 ht="21.75" customHeight="1" s="145">
      <c r="A81" s="138" t="inlineStr">
        <is>
          <t>Found conc.</t>
        </is>
      </c>
      <c r="B81" s="140">
        <f>(J22-$K$13)/$K$12</f>
        <v/>
      </c>
      <c r="C81" s="1" t="n"/>
      <c r="D81" s="1" t="n"/>
      <c r="E81" s="1" t="n"/>
      <c r="F81" s="86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 ht="21.75" customHeight="1" s="145">
      <c r="A82" s="138" t="inlineStr">
        <is>
          <t>Recovery</t>
        </is>
      </c>
      <c r="B82" s="144">
        <f>K22/I22*100</f>
        <v/>
      </c>
      <c r="C82" s="1" t="n"/>
      <c r="D82" s="1" t="n"/>
      <c r="E82" s="1" t="n"/>
      <c r="F82" s="86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 ht="16.5" customHeight="1" s="145">
      <c r="A83" s="1" t="n"/>
      <c r="B83" s="1" t="n"/>
      <c r="C83" s="1" t="n"/>
      <c r="D83" s="1" t="n"/>
      <c r="E83" s="1" t="n"/>
      <c r="F83" s="86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 ht="12.75" customHeight="1" s="14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 ht="12.75" customHeight="1" s="14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 ht="12.75" customHeight="1" s="14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 ht="12.75" customHeight="1" s="14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 ht="12.75" customHeight="1" s="14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 ht="15.75" customHeight="1" s="145">
      <c r="A89" s="1" t="n"/>
      <c r="B89" s="1" t="n"/>
      <c r="C89" s="1" t="n"/>
      <c r="D89" s="1" t="n"/>
      <c r="E89" s="86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 ht="15.75" customHeight="1" s="145">
      <c r="A90" s="1" t="n"/>
      <c r="B90" s="1" t="n"/>
      <c r="C90" s="1" t="n"/>
      <c r="D90" s="1" t="n"/>
      <c r="E90" s="86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 ht="15.75" customHeight="1" s="145">
      <c r="A91" s="1" t="n"/>
      <c r="B91" s="1" t="n"/>
      <c r="C91" s="1" t="n"/>
      <c r="D91" s="1" t="n"/>
      <c r="E91" s="86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 ht="15.75" customHeight="1" s="145">
      <c r="A92" s="1" t="n"/>
      <c r="B92" s="1" t="n"/>
      <c r="C92" s="1" t="n"/>
      <c r="D92" s="1" t="n"/>
      <c r="E92" s="86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 ht="15.75" customHeight="1" s="145">
      <c r="A93" s="1" t="n"/>
      <c r="B93" s="1" t="n"/>
      <c r="C93" s="1" t="n"/>
      <c r="D93" s="1" t="n"/>
      <c r="E93" s="86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 ht="12.75" customHeight="1" s="14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 ht="12.75" customHeight="1" s="14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 ht="12.75" customHeight="1" s="14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 ht="12.75" customHeight="1" s="14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 ht="12.75" customHeight="1" s="14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 ht="12.75" customHeight="1" s="14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 ht="12.75" customHeight="1" s="14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 ht="12.75" customHeight="1" s="14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 ht="12.75" customHeight="1" s="14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 ht="12.75" customHeight="1" s="14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 ht="12.75" customHeight="1" s="14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 ht="12.75" customHeight="1" s="14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 ht="12.75" customHeight="1" s="14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 ht="12.75" customHeight="1" s="14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 ht="12.75" customHeight="1" s="14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 ht="12.75" customHeight="1" s="14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 ht="12.75" customHeight="1" s="14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 ht="12.75" customHeight="1" s="14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 ht="12.75" customHeight="1" s="14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 ht="12.75" customHeight="1" s="14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 ht="12.75" customHeight="1" s="14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 ht="12.75" customHeight="1" s="14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 ht="12.75" customHeight="1" s="14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 ht="12.75" customHeight="1" s="14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 ht="12.75" customHeight="1" s="14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 ht="12.75" customHeight="1" s="14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 ht="12.75" customHeight="1" s="14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 ht="12.75" customHeight="1" s="14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 ht="12.75" customHeight="1" s="14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 ht="12.75" customHeight="1" s="14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 ht="12.75" customHeight="1" s="14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 ht="12.75" customHeight="1" s="14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 ht="12.75" customHeight="1" s="14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 ht="12.75" customHeight="1" s="14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 ht="12.75" customHeight="1" s="14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 ht="12.75" customHeight="1" s="14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 ht="12.75" customHeight="1" s="14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 ht="12.75" customHeight="1" s="14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 ht="12.75" customHeight="1" s="14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 ht="12.75" customHeight="1" s="14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 ht="12.75" customHeight="1" s="14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 ht="12.75" customHeight="1" s="14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 ht="12.75" customHeight="1" s="14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 ht="12.75" customHeight="1" s="14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 ht="12.75" customHeight="1" s="14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 ht="12.75" customHeight="1" s="14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 ht="12.75" customHeight="1" s="14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 ht="12.75" customHeight="1" s="14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 ht="12.75" customHeight="1" s="14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 ht="12.75" customHeight="1" s="14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 ht="12.75" customHeight="1" s="14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 ht="12.75" customHeight="1" s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 ht="12.75" customHeight="1" s="14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 ht="12.75" customHeight="1" s="14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 ht="12.75" customHeight="1" s="14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 ht="12.75" customHeight="1" s="14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 ht="12.75" customHeight="1" s="14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 ht="12.75" customHeight="1" s="14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 ht="12.75" customHeight="1" s="14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 ht="12.75" customHeight="1" s="14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 ht="12.75" customHeight="1" s="14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 ht="12.75" customHeight="1" s="14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 ht="12.75" customHeight="1" s="14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 ht="12.75" customHeight="1" s="14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 ht="12.75" customHeight="1" s="14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 ht="12.75" customHeight="1" s="14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 ht="12.75" customHeight="1" s="14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 ht="12.75" customHeight="1" s="14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 ht="12.75" customHeight="1" s="14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 ht="12.75" customHeight="1" s="14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 ht="12.75" customHeight="1" s="14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 ht="12.75" customHeight="1" s="14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 ht="12.75" customHeight="1" s="14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 ht="12.75" customHeight="1" s="14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 ht="12.75" customHeight="1" s="14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 ht="12.75" customHeight="1" s="14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 ht="12.75" customHeight="1" s="14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 ht="12.75" customHeight="1" s="14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 ht="12.75" customHeight="1" s="14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 ht="12.75" customHeight="1" s="14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 ht="12.75" customHeight="1" s="14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 ht="12.75" customHeight="1" s="14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 ht="12.75" customHeight="1" s="14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 ht="12.75" customHeight="1" s="14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 ht="12.75" customHeight="1" s="14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 ht="12.75" customHeight="1" s="14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 ht="12.75" customHeight="1" s="14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 ht="12.75" customHeight="1" s="14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 ht="12.75" customHeight="1" s="14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 ht="12.75" customHeight="1" s="14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 ht="12.75" customHeight="1" s="14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 ht="12.75" customHeight="1" s="14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 ht="12.75" customHeight="1" s="14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 ht="12.75" customHeight="1" s="14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 ht="12.75" customHeight="1" s="14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 ht="12.75" customHeight="1" s="14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 ht="12.75" customHeight="1" s="14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 ht="12.75" customHeight="1" s="14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 ht="12.75" customHeight="1" s="14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 ht="12.75" customHeight="1" s="14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 ht="12.75" customHeight="1" s="14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 ht="12.75" customHeight="1" s="14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 ht="12.75" customHeight="1" s="14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 ht="12.75" customHeight="1" s="14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 ht="12.75" customHeight="1" s="14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 ht="12.75" customHeight="1" s="14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 ht="12.75" customHeight="1" s="14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 ht="12.75" customHeight="1" s="14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 ht="12.75" customHeight="1" s="14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 ht="12.75" customHeight="1" s="14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 ht="12.75" customHeight="1" s="14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 ht="12.75" customHeight="1" s="14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 ht="12.75" customHeight="1" s="14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 ht="12.75" customHeight="1" s="14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 ht="12.75" customHeight="1" s="14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 ht="12.75" customHeight="1" s="14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 ht="12.75" customHeight="1" s="14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 ht="12.75" customHeight="1" s="14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 ht="12.75" customHeight="1" s="14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 ht="12.75" customHeight="1" s="14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 ht="12.75" customHeight="1" s="14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 ht="12.75" customHeight="1" s="14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 ht="12.75" customHeight="1" s="14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 ht="12.75" customHeight="1" s="14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 ht="12.75" customHeight="1" s="14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 ht="12.75" customHeight="1" s="14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 ht="12.75" customHeight="1" s="14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 ht="12.75" customHeight="1" s="14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 ht="12.75" customHeight="1" s="14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 ht="12.75" customHeight="1" s="14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 ht="12.75" customHeight="1" s="14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 ht="12.75" customHeight="1" s="14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 ht="12.75" customHeight="1" s="14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 ht="12.75" customHeight="1" s="14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 ht="12.75" customHeight="1" s="14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 ht="12.75" customHeight="1" s="14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 ht="12.75" customHeight="1" s="14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 ht="12.75" customHeight="1" s="14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 ht="12.75" customHeight="1" s="14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 ht="12.75" customHeight="1" s="14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 ht="12.75" customHeight="1" s="14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 ht="12.75" customHeight="1" s="14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 ht="12.75" customHeight="1" s="14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 ht="12.75" customHeight="1" s="14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 ht="12.75" customHeight="1" s="14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 ht="12.75" customHeight="1" s="14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 ht="12.75" customHeight="1" s="14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 ht="12.75" customHeight="1" s="14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 ht="12.75" customHeight="1" s="14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 ht="12.75" customHeight="1" s="14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 ht="12.75" customHeight="1" s="14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 ht="12.75" customHeight="1" s="1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 ht="12.75" customHeight="1" s="14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 ht="12.75" customHeight="1" s="14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 ht="12.75" customHeight="1" s="14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 ht="12.75" customHeight="1" s="14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 ht="12.75" customHeight="1" s="14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 ht="12.75" customHeight="1" s="14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 ht="12.75" customHeight="1" s="14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 ht="12.75" customHeight="1" s="14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 ht="12.75" customHeight="1" s="14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 ht="12.75" customHeight="1" s="14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 ht="12.75" customHeight="1" s="14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 ht="12.75" customHeight="1" s="14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 ht="12.75" customHeight="1" s="14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 ht="12.75" customHeight="1" s="14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 ht="12.75" customHeight="1" s="14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 ht="12.75" customHeight="1" s="14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 ht="12.75" customHeight="1" s="14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 ht="12.75" customHeight="1" s="14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 ht="12.75" customHeight="1" s="14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 ht="12.75" customHeight="1" s="14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 ht="12.75" customHeight="1" s="14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 ht="12.75" customHeight="1" s="14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 ht="12.75" customHeight="1" s="14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 ht="12.75" customHeight="1" s="14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 ht="12.75" customHeight="1" s="14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 ht="12.75" customHeight="1" s="14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 ht="12.75" customHeight="1" s="14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 ht="12.75" customHeight="1" s="14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 ht="12.75" customHeight="1" s="14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 ht="12.75" customHeight="1" s="14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 ht="12.75" customHeight="1" s="14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 ht="12.75" customHeight="1" s="14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 ht="12.75" customHeight="1" s="14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 ht="12.75" customHeight="1" s="14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 ht="12.75" customHeight="1" s="14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 ht="12.75" customHeight="1" s="14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 ht="12.75" customHeight="1" s="14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 ht="12.75" customHeight="1" s="14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 ht="12.75" customHeight="1" s="14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 ht="12.75" customHeight="1" s="14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 ht="12.75" customHeight="1" s="14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 ht="12.75" customHeight="1" s="14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 ht="12.75" customHeight="1" s="14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 ht="12.75" customHeight="1" s="14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 ht="12.75" customHeight="1" s="14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 ht="12.75" customHeight="1" s="14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 ht="12.75" customHeight="1" s="14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 ht="12.75" customHeight="1" s="14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 ht="12.75" customHeight="1" s="14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 ht="12.75" customHeight="1" s="14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 ht="12.75" customHeight="1" s="14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 ht="12.75" customHeight="1" s="14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 ht="12.75" customHeight="1" s="14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 ht="12.75" customHeight="1" s="14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 ht="12.75" customHeight="1" s="14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 ht="12.75" customHeight="1" s="14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 ht="12.75" customHeight="1" s="14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 ht="12.75" customHeight="1" s="14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 ht="12.75" customHeight="1" s="14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 ht="12.75" customHeight="1" s="14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 ht="12.75" customHeight="1" s="14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 ht="12.75" customHeight="1" s="14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 ht="12.75" customHeight="1" s="14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 ht="12.75" customHeight="1" s="14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 ht="12.75" customHeight="1" s="14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 ht="12.75" customHeight="1" s="14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 ht="12.75" customHeight="1" s="14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 ht="12.75" customHeight="1" s="14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 ht="12.75" customHeight="1" s="14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 ht="12.75" customHeight="1" s="14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 ht="12.75" customHeight="1" s="14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 ht="12.75" customHeight="1" s="14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 ht="12.75" customHeight="1" s="14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 ht="12.75" customHeight="1" s="14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 ht="12.75" customHeight="1" s="14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 ht="12.75" customHeight="1" s="14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 ht="12.75" customHeight="1" s="14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 ht="12.75" customHeight="1" s="14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 ht="12.75" customHeight="1" s="14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 ht="12.75" customHeight="1" s="14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 ht="12.75" customHeight="1" s="14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 ht="12.75" customHeight="1" s="14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 ht="12.75" customHeight="1" s="14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 ht="12.75" customHeight="1" s="14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 ht="12.75" customHeight="1" s="14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 ht="12.75" customHeight="1" s="14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 ht="12.75" customHeight="1" s="14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 ht="12.75" customHeight="1" s="14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 ht="12.75" customHeight="1" s="14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 ht="12.75" customHeight="1" s="14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 ht="12.75" customHeight="1" s="14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 ht="12.75" customHeight="1" s="14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 ht="12.75" customHeight="1" s="14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 ht="12.75" customHeight="1" s="14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 ht="12.75" customHeight="1" s="14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 ht="12.75" customHeight="1" s="14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 ht="12.75" customHeight="1" s="14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 ht="12.75" customHeight="1" s="14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 ht="12.75" customHeight="1" s="14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 ht="12.75" customHeight="1" s="1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 ht="12.75" customHeight="1" s="14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 ht="12.75" customHeight="1" s="14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 ht="12.75" customHeight="1" s="14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 ht="12.75" customHeight="1" s="14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 ht="12.75" customHeight="1" s="14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 ht="12.75" customHeight="1" s="14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 ht="12.75" customHeight="1" s="14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 ht="12.75" customHeight="1" s="14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 ht="12.75" customHeight="1" s="14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 ht="12.75" customHeight="1" s="14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 ht="12.75" customHeight="1" s="14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 ht="12.75" customHeight="1" s="14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 ht="12.75" customHeight="1" s="14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 ht="12.75" customHeight="1" s="14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 ht="12.75" customHeight="1" s="14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 ht="12.75" customHeight="1" s="14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 ht="12.75" customHeight="1" s="14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 ht="12.75" customHeight="1" s="14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 ht="12.75" customHeight="1" s="14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 ht="12.75" customHeight="1" s="14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 ht="12.75" customHeight="1" s="14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 ht="12.75" customHeight="1" s="14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 ht="12.75" customHeight="1" s="14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 ht="12.75" customHeight="1" s="14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 ht="12.75" customHeight="1" s="14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 ht="12.75" customHeight="1" s="14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 ht="12.75" customHeight="1" s="14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 ht="12.75" customHeight="1" s="14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 ht="12.75" customHeight="1" s="14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 ht="12.75" customHeight="1" s="14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 ht="12.75" customHeight="1" s="14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 ht="12.75" customHeight="1" s="14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 ht="12.75" customHeight="1" s="14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 ht="12.75" customHeight="1" s="14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 ht="12.75" customHeight="1" s="14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 ht="12.75" customHeight="1" s="14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 ht="12.75" customHeight="1" s="14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 ht="12.75" customHeight="1" s="14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 ht="12.75" customHeight="1" s="14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 ht="12.75" customHeight="1" s="14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 ht="12.75" customHeight="1" s="14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 ht="12.75" customHeight="1" s="14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 ht="12.75" customHeight="1" s="14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 ht="12.75" customHeight="1" s="14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 ht="12.75" customHeight="1" s="14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 ht="12.75" customHeight="1" s="14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 ht="12.75" customHeight="1" s="14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 ht="12.75" customHeight="1" s="14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 ht="12.75" customHeight="1" s="14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 ht="12.75" customHeight="1" s="14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 ht="12.75" customHeight="1" s="14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 ht="12.75" customHeight="1" s="14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 ht="12.75" customHeight="1" s="14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 ht="12.75" customHeight="1" s="14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 ht="12.75" customHeight="1" s="14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 ht="12.75" customHeight="1" s="14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 ht="12.75" customHeight="1" s="14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 ht="12.75" customHeight="1" s="14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 ht="12.75" customHeight="1" s="14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 ht="12.75" customHeight="1" s="14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 ht="12.75" customHeight="1" s="14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 ht="12.75" customHeight="1" s="14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 ht="12.75" customHeight="1" s="14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 ht="12.75" customHeight="1" s="14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 ht="12.75" customHeight="1" s="14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 ht="12.75" customHeight="1" s="14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 ht="12.75" customHeight="1" s="14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 ht="12.75" customHeight="1" s="14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 ht="12.75" customHeight="1" s="14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 ht="12.75" customHeight="1" s="14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 ht="12.75" customHeight="1" s="14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 ht="12.75" customHeight="1" s="14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 ht="12.75" customHeight="1" s="14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 ht="12.75" customHeight="1" s="14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 ht="12.75" customHeight="1" s="14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 ht="12.75" customHeight="1" s="14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 ht="12.75" customHeight="1" s="14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 ht="12.75" customHeight="1" s="14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 ht="12.75" customHeight="1" s="14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 ht="12.75" customHeight="1" s="14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 ht="12.75" customHeight="1" s="14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 ht="12.75" customHeight="1" s="14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 ht="12.75" customHeight="1" s="14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 ht="12.75" customHeight="1" s="14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 ht="12.75" customHeight="1" s="14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 ht="12.75" customHeight="1" s="14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 ht="12.75" customHeight="1" s="14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 ht="12.75" customHeight="1" s="14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 ht="12.75" customHeight="1" s="14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 ht="12.75" customHeight="1" s="14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 ht="12.75" customHeight="1" s="14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 ht="12.75" customHeight="1" s="14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 ht="12.75" customHeight="1" s="14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 ht="12.75" customHeight="1" s="14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 ht="12.75" customHeight="1" s="14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 ht="12.75" customHeight="1" s="14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 ht="12.75" customHeight="1" s="14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 ht="12.75" customHeight="1" s="14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 ht="12.75" customHeight="1" s="14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 ht="12.75" customHeight="1" s="1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 ht="12.75" customHeight="1" s="14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 ht="12.75" customHeight="1" s="14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 ht="12.75" customHeight="1" s="14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 ht="12.75" customHeight="1" s="14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 ht="12.75" customHeight="1" s="14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 ht="12.75" customHeight="1" s="14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 ht="12.75" customHeight="1" s="14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 ht="12.75" customHeight="1" s="14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 ht="12.75" customHeight="1" s="14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 ht="12.75" customHeight="1" s="14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 ht="12.75" customHeight="1" s="14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 ht="12.75" customHeight="1" s="14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 ht="12.75" customHeight="1" s="14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 ht="12.75" customHeight="1" s="14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 ht="12.75" customHeight="1" s="14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 ht="12.75" customHeight="1" s="14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 ht="12.75" customHeight="1" s="14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 ht="12.75" customHeight="1" s="14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 ht="12.75" customHeight="1" s="14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 ht="12.75" customHeight="1" s="14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 ht="12.75" customHeight="1" s="14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 ht="12.75" customHeight="1" s="14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 ht="12.75" customHeight="1" s="14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 ht="12.75" customHeight="1" s="14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 ht="12.75" customHeight="1" s="14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 ht="12.75" customHeight="1" s="14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 ht="12.75" customHeight="1" s="14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 ht="12.75" customHeight="1" s="14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 ht="12.75" customHeight="1" s="14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 ht="12.75" customHeight="1" s="14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 ht="12.75" customHeight="1" s="14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 ht="12.75" customHeight="1" s="14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 ht="12.75" customHeight="1" s="14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 ht="12.75" customHeight="1" s="14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 ht="12.75" customHeight="1" s="14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 ht="12.75" customHeight="1" s="14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 ht="12.75" customHeight="1" s="14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 ht="12.75" customHeight="1" s="14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 ht="12.75" customHeight="1" s="14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 ht="12.75" customHeight="1" s="14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 ht="12.75" customHeight="1" s="14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 ht="12.75" customHeight="1" s="14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 ht="12.75" customHeight="1" s="14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 ht="12.75" customHeight="1" s="14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 ht="12.75" customHeight="1" s="14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 ht="12.75" customHeight="1" s="14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 ht="12.75" customHeight="1" s="14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 ht="12.75" customHeight="1" s="14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 ht="12.75" customHeight="1" s="14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 ht="12.75" customHeight="1" s="14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 ht="12.75" customHeight="1" s="14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 ht="12.75" customHeight="1" s="14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 ht="12.75" customHeight="1" s="14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 ht="12.75" customHeight="1" s="14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 ht="12.75" customHeight="1" s="14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  <row r="501" ht="12.75" customHeight="1" s="14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</row>
    <row r="502" ht="12.75" customHeight="1" s="14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</row>
    <row r="503" ht="12.75" customHeight="1" s="14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</row>
    <row r="504" ht="12.75" customHeight="1" s="14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</row>
    <row r="505" ht="12.75" customHeight="1" s="14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</row>
    <row r="506" ht="12.75" customHeight="1" s="14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</row>
    <row r="507" ht="12.75" customHeight="1" s="14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</row>
    <row r="508" ht="12.75" customHeight="1" s="14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</row>
    <row r="509" ht="12.75" customHeight="1" s="14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</row>
    <row r="510" ht="12.75" customHeight="1" s="14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</row>
    <row r="511" ht="12.75" customHeight="1" s="14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</row>
    <row r="512" ht="12.75" customHeight="1" s="14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</row>
    <row r="513" ht="12.75" customHeight="1" s="14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</row>
    <row r="514" ht="12.75" customHeight="1" s="14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</row>
    <row r="515" ht="12.75" customHeight="1" s="14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</row>
    <row r="516" ht="12.75" customHeight="1" s="14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</row>
    <row r="517" ht="12.75" customHeight="1" s="14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</row>
    <row r="518" ht="12.75" customHeight="1" s="14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</row>
    <row r="519" ht="12.75" customHeight="1" s="14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  <row r="520" ht="12.75" customHeight="1" s="14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</row>
    <row r="521" ht="12.75" customHeight="1" s="14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</row>
    <row r="522" ht="12.75" customHeight="1" s="14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</row>
    <row r="523" ht="12.75" customHeight="1" s="14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</row>
    <row r="524" ht="12.75" customHeight="1" s="14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</row>
    <row r="525" ht="12.75" customHeight="1" s="14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</row>
    <row r="526" ht="12.75" customHeight="1" s="14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</row>
    <row r="527" ht="12.75" customHeight="1" s="14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</row>
    <row r="528" ht="12.75" customHeight="1" s="14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</row>
    <row r="529" ht="12.75" customHeight="1" s="14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</row>
    <row r="530" ht="12.75" customHeight="1" s="14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</row>
    <row r="531" ht="12.75" customHeight="1" s="14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</row>
    <row r="532" ht="12.75" customHeight="1" s="14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</row>
    <row r="533" ht="12.75" customHeight="1" s="14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</row>
    <row r="534" ht="12.75" customHeight="1" s="14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</row>
    <row r="535" ht="12.75" customHeight="1" s="14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</row>
    <row r="536" ht="12.75" customHeight="1" s="14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</row>
    <row r="537" ht="12.75" customHeight="1" s="14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</row>
    <row r="538" ht="12.75" customHeight="1" s="14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</row>
    <row r="539" ht="12.75" customHeight="1" s="14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</row>
    <row r="540" ht="12.75" customHeight="1" s="14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</row>
    <row r="541" ht="12.75" customHeight="1" s="14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</row>
    <row r="542" ht="12.75" customHeight="1" s="14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</row>
    <row r="543" ht="12.75" customHeight="1" s="14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</row>
    <row r="544" ht="12.75" customHeight="1" s="14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</row>
    <row r="545" ht="12.75" customHeight="1" s="1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</row>
    <row r="546" ht="12.75" customHeight="1" s="14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</row>
    <row r="547" ht="12.75" customHeight="1" s="14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</row>
    <row r="548" ht="12.75" customHeight="1" s="14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</row>
    <row r="549" ht="12.75" customHeight="1" s="14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</row>
    <row r="550" ht="12.75" customHeight="1" s="14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</row>
    <row r="551" ht="12.75" customHeight="1" s="14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</row>
    <row r="552" ht="12.75" customHeight="1" s="14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</row>
    <row r="553" ht="12.75" customHeight="1" s="14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</row>
    <row r="554" ht="12.75" customHeight="1" s="14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</row>
    <row r="555" ht="12.75" customHeight="1" s="14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</row>
    <row r="556" ht="12.75" customHeight="1" s="14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</row>
    <row r="557" ht="12.75" customHeight="1" s="14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</row>
    <row r="558" ht="12.75" customHeight="1" s="14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</row>
    <row r="559" ht="12.75" customHeight="1" s="14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</row>
    <row r="560" ht="12.75" customHeight="1" s="14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</row>
    <row r="561" ht="12.75" customHeight="1" s="14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</row>
    <row r="562" ht="12.75" customHeight="1" s="14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</row>
    <row r="563" ht="12.75" customHeight="1" s="14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</row>
    <row r="564" ht="12.75" customHeight="1" s="14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</row>
    <row r="565" ht="12.75" customHeight="1" s="14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</row>
    <row r="566" ht="12.75" customHeight="1" s="14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</row>
    <row r="567" ht="12.75" customHeight="1" s="14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</row>
    <row r="568" ht="12.75" customHeight="1" s="14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</row>
    <row r="569" ht="12.75" customHeight="1" s="14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</row>
    <row r="570" ht="12.75" customHeight="1" s="14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</row>
    <row r="571" ht="12.75" customHeight="1" s="14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</row>
    <row r="572" ht="12.75" customHeight="1" s="14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</row>
    <row r="573" ht="12.75" customHeight="1" s="14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</row>
    <row r="574" ht="12.75" customHeight="1" s="14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</row>
    <row r="575" ht="12.75" customHeight="1" s="14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</row>
    <row r="576" ht="12.75" customHeight="1" s="14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</row>
    <row r="577" ht="12.75" customHeight="1" s="14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</row>
    <row r="578" ht="12.75" customHeight="1" s="14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</row>
    <row r="579" ht="12.75" customHeight="1" s="14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</row>
    <row r="580" ht="12.75" customHeight="1" s="14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</row>
    <row r="581" ht="12.75" customHeight="1" s="14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</row>
    <row r="582" ht="12.75" customHeight="1" s="14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</row>
    <row r="583" ht="12.75" customHeight="1" s="14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</row>
    <row r="584" ht="12.75" customHeight="1" s="14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</row>
    <row r="585" ht="12.75" customHeight="1" s="14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</row>
    <row r="586" ht="12.75" customHeight="1" s="14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</row>
    <row r="587" ht="12.75" customHeight="1" s="14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</row>
    <row r="588" ht="12.75" customHeight="1" s="14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</row>
    <row r="589" ht="12.75" customHeight="1" s="14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</row>
    <row r="590" ht="12.75" customHeight="1" s="14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</row>
    <row r="591" ht="12.75" customHeight="1" s="14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</row>
    <row r="592" ht="12.75" customHeight="1" s="14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</row>
    <row r="593" ht="12.75" customHeight="1" s="14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</row>
    <row r="594" ht="12.75" customHeight="1" s="14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</row>
    <row r="595" ht="12.75" customHeight="1" s="14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</row>
    <row r="596" ht="12.75" customHeight="1" s="14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</row>
    <row r="597" ht="12.75" customHeight="1" s="14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</row>
    <row r="598" ht="12.75" customHeight="1" s="14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</row>
    <row r="599" ht="12.75" customHeight="1" s="14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</row>
    <row r="600" ht="12.75" customHeight="1" s="14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</row>
    <row r="601" ht="12.75" customHeight="1" s="14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</row>
    <row r="602" ht="12.75" customHeight="1" s="14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</row>
    <row r="603" ht="12.75" customHeight="1" s="14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</row>
    <row r="604" ht="12.75" customHeight="1" s="14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</row>
    <row r="605" ht="12.75" customHeight="1" s="14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</row>
    <row r="606" ht="12.75" customHeight="1" s="14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</row>
    <row r="607" ht="12.75" customHeight="1" s="14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</row>
    <row r="608" ht="12.75" customHeight="1" s="14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</row>
    <row r="609" ht="12.75" customHeight="1" s="14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</row>
    <row r="610" ht="12.75" customHeight="1" s="14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</row>
    <row r="611" ht="12.75" customHeight="1" s="14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</row>
    <row r="612" ht="12.75" customHeight="1" s="14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</row>
    <row r="613" ht="12.75" customHeight="1" s="14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</row>
    <row r="614" ht="12.75" customHeight="1" s="14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</row>
    <row r="615" ht="12.75" customHeight="1" s="14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</row>
    <row r="616" ht="12.75" customHeight="1" s="14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</row>
    <row r="617" ht="12.75" customHeight="1" s="14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</row>
    <row r="618" ht="12.75" customHeight="1" s="14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</row>
    <row r="619" ht="12.75" customHeight="1" s="14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</row>
    <row r="620" ht="12.75" customHeight="1" s="14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</row>
    <row r="621" ht="12.75" customHeight="1" s="14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</row>
    <row r="622" ht="12.75" customHeight="1" s="14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</row>
    <row r="623" ht="12.75" customHeight="1" s="14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</row>
    <row r="624" ht="12.75" customHeight="1" s="14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</row>
    <row r="625" ht="12.75" customHeight="1" s="14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</row>
    <row r="626" ht="12.75" customHeight="1" s="14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</row>
    <row r="627" ht="12.75" customHeight="1" s="14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</row>
    <row r="628" ht="12.75" customHeight="1" s="14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</row>
    <row r="629" ht="12.75" customHeight="1" s="14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</row>
    <row r="630" ht="12.75" customHeight="1" s="14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</row>
    <row r="631" ht="12.75" customHeight="1" s="14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</row>
    <row r="632" ht="12.75" customHeight="1" s="14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</row>
    <row r="633" ht="12.75" customHeight="1" s="14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</row>
    <row r="634" ht="12.75" customHeight="1" s="14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</row>
    <row r="635" ht="12.75" customHeight="1" s="14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</row>
    <row r="636" ht="12.75" customHeight="1" s="14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</row>
    <row r="637" ht="12.75" customHeight="1" s="14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</row>
    <row r="638" ht="12.75" customHeight="1" s="14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</row>
    <row r="639" ht="12.75" customHeight="1" s="14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</row>
    <row r="640" ht="12.75" customHeight="1" s="14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</row>
    <row r="641" ht="12.75" customHeight="1" s="14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</row>
    <row r="642" ht="12.75" customHeight="1" s="14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</row>
    <row r="643" ht="12.75" customHeight="1" s="14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</row>
    <row r="644" ht="12.75" customHeight="1" s="14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</row>
    <row r="645" ht="12.75" customHeight="1" s="1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</row>
    <row r="646" ht="12.75" customHeight="1" s="14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</row>
    <row r="647" ht="12.75" customHeight="1" s="14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</row>
    <row r="648" ht="12.75" customHeight="1" s="14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</row>
    <row r="649" ht="12.75" customHeight="1" s="14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</row>
    <row r="650" ht="12.75" customHeight="1" s="14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</row>
    <row r="651" ht="12.75" customHeight="1" s="14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</row>
    <row r="652" ht="12.75" customHeight="1" s="14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</row>
    <row r="653" ht="12.75" customHeight="1" s="14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</row>
    <row r="654" ht="12.75" customHeight="1" s="14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</row>
    <row r="655" ht="12.75" customHeight="1" s="14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</row>
    <row r="656" ht="12.75" customHeight="1" s="14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</row>
    <row r="657" ht="12.75" customHeight="1" s="14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</row>
    <row r="658" ht="12.75" customHeight="1" s="14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</row>
    <row r="659" ht="12.75" customHeight="1" s="14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</row>
    <row r="660" ht="12.75" customHeight="1" s="14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</row>
    <row r="661" ht="12.75" customHeight="1" s="14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</row>
    <row r="662" ht="12.75" customHeight="1" s="14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</row>
    <row r="663" ht="12.75" customHeight="1" s="14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</row>
    <row r="664" ht="12.75" customHeight="1" s="14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</row>
    <row r="665" ht="12.75" customHeight="1" s="14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</row>
    <row r="666" ht="12.75" customHeight="1" s="14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</row>
    <row r="667" ht="12.75" customHeight="1" s="14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</row>
    <row r="668" ht="12.75" customHeight="1" s="14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</row>
    <row r="669" ht="12.75" customHeight="1" s="14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</row>
    <row r="670" ht="12.75" customHeight="1" s="14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</row>
    <row r="671" ht="12.75" customHeight="1" s="14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</row>
    <row r="672" ht="12.75" customHeight="1" s="14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</row>
    <row r="673" ht="12.75" customHeight="1" s="14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</row>
    <row r="674" ht="12.75" customHeight="1" s="14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</row>
    <row r="675" ht="12.75" customHeight="1" s="14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</row>
    <row r="676" ht="12.75" customHeight="1" s="14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</row>
    <row r="677" ht="12.75" customHeight="1" s="14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</row>
    <row r="678" ht="12.75" customHeight="1" s="14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</row>
    <row r="679" ht="12.75" customHeight="1" s="14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</row>
    <row r="680" ht="12.75" customHeight="1" s="14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</row>
    <row r="681" ht="12.75" customHeight="1" s="14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</row>
    <row r="682" ht="12.75" customHeight="1" s="14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</row>
    <row r="683" ht="12.75" customHeight="1" s="14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</row>
    <row r="684" ht="12.75" customHeight="1" s="14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</row>
    <row r="685" ht="12.75" customHeight="1" s="14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</row>
    <row r="686" ht="12.75" customHeight="1" s="14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</row>
    <row r="687" ht="12.75" customHeight="1" s="14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</row>
    <row r="688" ht="12.75" customHeight="1" s="14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</row>
    <row r="689" ht="12.75" customHeight="1" s="14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</row>
    <row r="690" ht="12.75" customHeight="1" s="14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</row>
    <row r="691" ht="12.75" customHeight="1" s="14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</row>
    <row r="692" ht="12.75" customHeight="1" s="14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</row>
    <row r="693" ht="12.75" customHeight="1" s="14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</row>
    <row r="694" ht="12.75" customHeight="1" s="14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</row>
    <row r="695" ht="12.75" customHeight="1" s="14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</row>
    <row r="696" ht="12.75" customHeight="1" s="14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</row>
    <row r="697" ht="12.75" customHeight="1" s="14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</row>
    <row r="698" ht="12.75" customHeight="1" s="14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</row>
    <row r="699" ht="12.75" customHeight="1" s="14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</row>
    <row r="700" ht="12.75" customHeight="1" s="14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</row>
    <row r="701" ht="12.75" customHeight="1" s="14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</row>
    <row r="702" ht="12.75" customHeight="1" s="14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</row>
    <row r="703" ht="12.75" customHeight="1" s="14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</row>
    <row r="704" ht="12.75" customHeight="1" s="14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</row>
    <row r="705" ht="12.75" customHeight="1" s="14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</row>
    <row r="706" ht="12.75" customHeight="1" s="14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</row>
    <row r="707" ht="12.75" customHeight="1" s="14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</row>
    <row r="708" ht="12.75" customHeight="1" s="14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</row>
    <row r="709" ht="12.75" customHeight="1" s="14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</row>
    <row r="710" ht="12.75" customHeight="1" s="14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</row>
    <row r="711" ht="12.75" customHeight="1" s="14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</row>
    <row r="712" ht="12.75" customHeight="1" s="14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</row>
    <row r="713" ht="12.75" customHeight="1" s="14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</row>
    <row r="714" ht="12.75" customHeight="1" s="14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</row>
    <row r="715" ht="12.75" customHeight="1" s="14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</row>
    <row r="716" ht="12.75" customHeight="1" s="14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</row>
    <row r="717" ht="12.75" customHeight="1" s="14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</row>
    <row r="718" ht="12.75" customHeight="1" s="14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</row>
    <row r="719" ht="12.75" customHeight="1" s="14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</row>
    <row r="720" ht="12.75" customHeight="1" s="14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</row>
    <row r="721" ht="12.75" customHeight="1" s="14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</row>
    <row r="722" ht="12.75" customHeight="1" s="14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</row>
    <row r="723" ht="12.75" customHeight="1" s="14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</row>
    <row r="724" ht="12.75" customHeight="1" s="14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</row>
    <row r="725" ht="12.75" customHeight="1" s="14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</row>
    <row r="726" ht="12.75" customHeight="1" s="14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</row>
    <row r="727" ht="12.75" customHeight="1" s="14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</row>
    <row r="728" ht="12.75" customHeight="1" s="14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</row>
    <row r="729" ht="12.75" customHeight="1" s="14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</row>
    <row r="730" ht="12.75" customHeight="1" s="14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</row>
    <row r="731" ht="12.75" customHeight="1" s="14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</row>
    <row r="732" ht="12.75" customHeight="1" s="14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</row>
    <row r="733" ht="12.75" customHeight="1" s="14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</row>
    <row r="734" ht="12.75" customHeight="1" s="14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</row>
    <row r="735" ht="12.75" customHeight="1" s="14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</row>
    <row r="736" ht="12.75" customHeight="1" s="14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</row>
    <row r="737" ht="12.75" customHeight="1" s="14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</row>
    <row r="738" ht="12.75" customHeight="1" s="14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</row>
    <row r="739" ht="12.75" customHeight="1" s="14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</row>
    <row r="740" ht="12.75" customHeight="1" s="14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</row>
    <row r="741" ht="12.75" customHeight="1" s="14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</row>
    <row r="742" ht="12.75" customHeight="1" s="14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</row>
    <row r="743" ht="12.75" customHeight="1" s="14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</row>
    <row r="744" ht="12.75" customHeight="1" s="14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</row>
    <row r="745" ht="12.75" customHeight="1" s="1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</row>
    <row r="746" ht="12.75" customHeight="1" s="14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</row>
    <row r="747" ht="12.75" customHeight="1" s="14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</row>
    <row r="748" ht="12.75" customHeight="1" s="14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</row>
    <row r="749" ht="12.75" customHeight="1" s="14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</row>
    <row r="750" ht="12.75" customHeight="1" s="14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</row>
    <row r="751" ht="12.75" customHeight="1" s="14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</row>
    <row r="752" ht="12.75" customHeight="1" s="14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</row>
    <row r="753" ht="12.75" customHeight="1" s="14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</row>
    <row r="754" ht="12.75" customHeight="1" s="14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</row>
    <row r="755" ht="12.75" customHeight="1" s="14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</row>
    <row r="756" ht="12.75" customHeight="1" s="14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</row>
    <row r="757" ht="12.75" customHeight="1" s="14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</row>
    <row r="758" ht="12.75" customHeight="1" s="14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</row>
    <row r="759" ht="12.75" customHeight="1" s="14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</row>
    <row r="760" ht="12.75" customHeight="1" s="14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</row>
    <row r="761" ht="12.75" customHeight="1" s="14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</row>
    <row r="762" ht="12.75" customHeight="1" s="14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</row>
    <row r="763" ht="12.75" customHeight="1" s="14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</row>
    <row r="764" ht="12.75" customHeight="1" s="14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</row>
    <row r="765" ht="12.75" customHeight="1" s="14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</row>
    <row r="766" ht="12.75" customHeight="1" s="14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</row>
    <row r="767" ht="12.75" customHeight="1" s="14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</row>
    <row r="768" ht="12.75" customHeight="1" s="14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</row>
    <row r="769" ht="12.75" customHeight="1" s="14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</row>
    <row r="770" ht="12.75" customHeight="1" s="14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</row>
    <row r="771" ht="12.75" customHeight="1" s="14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</row>
    <row r="772" ht="12.75" customHeight="1" s="14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</row>
    <row r="773" ht="12.75" customHeight="1" s="14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</row>
    <row r="774" ht="12.75" customHeight="1" s="14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</row>
    <row r="775" ht="12.75" customHeight="1" s="14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</row>
    <row r="776" ht="12.75" customHeight="1" s="14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</row>
    <row r="777" ht="12.75" customHeight="1" s="14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</row>
    <row r="778" ht="12.75" customHeight="1" s="14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</row>
    <row r="779" ht="12.75" customHeight="1" s="14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</row>
    <row r="780" ht="12.75" customHeight="1" s="14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</row>
    <row r="781" ht="12.75" customHeight="1" s="14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</row>
    <row r="782" ht="12.75" customHeight="1" s="14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</row>
    <row r="783" ht="12.75" customHeight="1" s="14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</row>
    <row r="784" ht="12.75" customHeight="1" s="14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</row>
    <row r="785" ht="12.75" customHeight="1" s="14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</row>
    <row r="786" ht="12.75" customHeight="1" s="14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</row>
    <row r="787" ht="12.75" customHeight="1" s="14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</row>
    <row r="788" ht="12.75" customHeight="1" s="14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</row>
    <row r="789" ht="12.75" customHeight="1" s="14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</row>
    <row r="790" ht="12.75" customHeight="1" s="14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</row>
    <row r="791" ht="12.75" customHeight="1" s="14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</row>
    <row r="792" ht="12.75" customHeight="1" s="14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</row>
    <row r="793" ht="12.75" customHeight="1" s="14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</row>
    <row r="794" ht="12.75" customHeight="1" s="14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</row>
    <row r="795" ht="12.75" customHeight="1" s="14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</row>
    <row r="796" ht="12.75" customHeight="1" s="14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</row>
    <row r="797" ht="12.75" customHeight="1" s="14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</row>
    <row r="798" ht="12.75" customHeight="1" s="14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</row>
    <row r="799" ht="12.75" customHeight="1" s="14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</row>
    <row r="800" ht="12.75" customHeight="1" s="14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</row>
    <row r="801" ht="12.75" customHeight="1" s="14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</row>
    <row r="802" ht="12.75" customHeight="1" s="14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</row>
    <row r="803" ht="12.75" customHeight="1" s="14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</row>
    <row r="804" ht="12.75" customHeight="1" s="14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</row>
    <row r="805" ht="12.75" customHeight="1" s="14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</row>
    <row r="806" ht="12.75" customHeight="1" s="14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</row>
    <row r="807" ht="12.75" customHeight="1" s="14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</row>
    <row r="808" ht="12.75" customHeight="1" s="14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</row>
    <row r="809" ht="12.75" customHeight="1" s="14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</row>
    <row r="810" ht="12.75" customHeight="1" s="14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</row>
    <row r="811" ht="12.75" customHeight="1" s="14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</row>
    <row r="812" ht="12.75" customHeight="1" s="14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</row>
    <row r="813" ht="12.75" customHeight="1" s="14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</row>
    <row r="814" ht="12.75" customHeight="1" s="14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</row>
    <row r="815" ht="12.75" customHeight="1" s="14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</row>
    <row r="816" ht="12.75" customHeight="1" s="14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</row>
    <row r="817" ht="12.75" customHeight="1" s="14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</row>
    <row r="818" ht="12.75" customHeight="1" s="14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</row>
    <row r="819" ht="12.75" customHeight="1" s="14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</row>
    <row r="820" ht="12.75" customHeight="1" s="14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</row>
    <row r="821" ht="12.75" customHeight="1" s="14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</row>
    <row r="822" ht="12.75" customHeight="1" s="14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</row>
    <row r="823" ht="12.75" customHeight="1" s="14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</row>
    <row r="824" ht="12.75" customHeight="1" s="14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</row>
    <row r="825" ht="12.75" customHeight="1" s="14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</row>
    <row r="826" ht="12.75" customHeight="1" s="14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</row>
    <row r="827" ht="12.75" customHeight="1" s="14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</row>
    <row r="828" ht="12.75" customHeight="1" s="14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</row>
    <row r="829" ht="12.75" customHeight="1" s="14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</row>
    <row r="830" ht="12.75" customHeight="1" s="14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</row>
    <row r="831" ht="12.75" customHeight="1" s="14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</row>
    <row r="832" ht="12.75" customHeight="1" s="14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</row>
    <row r="833" ht="12.75" customHeight="1" s="14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</row>
    <row r="834" ht="12.75" customHeight="1" s="14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</row>
    <row r="835" ht="12.75" customHeight="1" s="14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</row>
    <row r="836" ht="12.75" customHeight="1" s="14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</row>
    <row r="837" ht="12.75" customHeight="1" s="14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</row>
    <row r="838" ht="12.75" customHeight="1" s="14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</row>
    <row r="839" ht="12.75" customHeight="1" s="14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</row>
    <row r="840" ht="12.75" customHeight="1" s="14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</row>
    <row r="841" ht="12.75" customHeight="1" s="14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</row>
    <row r="842" ht="12.75" customHeight="1" s="14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</row>
    <row r="843" ht="12.75" customHeight="1" s="14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</row>
    <row r="844" ht="12.75" customHeight="1" s="14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</row>
    <row r="845" ht="12.75" customHeight="1" s="1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</row>
    <row r="846" ht="12.75" customHeight="1" s="14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</row>
    <row r="847" ht="12.75" customHeight="1" s="14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</row>
    <row r="848" ht="12.75" customHeight="1" s="14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</row>
    <row r="849" ht="12.75" customHeight="1" s="14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</row>
    <row r="850" ht="12.75" customHeight="1" s="14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</row>
    <row r="851" ht="12.75" customHeight="1" s="14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</row>
    <row r="852" ht="12.75" customHeight="1" s="14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</row>
    <row r="853" ht="12.75" customHeight="1" s="14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</row>
    <row r="854" ht="12.75" customHeight="1" s="14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</row>
    <row r="855" ht="12.75" customHeight="1" s="14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</row>
    <row r="856" ht="12.75" customHeight="1" s="14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</row>
    <row r="857" ht="12.75" customHeight="1" s="14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</row>
    <row r="858" ht="12.75" customHeight="1" s="14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</row>
    <row r="859" ht="12.75" customHeight="1" s="14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</row>
    <row r="860" ht="12.75" customHeight="1" s="14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</row>
    <row r="861" ht="12.75" customHeight="1" s="14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</row>
    <row r="862" ht="12.75" customHeight="1" s="14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</row>
    <row r="863" ht="12.75" customHeight="1" s="14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</row>
    <row r="864" ht="12.75" customHeight="1" s="14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</row>
    <row r="865" ht="12.75" customHeight="1" s="14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</row>
    <row r="866" ht="12.75" customHeight="1" s="14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</row>
    <row r="867" ht="12.75" customHeight="1" s="14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</row>
    <row r="868" ht="12.75" customHeight="1" s="14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</row>
    <row r="869" ht="12.75" customHeight="1" s="14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</row>
    <row r="870" ht="12.75" customHeight="1" s="14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</row>
    <row r="871" ht="12.75" customHeight="1" s="14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</row>
    <row r="872" ht="12.75" customHeight="1" s="14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</row>
    <row r="873" ht="12.75" customHeight="1" s="14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</row>
    <row r="874" ht="12.75" customHeight="1" s="14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</row>
    <row r="875" ht="12.75" customHeight="1" s="14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</row>
    <row r="876" ht="12.75" customHeight="1" s="14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</row>
    <row r="877" ht="12.75" customHeight="1" s="14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</row>
    <row r="878" ht="12.75" customHeight="1" s="14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</row>
    <row r="879" ht="12.75" customHeight="1" s="14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</row>
    <row r="880" ht="12.75" customHeight="1" s="14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</row>
    <row r="881" ht="12.75" customHeight="1" s="14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</row>
    <row r="882" ht="12.75" customHeight="1" s="14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</row>
    <row r="883" ht="12.75" customHeight="1" s="14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</row>
    <row r="884" ht="12.75" customHeight="1" s="14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</row>
    <row r="885" ht="12.75" customHeight="1" s="14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</row>
    <row r="886" ht="12.75" customHeight="1" s="14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</row>
    <row r="887" ht="12.75" customHeight="1" s="14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</row>
    <row r="888" ht="12.75" customHeight="1" s="14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</row>
    <row r="889" ht="12.75" customHeight="1" s="14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</row>
    <row r="890" ht="12.75" customHeight="1" s="14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</row>
    <row r="891" ht="12.75" customHeight="1" s="14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</row>
    <row r="892" ht="12.75" customHeight="1" s="14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</row>
    <row r="893" ht="12.75" customHeight="1" s="14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</row>
    <row r="894" ht="12.75" customHeight="1" s="14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</row>
    <row r="895" ht="12.75" customHeight="1" s="14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</row>
    <row r="896" ht="12.75" customHeight="1" s="14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</row>
    <row r="897" ht="12.75" customHeight="1" s="14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</row>
    <row r="898" ht="12.75" customHeight="1" s="14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</row>
    <row r="899" ht="12.75" customHeight="1" s="14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</row>
    <row r="900" ht="12.75" customHeight="1" s="14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</row>
    <row r="901" ht="12.75" customHeight="1" s="14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</row>
    <row r="902" ht="12.75" customHeight="1" s="14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</row>
    <row r="903" ht="12.75" customHeight="1" s="14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</row>
    <row r="904" ht="12.75" customHeight="1" s="14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</row>
    <row r="905" ht="12.75" customHeight="1" s="14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</row>
    <row r="906" ht="12.75" customHeight="1" s="14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</row>
    <row r="907" ht="12.75" customHeight="1" s="14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</row>
    <row r="908" ht="12.75" customHeight="1" s="14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</row>
    <row r="909" ht="12.75" customHeight="1" s="14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</row>
    <row r="910" ht="12.75" customHeight="1" s="14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</row>
    <row r="911" ht="12.75" customHeight="1" s="14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</row>
    <row r="912" ht="12.75" customHeight="1" s="14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</row>
    <row r="913" ht="12.75" customHeight="1" s="14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</row>
    <row r="914" ht="12.75" customHeight="1" s="14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</row>
    <row r="915" ht="12.75" customHeight="1" s="14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</row>
    <row r="916" ht="12.75" customHeight="1" s="14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</row>
    <row r="917" ht="12.75" customHeight="1" s="14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</row>
    <row r="918" ht="12.75" customHeight="1" s="14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</row>
    <row r="919" ht="12.75" customHeight="1" s="14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</row>
    <row r="920" ht="12.75" customHeight="1" s="14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</row>
    <row r="921" ht="12.75" customHeight="1" s="14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</row>
    <row r="922" ht="12.75" customHeight="1" s="14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</row>
    <row r="923" ht="12.75" customHeight="1" s="14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</row>
    <row r="924" ht="12.75" customHeight="1" s="14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</row>
    <row r="925" ht="12.75" customHeight="1" s="14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</row>
    <row r="926" ht="12.75" customHeight="1" s="14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</row>
    <row r="927" ht="12.75" customHeight="1" s="14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</row>
    <row r="928" ht="12.75" customHeight="1" s="14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</row>
    <row r="929" ht="12.75" customHeight="1" s="14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</row>
    <row r="930" ht="12.75" customHeight="1" s="14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</row>
    <row r="931" ht="12.75" customHeight="1" s="14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</row>
    <row r="932" ht="12.75" customHeight="1" s="14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</row>
    <row r="933" ht="12.75" customHeight="1" s="14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</row>
    <row r="934" ht="12.75" customHeight="1" s="14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</row>
    <row r="935" ht="12.75" customHeight="1" s="14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</row>
    <row r="936" ht="12.75" customHeight="1" s="14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</row>
    <row r="937" ht="12.75" customHeight="1" s="14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</row>
    <row r="938" ht="12.75" customHeight="1" s="14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</row>
    <row r="939" ht="12.75" customHeight="1" s="14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</row>
    <row r="940" ht="12.75" customHeight="1" s="14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</row>
    <row r="941" ht="12.75" customHeight="1" s="14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</row>
    <row r="942" ht="12.75" customHeight="1" s="14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</row>
    <row r="943" ht="12.75" customHeight="1" s="14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</row>
    <row r="944" ht="12.75" customHeight="1" s="14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</row>
    <row r="945" ht="12.75" customHeight="1" s="1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</row>
    <row r="946" ht="12.75" customHeight="1" s="14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</row>
    <row r="947" ht="12.75" customHeight="1" s="14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</row>
    <row r="948" ht="12.75" customHeight="1" s="14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</row>
    <row r="949" ht="12.75" customHeight="1" s="14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</row>
    <row r="950" ht="12.75" customHeight="1" s="14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</row>
    <row r="951" ht="12.75" customHeight="1" s="14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</row>
    <row r="952" ht="12.75" customHeight="1" s="14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</row>
    <row r="953" ht="12.75" customHeight="1" s="14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</row>
    <row r="954" ht="12.75" customHeight="1" s="14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</row>
    <row r="955" ht="12.75" customHeight="1" s="14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</row>
    <row r="956" ht="12.75" customHeight="1" s="14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</row>
    <row r="957" ht="12.75" customHeight="1" s="14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</row>
    <row r="958" ht="12.75" customHeight="1" s="14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</row>
    <row r="959" ht="12.75" customHeight="1" s="14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</row>
    <row r="960" ht="12.75" customHeight="1" s="14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</row>
    <row r="961" ht="12.75" customHeight="1" s="14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</row>
    <row r="962" ht="12.75" customHeight="1" s="14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</row>
    <row r="963" ht="12.75" customHeight="1" s="14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</row>
    <row r="964" ht="12.75" customHeight="1" s="14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</row>
    <row r="965" ht="12.75" customHeight="1" s="14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</row>
    <row r="966" ht="12.75" customHeight="1" s="14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</row>
    <row r="967" ht="12.75" customHeight="1" s="14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</row>
    <row r="968" ht="12.75" customHeight="1" s="14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</row>
    <row r="969" ht="12.75" customHeight="1" s="14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</row>
    <row r="970" ht="12.75" customHeight="1" s="14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</row>
    <row r="971" ht="12.75" customHeight="1" s="14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</row>
    <row r="972" ht="12.75" customHeight="1" s="14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</row>
    <row r="973" ht="12.75" customHeight="1" s="14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</row>
    <row r="974" ht="12.75" customHeight="1" s="14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</row>
    <row r="975" ht="12.75" customHeight="1" s="14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</row>
    <row r="976" ht="12.75" customHeight="1" s="14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</row>
    <row r="977" ht="12.75" customHeight="1" s="14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</row>
    <row r="978" ht="12.75" customHeight="1" s="14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</row>
    <row r="979" ht="12.75" customHeight="1" s="14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</row>
    <row r="980" ht="12.75" customHeight="1" s="14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</row>
    <row r="981" ht="12.75" customHeight="1" s="14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</row>
    <row r="982" ht="12.75" customHeight="1" s="14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</row>
    <row r="983" ht="12.75" customHeight="1" s="14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</row>
    <row r="984" ht="12.75" customHeight="1" s="14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</row>
    <row r="985" ht="12.75" customHeight="1" s="14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</row>
    <row r="986" ht="12.75" customHeight="1" s="14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</row>
    <row r="987" ht="12.75" customHeight="1" s="14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</row>
    <row r="988" ht="12.75" customHeight="1" s="14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</row>
    <row r="989" ht="12.75" customHeight="1" s="14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</row>
    <row r="990" ht="12.75" customHeight="1" s="14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</row>
    <row r="991" ht="12.75" customHeight="1" s="14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</row>
    <row r="992" ht="12.75" customHeight="1" s="14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</row>
    <row r="993" ht="12.75" customHeight="1" s="14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</row>
    <row r="994" ht="12.75" customHeight="1" s="14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</row>
    <row r="995" ht="12.75" customHeight="1" s="14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</row>
    <row r="996" ht="12.75" customHeight="1" s="14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</row>
    <row r="997" ht="12.75" customHeight="1" s="14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</row>
    <row r="998" ht="12.75" customHeight="1" s="14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</row>
    <row r="999" ht="12.75" customHeight="1" s="14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</row>
    <row r="1000" ht="12.75" customHeight="1" s="14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</row>
  </sheetData>
  <mergeCells count="30">
    <mergeCell ref="G59:H59"/>
    <mergeCell ref="H22:H24"/>
    <mergeCell ref="C12:D13"/>
    <mergeCell ref="G37:I37"/>
    <mergeCell ref="G61:H61"/>
    <mergeCell ref="H50:I50"/>
    <mergeCell ref="H19:H21"/>
    <mergeCell ref="C35:D35"/>
    <mergeCell ref="H49:I49"/>
    <mergeCell ref="C48:E48"/>
    <mergeCell ref="G35:I35"/>
    <mergeCell ref="C16:C21"/>
    <mergeCell ref="F52:H52"/>
    <mergeCell ref="F23:F24"/>
    <mergeCell ref="N14:O14"/>
    <mergeCell ref="H25:H27"/>
    <mergeCell ref="C49:E49"/>
    <mergeCell ref="C36:D36"/>
    <mergeCell ref="B52:C53"/>
    <mergeCell ref="G36:I36"/>
    <mergeCell ref="F12:G13"/>
    <mergeCell ref="H48:I48"/>
    <mergeCell ref="N6:O6"/>
    <mergeCell ref="C37:D37"/>
    <mergeCell ref="D23:D24"/>
    <mergeCell ref="D1:G2"/>
    <mergeCell ref="B5:B10"/>
    <mergeCell ref="G60:H60"/>
    <mergeCell ref="K78:L78"/>
    <mergeCell ref="C47:E47"/>
  </mergeCells>
  <conditionalFormatting sqref="D61">
    <cfRule type="cellIs" priority="1" operator="greaterThan" dxfId="0">
      <formula>1</formula>
    </cfRule>
  </conditionalFormatting>
  <conditionalFormatting sqref="C66 E13 E24">
    <cfRule type="cellIs" priority="2" operator="greaterThan" dxfId="0">
      <formula>1</formula>
    </cfRule>
  </conditionalFormatting>
  <conditionalFormatting sqref="K14">
    <cfRule type="cellIs" priority="3" operator="lessThan" dxfId="0">
      <formula>0.99</formula>
    </cfRule>
  </conditionalFormatting>
  <conditionalFormatting sqref="B82 L19:L27">
    <cfRule type="cellIs" priority="4" operator="notBetween" dxfId="0">
      <formula>98</formula>
      <formula>102</formula>
    </cfRule>
  </conditionalFormatting>
  <conditionalFormatting sqref="C37:D37 C49:E49 G37:I37 G61:H61 H50:I50">
    <cfRule type="cellIs" priority="5" operator="greaterThan" dxfId="0">
      <formula>6</formula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2025-04-02T13:41:48Z</dcterms:created>
  <dcterms:modified xsi:type="dcterms:W3CDTF">2025-04-02T13:41:49Z</dcterms:modified>
</cp:coreProperties>
</file>