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private/var/mobile/Containers/Shared/AppGroup/637E60CF-4C3B-4C23-80FC-686901F865E8/File Provider Storage/item|1|5234EF3F23478D1C%218557/"/>
    </mc:Choice>
  </mc:AlternateContent>
  <xr:revisionPtr revIDLastSave="0" documentId="11_449A28F044C5D373598B6F3290D03A55064D26E9" xr6:coauthVersionLast="47" xr6:coauthVersionMax="47" xr10:uidLastSave="{00000000-0000-0000-0000-000000000000}"/>
  <bookViews>
    <workbookView xWindow="-105" yWindow="-105" windowWidth="23250" windowHeight="12570" firstSheet="12" activeTab="18" xr2:uid="{00000000-000D-0000-FFFF-FFFF00000000}"/>
  </bookViews>
  <sheets>
    <sheet name="EXPENSE CHART" sheetId="32" r:id="rId1"/>
    <sheet name="Task1" sheetId="11" r:id="rId2"/>
    <sheet name="Task2" sheetId="28" r:id="rId3"/>
    <sheet name="Task3" sheetId="29" r:id="rId4"/>
    <sheet name="Task4" sheetId="30" r:id="rId5"/>
    <sheet name="Product Sales (9)" sheetId="40" r:id="rId6"/>
    <sheet name="Product Sales (8)" sheetId="39" r:id="rId7"/>
    <sheet name="Product Sales (7)" sheetId="38" r:id="rId8"/>
    <sheet name="Product Sales (6)" sheetId="37" r:id="rId9"/>
    <sheet name="Product Sales (5)" sheetId="36" r:id="rId10"/>
    <sheet name="Product Sales (4)" sheetId="35" r:id="rId11"/>
    <sheet name="Product Sales (3)" sheetId="34" r:id="rId12"/>
    <sheet name="Product Sales (2)" sheetId="33" r:id="rId13"/>
    <sheet name="Product Sales (10)" sheetId="41" r:id="rId14"/>
    <sheet name="Product Sales (11)" sheetId="42" r:id="rId15"/>
    <sheet name="Product sales" sheetId="12" r:id="rId16"/>
    <sheet name="Pivote table" sheetId="43" r:id="rId17"/>
    <sheet name="Pivot table 2" sheetId="25" r:id="rId18"/>
    <sheet name="Pivot table 3" sheetId="27" r:id="rId19"/>
    <sheet name="Salary" sheetId="31" r:id="rId20"/>
  </sheets>
  <externalReferences>
    <externalReference r:id="rId21"/>
  </externalReferences>
  <definedNames>
    <definedName name="_xlnm._FilterDatabase" localSheetId="15" hidden="1">'Product sales'!$C$7:$K$37</definedName>
    <definedName name="_xlnm._FilterDatabase" localSheetId="13" hidden="1">'Product Sales (10)'!$C$7:$K$37</definedName>
    <definedName name="_xlnm._FilterDatabase" localSheetId="14" hidden="1">'Product Sales (11)'!$C$7:$K$67</definedName>
    <definedName name="_xlnm._FilterDatabase" localSheetId="12" hidden="1">'Product Sales (2)'!$C$7:$K$37</definedName>
    <definedName name="_xlnm._FilterDatabase" localSheetId="11" hidden="1">'Product Sales (3)'!$C$7:$K$37</definedName>
    <definedName name="_xlnm._FilterDatabase" localSheetId="10" hidden="1">'Product Sales (4)'!$C$7:$K$37</definedName>
    <definedName name="_xlnm._FilterDatabase" localSheetId="9" hidden="1">'Product Sales (5)'!$C$7:$K$37</definedName>
    <definedName name="_xlnm._FilterDatabase" localSheetId="8" hidden="1">'Product Sales (6)'!$C$7:$K$37</definedName>
    <definedName name="_xlnm._FilterDatabase" localSheetId="7" hidden="1">'Product Sales (7)'!$C$7:$K$37</definedName>
    <definedName name="_xlnm._FilterDatabase" localSheetId="6" hidden="1">'Product Sales (8)'!$C$7:$K$37</definedName>
    <definedName name="_xlnm._FilterDatabase" localSheetId="5" hidden="1">'Product Sales (9)'!$C$7:$K$37</definedName>
    <definedName name="_xlnm.Criteria" localSheetId="15">'Product sales'!#REF!</definedName>
    <definedName name="_xlnm.Criteria" localSheetId="13">'Product Sales (10)'!$M$7:$X$9</definedName>
    <definedName name="_xlnm.Criteria" localSheetId="14">'Product Sales (11)'!#REF!</definedName>
    <definedName name="_xlnm.Criteria" localSheetId="12">'Product Sales (2)'!#REF!</definedName>
    <definedName name="_xlnm.Criteria" localSheetId="11">'Product Sales (3)'!#REF!</definedName>
    <definedName name="_xlnm.Criteria" localSheetId="10">'Product Sales (4)'!#REF!</definedName>
    <definedName name="_xlnm.Criteria" localSheetId="9">'Product Sales (5)'!#REF!</definedName>
    <definedName name="_xlnm.Criteria" localSheetId="8">'Product Sales (6)'!#REF!</definedName>
    <definedName name="_xlnm.Criteria" localSheetId="7">'Product Sales (7)'!#REF!</definedName>
    <definedName name="_xlnm.Criteria" localSheetId="6">'Product Sales (8)'!#REF!</definedName>
    <definedName name="_xlnm.Criteria" localSheetId="5">'Product Sales (9)'!#REF!</definedName>
    <definedName name="DanePracowników">'[1]wstępny przykład'!$B$7:$F$15</definedName>
    <definedName name="_xlnm.Extract" localSheetId="15">'Product sales'!#REF!</definedName>
    <definedName name="_xlnm.Extract" localSheetId="13">'Product Sales (10)'!#REF!</definedName>
    <definedName name="_xlnm.Extract" localSheetId="14">'Product Sales (11)'!#REF!</definedName>
    <definedName name="_xlnm.Extract" localSheetId="12">'Product Sales (2)'!#REF!</definedName>
    <definedName name="_xlnm.Extract" localSheetId="11">'Product Sales (3)'!#REF!</definedName>
    <definedName name="_xlnm.Extract" localSheetId="10">'Product Sales (4)'!#REF!</definedName>
    <definedName name="_xlnm.Extract" localSheetId="9">'Product Sales (5)'!#REF!</definedName>
    <definedName name="_xlnm.Extract" localSheetId="8">'Product Sales (6)'!#REF!</definedName>
    <definedName name="_xlnm.Extract" localSheetId="7">'Product Sales (7)'!#REF!</definedName>
    <definedName name="_xlnm.Extract" localSheetId="6">'Product Sales (8)'!#REF!</definedName>
    <definedName name="_xlnm.Extract" localSheetId="5">'Product Sales (9)'!#REF!</definedName>
    <definedName name="ggg" localSheetId="13">#REF!</definedName>
    <definedName name="ggg" localSheetId="14">#REF!</definedName>
    <definedName name="ggg" localSheetId="10">#REF!</definedName>
    <definedName name="ggg" localSheetId="9">#REF!</definedName>
    <definedName name="ggg" localSheetId="8">#REF!</definedName>
    <definedName name="ggg" localSheetId="7">#REF!</definedName>
    <definedName name="ggg" localSheetId="6">#REF!</definedName>
    <definedName name="ggg" localSheetId="5">#REF!</definedName>
    <definedName name="ggg">#REF!</definedName>
    <definedName name="gggggg" localSheetId="13">#REF!</definedName>
    <definedName name="gggggg" localSheetId="14">#REF!</definedName>
    <definedName name="gggggg" localSheetId="9">#REF!</definedName>
    <definedName name="gggggg" localSheetId="8">#REF!</definedName>
    <definedName name="gggggg" localSheetId="7">#REF!</definedName>
    <definedName name="gggggg" localSheetId="6">#REF!</definedName>
    <definedName name="gggggg" localSheetId="5">#REF!</definedName>
    <definedName name="gggggg">#REF!</definedName>
    <definedName name="Green" localSheetId="13">#REF!</definedName>
    <definedName name="Green" localSheetId="14">#REF!</definedName>
    <definedName name="Green" localSheetId="12">#REF!</definedName>
    <definedName name="Green" localSheetId="11">#REF!</definedName>
    <definedName name="Green" localSheetId="10">#REF!</definedName>
    <definedName name="Green" localSheetId="9">#REF!</definedName>
    <definedName name="Green" localSheetId="8">#REF!</definedName>
    <definedName name="Green" localSheetId="7">#REF!</definedName>
    <definedName name="Green" localSheetId="6">#REF!</definedName>
    <definedName name="Green" localSheetId="5">#REF!</definedName>
    <definedName name="Green" localSheetId="2">#REF!</definedName>
    <definedName name="Green" localSheetId="3">#REF!</definedName>
    <definedName name="Green" localSheetId="4">#REF!</definedName>
    <definedName name="Green">#REF!</definedName>
    <definedName name="Hungary" localSheetId="13">#REF!</definedName>
    <definedName name="Hungary" localSheetId="14">#REF!</definedName>
    <definedName name="Hungary" localSheetId="12">#REF!</definedName>
    <definedName name="Hungary" localSheetId="11">#REF!</definedName>
    <definedName name="Hungary" localSheetId="10">#REF!</definedName>
    <definedName name="Hungary" localSheetId="9">#REF!</definedName>
    <definedName name="Hungary" localSheetId="8">#REF!</definedName>
    <definedName name="Hungary" localSheetId="7">#REF!</definedName>
    <definedName name="Hungary" localSheetId="6">#REF!</definedName>
    <definedName name="Hungary" localSheetId="5">#REF!</definedName>
    <definedName name="Hungary" localSheetId="2">#REF!</definedName>
    <definedName name="Hungary" localSheetId="3">#REF!</definedName>
    <definedName name="Hungary" localSheetId="4">#REF!</definedName>
    <definedName name="Hungary">#REF!</definedName>
    <definedName name="Poland" localSheetId="13">#REF!</definedName>
    <definedName name="Poland" localSheetId="14">#REF!</definedName>
    <definedName name="Poland" localSheetId="12">#REF!</definedName>
    <definedName name="Poland" localSheetId="11">#REF!</definedName>
    <definedName name="Poland" localSheetId="10">#REF!</definedName>
    <definedName name="Poland" localSheetId="9">#REF!</definedName>
    <definedName name="Poland" localSheetId="8">#REF!</definedName>
    <definedName name="Poland" localSheetId="7">#REF!</definedName>
    <definedName name="Poland" localSheetId="6">#REF!</definedName>
    <definedName name="Poland" localSheetId="5">#REF!</definedName>
    <definedName name="Poland" localSheetId="2">#REF!</definedName>
    <definedName name="Poland" localSheetId="3">#REF!</definedName>
    <definedName name="Poland" localSheetId="4">#REF!</definedName>
    <definedName name="Poland">#REF!</definedName>
    <definedName name="_xlnm.Print_Area" localSheetId="1">Task1!$A$1:$S$14</definedName>
    <definedName name="Range1">[1]porównaj!$D$2:$D$8</definedName>
    <definedName name="Range2">[1]porównaj!$E$2:$E$8</definedName>
    <definedName name="Red" localSheetId="13">#REF!</definedName>
    <definedName name="Red" localSheetId="14">#REF!</definedName>
    <definedName name="Red" localSheetId="12">#REF!</definedName>
    <definedName name="Red" localSheetId="11">#REF!</definedName>
    <definedName name="Red" localSheetId="10">#REF!</definedName>
    <definedName name="Red" localSheetId="9">#REF!</definedName>
    <definedName name="Red" localSheetId="8">#REF!</definedName>
    <definedName name="Red" localSheetId="7">#REF!</definedName>
    <definedName name="Red" localSheetId="6">#REF!</definedName>
    <definedName name="Red" localSheetId="5">#REF!</definedName>
    <definedName name="Red" localSheetId="2">#REF!</definedName>
    <definedName name="Red" localSheetId="3">#REF!</definedName>
    <definedName name="Red" localSheetId="4">#REF!</definedName>
    <definedName name="Red">#REF!</definedName>
    <definedName name="Value">[1]porównaj!$B$1</definedName>
    <definedName name="Yellow" localSheetId="13">#REF!</definedName>
    <definedName name="Yellow" localSheetId="14">#REF!</definedName>
    <definedName name="Yellow" localSheetId="12">#REF!</definedName>
    <definedName name="Yellow" localSheetId="11">#REF!</definedName>
    <definedName name="Yellow" localSheetId="10">#REF!</definedName>
    <definedName name="Yellow" localSheetId="9">#REF!</definedName>
    <definedName name="Yellow" localSheetId="8">#REF!</definedName>
    <definedName name="Yellow" localSheetId="7">#REF!</definedName>
    <definedName name="Yellow" localSheetId="6">#REF!</definedName>
    <definedName name="Yellow" localSheetId="5">#REF!</definedName>
    <definedName name="Yellow" localSheetId="2">#REF!</definedName>
    <definedName name="Yellow" localSheetId="3">#REF!</definedName>
    <definedName name="Yellow" localSheetId="4">#REF!</definedName>
    <definedName name="Yellow">#REF!</definedName>
  </definedNames>
  <calcPr calcId="191028"/>
  <pivotCaches>
    <pivotCache cacheId="0" r:id="rId22"/>
    <pivotCache cacheId="1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42" l="1"/>
  <c r="I64" i="42"/>
  <c r="I65" i="42"/>
  <c r="G65" i="42"/>
  <c r="J63" i="42"/>
  <c r="I62" i="42"/>
  <c r="I63" i="42"/>
  <c r="G63" i="42"/>
  <c r="J61" i="42"/>
  <c r="I60" i="42"/>
  <c r="I61" i="42"/>
  <c r="G61" i="42"/>
  <c r="J59" i="42"/>
  <c r="I58" i="42"/>
  <c r="I59" i="42"/>
  <c r="G59" i="42"/>
  <c r="J57" i="42"/>
  <c r="I56" i="42"/>
  <c r="I57" i="42"/>
  <c r="G57" i="42"/>
  <c r="J55" i="42"/>
  <c r="I54" i="42"/>
  <c r="I55" i="42"/>
  <c r="G55" i="42"/>
  <c r="J53" i="42"/>
  <c r="I52" i="42"/>
  <c r="I53" i="42"/>
  <c r="G53" i="42"/>
  <c r="J51" i="42"/>
  <c r="I50" i="42"/>
  <c r="I51" i="42"/>
  <c r="G51" i="42"/>
  <c r="J49" i="42"/>
  <c r="I48" i="42"/>
  <c r="I49" i="42"/>
  <c r="G49" i="42"/>
  <c r="J47" i="42"/>
  <c r="I46" i="42"/>
  <c r="I47" i="42"/>
  <c r="G47" i="42"/>
  <c r="J45" i="42"/>
  <c r="I44" i="42"/>
  <c r="I45" i="42"/>
  <c r="G45" i="42"/>
  <c r="J43" i="42"/>
  <c r="I42" i="42"/>
  <c r="I43" i="42"/>
  <c r="G43" i="42"/>
  <c r="J41" i="42"/>
  <c r="I40" i="42"/>
  <c r="I41" i="42"/>
  <c r="G41" i="42"/>
  <c r="J39" i="42"/>
  <c r="I38" i="42"/>
  <c r="I39" i="42"/>
  <c r="G39" i="42"/>
  <c r="J37" i="42"/>
  <c r="I36" i="42"/>
  <c r="I37" i="42"/>
  <c r="G37" i="42"/>
  <c r="J35" i="42"/>
  <c r="I34" i="42"/>
  <c r="I35" i="42"/>
  <c r="G35" i="42"/>
  <c r="J33" i="42"/>
  <c r="I32" i="42"/>
  <c r="I33" i="42"/>
  <c r="G33" i="42"/>
  <c r="J31" i="42"/>
  <c r="I30" i="42"/>
  <c r="I31" i="42"/>
  <c r="G31" i="42"/>
  <c r="J29" i="42"/>
  <c r="I28" i="42"/>
  <c r="I29" i="42"/>
  <c r="G29" i="42"/>
  <c r="J27" i="42"/>
  <c r="I26" i="42"/>
  <c r="I27" i="42"/>
  <c r="G27" i="42"/>
  <c r="J25" i="42"/>
  <c r="I24" i="42"/>
  <c r="I25" i="42"/>
  <c r="G25" i="42"/>
  <c r="J23" i="42"/>
  <c r="I22" i="42"/>
  <c r="I23" i="42"/>
  <c r="G23" i="42"/>
  <c r="J21" i="42"/>
  <c r="I20" i="42"/>
  <c r="I21" i="42"/>
  <c r="G21" i="42"/>
  <c r="J19" i="42"/>
  <c r="I18" i="42"/>
  <c r="I19" i="42"/>
  <c r="G19" i="42"/>
  <c r="J17" i="42"/>
  <c r="I16" i="42"/>
  <c r="I17" i="42"/>
  <c r="G17" i="42"/>
  <c r="J15" i="42"/>
  <c r="I14" i="42"/>
  <c r="I15" i="42"/>
  <c r="G15" i="42"/>
  <c r="J13" i="42"/>
  <c r="I12" i="42"/>
  <c r="I13" i="42"/>
  <c r="G13" i="42"/>
  <c r="J11" i="42"/>
  <c r="J9" i="42"/>
  <c r="J66" i="42"/>
  <c r="I10" i="42"/>
  <c r="I11" i="42"/>
  <c r="I8" i="42"/>
  <c r="I9" i="42"/>
  <c r="I66" i="42"/>
  <c r="G11" i="42"/>
  <c r="G9" i="42"/>
  <c r="G66" i="42"/>
  <c r="I67" i="42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D7" i="30"/>
  <c r="E7" i="30"/>
  <c r="F7" i="30"/>
  <c r="G7" i="30"/>
  <c r="H7" i="30"/>
  <c r="I7" i="30"/>
  <c r="C7" i="30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4" i="28"/>
  <c r="H12" i="31"/>
  <c r="G12" i="31"/>
  <c r="F12" i="31"/>
  <c r="E12" i="31"/>
  <c r="D12" i="31"/>
  <c r="C12" i="31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Q14" i="11"/>
  <c r="P14" i="11"/>
  <c r="O14" i="11"/>
  <c r="M14" i="11"/>
  <c r="L14" i="11"/>
  <c r="K14" i="11"/>
  <c r="I14" i="11"/>
  <c r="H14" i="11"/>
  <c r="G14" i="11"/>
  <c r="E14" i="11"/>
  <c r="D14" i="11"/>
  <c r="C14" i="11"/>
  <c r="R12" i="11"/>
  <c r="N12" i="11"/>
  <c r="J12" i="11"/>
  <c r="F12" i="11"/>
  <c r="R11" i="11"/>
  <c r="N11" i="11"/>
  <c r="J11" i="11"/>
  <c r="F11" i="11"/>
  <c r="R10" i="11"/>
  <c r="N10" i="11"/>
  <c r="J10" i="11"/>
  <c r="F10" i="11"/>
  <c r="R9" i="11"/>
  <c r="N9" i="11"/>
  <c r="J9" i="11"/>
  <c r="F9" i="11"/>
  <c r="R8" i="11"/>
  <c r="N8" i="11"/>
  <c r="J8" i="11"/>
  <c r="F8" i="11"/>
  <c r="R7" i="11"/>
  <c r="N7" i="11"/>
  <c r="J7" i="11"/>
  <c r="F7" i="11"/>
  <c r="R6" i="11"/>
  <c r="N6" i="11"/>
  <c r="J6" i="11"/>
  <c r="F6" i="11"/>
  <c r="R5" i="11"/>
  <c r="N5" i="11"/>
  <c r="J5" i="11"/>
  <c r="F5" i="11"/>
  <c r="R4" i="11"/>
  <c r="R14" i="11"/>
  <c r="N4" i="11"/>
  <c r="J4" i="11"/>
  <c r="J14" i="11"/>
  <c r="F4" i="11"/>
  <c r="F14" i="11"/>
  <c r="N14" i="11"/>
</calcChain>
</file>

<file path=xl/sharedStrings.xml><?xml version="1.0" encoding="utf-8"?>
<sst xmlns="http://schemas.openxmlformats.org/spreadsheetml/2006/main" count="1763" uniqueCount="250">
  <si>
    <t>Adam</t>
  </si>
  <si>
    <t>Jan</t>
  </si>
  <si>
    <t>Sym.</t>
  </si>
  <si>
    <t>C100 GLS</t>
  </si>
  <si>
    <t>C110 GLS</t>
  </si>
  <si>
    <t>C120 GLS</t>
  </si>
  <si>
    <t>C200 GLS</t>
  </si>
  <si>
    <t>C210 GLS</t>
  </si>
  <si>
    <t>C220 GLS</t>
  </si>
  <si>
    <t>C230 GLS</t>
  </si>
  <si>
    <t>C300 GLS</t>
  </si>
  <si>
    <t>C310 GLS</t>
  </si>
  <si>
    <t>C320 GLS</t>
  </si>
  <si>
    <t>C400 GLS</t>
  </si>
  <si>
    <t>C410 GLS</t>
  </si>
  <si>
    <t>C500 GLS</t>
  </si>
  <si>
    <t>C510 GLS</t>
  </si>
  <si>
    <t>C520 GLS</t>
  </si>
  <si>
    <t>EXPENSES</t>
  </si>
  <si>
    <t>Product name</t>
  </si>
  <si>
    <t>January</t>
  </si>
  <si>
    <t>February</t>
  </si>
  <si>
    <t>March</t>
  </si>
  <si>
    <t>April</t>
  </si>
  <si>
    <t>May</t>
  </si>
  <si>
    <t>June</t>
  </si>
  <si>
    <t>Quarter II</t>
  </si>
  <si>
    <t>Quarter I</t>
  </si>
  <si>
    <t>July</t>
  </si>
  <si>
    <t>August</t>
  </si>
  <si>
    <t>September</t>
  </si>
  <si>
    <t>Quarter III</t>
  </si>
  <si>
    <t>October</t>
  </si>
  <si>
    <t>November</t>
  </si>
  <si>
    <t>December</t>
  </si>
  <si>
    <t>Quarter IV</t>
  </si>
  <si>
    <t>jam</t>
  </si>
  <si>
    <t>cocoa</t>
  </si>
  <si>
    <t>coffee</t>
  </si>
  <si>
    <t>salt</t>
  </si>
  <si>
    <t>tea</t>
  </si>
  <si>
    <t>flour</t>
  </si>
  <si>
    <t>rice</t>
  </si>
  <si>
    <t>barley</t>
  </si>
  <si>
    <t>honey</t>
  </si>
  <si>
    <t>TOTAL</t>
  </si>
  <si>
    <t>Seller's name</t>
  </si>
  <si>
    <t>Seller's surname</t>
  </si>
  <si>
    <t>Bjorkman</t>
  </si>
  <si>
    <t>Robert</t>
  </si>
  <si>
    <t>Caulfield</t>
  </si>
  <si>
    <t>Sherry</t>
  </si>
  <si>
    <t>Cobb</t>
  </si>
  <si>
    <t>William</t>
  </si>
  <si>
    <t>Johnson</t>
  </si>
  <si>
    <t>Rebecca</t>
  </si>
  <si>
    <t>Kaplan</t>
  </si>
  <si>
    <t>Janet</t>
  </si>
  <si>
    <t>Krauss</t>
  </si>
  <si>
    <t>Edward</t>
  </si>
  <si>
    <t>Lerner</t>
  </si>
  <si>
    <t>Kimberly</t>
  </si>
  <si>
    <t>Morse</t>
  </si>
  <si>
    <t>Miriam</t>
  </si>
  <si>
    <t>Murphy</t>
  </si>
  <si>
    <t>Amanda</t>
  </si>
  <si>
    <t>Tallan</t>
  </si>
  <si>
    <t>Reuben</t>
  </si>
  <si>
    <t>Adamson</t>
  </si>
  <si>
    <t>Joy</t>
  </si>
  <si>
    <t>Bird</t>
  </si>
  <si>
    <t>Lance</t>
  </si>
  <si>
    <t>Edwards</t>
  </si>
  <si>
    <t>Jack</t>
  </si>
  <si>
    <t>Percival</t>
  </si>
  <si>
    <t>James</t>
  </si>
  <si>
    <t>Reese</t>
  </si>
  <si>
    <t>Carl</t>
  </si>
  <si>
    <t>Santos</t>
  </si>
  <si>
    <t>Elizabeth</t>
  </si>
  <si>
    <t>Savage</t>
  </si>
  <si>
    <t>Elaine</t>
  </si>
  <si>
    <t>Grogan</t>
  </si>
  <si>
    <t>Dave</t>
  </si>
  <si>
    <t>Johannsen</t>
  </si>
  <si>
    <t>Morin</t>
  </si>
  <si>
    <t>Victoria</t>
  </si>
  <si>
    <t>Smith</t>
  </si>
  <si>
    <t>Steven</t>
  </si>
  <si>
    <t>Stolper</t>
  </si>
  <si>
    <t>Charles</t>
  </si>
  <si>
    <t>Zucker</t>
  </si>
  <si>
    <t>Richard</t>
  </si>
  <si>
    <t>Dickinson</t>
  </si>
  <si>
    <t>Angela</t>
  </si>
  <si>
    <t>Cindy</t>
  </si>
  <si>
    <t>King</t>
  </si>
  <si>
    <t>Mary</t>
  </si>
  <si>
    <t>Mintz</t>
  </si>
  <si>
    <t>Michael</t>
  </si>
  <si>
    <t>Mosley</t>
  </si>
  <si>
    <t>Deborah</t>
  </si>
  <si>
    <t>Robinson</t>
  </si>
  <si>
    <t>Linda</t>
  </si>
  <si>
    <t>Rosenzweig</t>
  </si>
  <si>
    <t>Customer number</t>
  </si>
  <si>
    <t>Product number</t>
  </si>
  <si>
    <t>Quantity</t>
  </si>
  <si>
    <t>Price</t>
  </si>
  <si>
    <t>The value of sales</t>
  </si>
  <si>
    <t>Transport type</t>
  </si>
  <si>
    <t>Date of sale</t>
  </si>
  <si>
    <t>air</t>
  </si>
  <si>
    <t>maritime</t>
  </si>
  <si>
    <t>land</t>
  </si>
  <si>
    <t>Pivot</t>
  </si>
  <si>
    <t>Row Labels</t>
  </si>
  <si>
    <t>Grand Total</t>
  </si>
  <si>
    <t>Column Labels</t>
  </si>
  <si>
    <t>Sum of Quantity</t>
  </si>
  <si>
    <t>Total Sum of Quantity</t>
  </si>
  <si>
    <t>Sum of The value of sales</t>
  </si>
  <si>
    <t>Morisson</t>
  </si>
  <si>
    <t>Techniques</t>
  </si>
  <si>
    <t>Technician Assistant</t>
  </si>
  <si>
    <t>Senior Administration Assistant</t>
  </si>
  <si>
    <t>Seller</t>
  </si>
  <si>
    <t>Project Engineer</t>
  </si>
  <si>
    <t>Mechanical Engineer</t>
  </si>
  <si>
    <t>Manager</t>
  </si>
  <si>
    <t>Designer Assistant</t>
  </si>
  <si>
    <t>Designer</t>
  </si>
  <si>
    <t>Computer Engineer</t>
  </si>
  <si>
    <t>Analyst</t>
  </si>
  <si>
    <t>Administration Assistant</t>
  </si>
  <si>
    <t>Accountant's Assistant</t>
  </si>
  <si>
    <t>Accountant</t>
  </si>
  <si>
    <t>Warehousing</t>
  </si>
  <si>
    <t>Marketing</t>
  </si>
  <si>
    <t>Engineering and Technical</t>
  </si>
  <si>
    <t>Advertising</t>
  </si>
  <si>
    <t>Administration</t>
  </si>
  <si>
    <t>Accounting</t>
  </si>
  <si>
    <t>(All)</t>
  </si>
  <si>
    <t>Section</t>
  </si>
  <si>
    <t>Total Salary</t>
  </si>
  <si>
    <t>kiwi</t>
  </si>
  <si>
    <t>Bjorkman Robert</t>
  </si>
  <si>
    <t>Caulfield Sherry</t>
  </si>
  <si>
    <t>Cobb William</t>
  </si>
  <si>
    <t>Johnson Rebecca</t>
  </si>
  <si>
    <t>Kaplan Janet</t>
  </si>
  <si>
    <t>Krauss Edward</t>
  </si>
  <si>
    <t>Lerner Kimberly</t>
  </si>
  <si>
    <t>Morse Miriam</t>
  </si>
  <si>
    <t>Murphy Amanda</t>
  </si>
  <si>
    <t>Tallan Reuben</t>
  </si>
  <si>
    <t>Adamson Joy</t>
  </si>
  <si>
    <t>Bird Lance</t>
  </si>
  <si>
    <t>Edwards Jack</t>
  </si>
  <si>
    <t>Percival James</t>
  </si>
  <si>
    <t>Reese Carl</t>
  </si>
  <si>
    <t>Santos Elizabeth</t>
  </si>
  <si>
    <t>Savage Elaine</t>
  </si>
  <si>
    <t>Grogan Dave</t>
  </si>
  <si>
    <t>Johannsen Jan</t>
  </si>
  <si>
    <t>Morin Victoria</t>
  </si>
  <si>
    <t>Table A</t>
  </si>
  <si>
    <t>Table B. Prices</t>
  </si>
  <si>
    <t>Surname and first name of the customer</t>
  </si>
  <si>
    <t>Product name (fruits)</t>
  </si>
  <si>
    <t>VALUE</t>
  </si>
  <si>
    <t>Supplier</t>
  </si>
  <si>
    <t>peaches</t>
  </si>
  <si>
    <t>apples</t>
  </si>
  <si>
    <t>oranges</t>
  </si>
  <si>
    <t>plums</t>
  </si>
  <si>
    <t>bananas</t>
  </si>
  <si>
    <t>pears</t>
  </si>
  <si>
    <t>cherries</t>
  </si>
  <si>
    <t>grapes</t>
  </si>
  <si>
    <t>berries</t>
  </si>
  <si>
    <t>lemons</t>
  </si>
  <si>
    <t>pineapples</t>
  </si>
  <si>
    <t>raspberries</t>
  </si>
  <si>
    <t>The Fruit Company</t>
  </si>
  <si>
    <t>Fresh &amp; Delicious</t>
  </si>
  <si>
    <t>The Fruit Garden</t>
  </si>
  <si>
    <t>Forbidden Fruit</t>
  </si>
  <si>
    <t>The Orchard</t>
  </si>
  <si>
    <t>The Berry Farm</t>
  </si>
  <si>
    <t>Surname and first name of the employee</t>
  </si>
  <si>
    <t>Table B. Employees born in the 70's</t>
  </si>
  <si>
    <t>Table C. Employees born in the 80's</t>
  </si>
  <si>
    <t>Position</t>
  </si>
  <si>
    <t>Date of birth</t>
  </si>
  <si>
    <t>Smith Steven</t>
  </si>
  <si>
    <t>Stolper Charles</t>
  </si>
  <si>
    <t>Zucker Richard</t>
  </si>
  <si>
    <t>Accountant Assistant</t>
  </si>
  <si>
    <t>Production Engineer</t>
  </si>
  <si>
    <t>Table B.</t>
  </si>
  <si>
    <t>Date</t>
  </si>
  <si>
    <t>Season</t>
  </si>
  <si>
    <t>Start date</t>
  </si>
  <si>
    <t>Spring</t>
  </si>
  <si>
    <t>Summer</t>
  </si>
  <si>
    <t>Autumn</t>
  </si>
  <si>
    <t>Winter</t>
  </si>
  <si>
    <t>TOTAL:</t>
  </si>
  <si>
    <t>Jackson</t>
  </si>
  <si>
    <t>Turner</t>
  </si>
  <si>
    <t>Douglas</t>
  </si>
  <si>
    <t>Parker</t>
  </si>
  <si>
    <t>Willson</t>
  </si>
  <si>
    <t>?a*</t>
  </si>
  <si>
    <t>&gt;=01/01/2006</t>
  </si>
  <si>
    <t>&gt;=01/10/2008</t>
  </si>
  <si>
    <t>&lt;=31/03/2006</t>
  </si>
  <si>
    <t>&lt;=31/12/2008</t>
  </si>
  <si>
    <t>Bjorkman Total</t>
  </si>
  <si>
    <t>Caulfield Total</t>
  </si>
  <si>
    <t>Cobb Total</t>
  </si>
  <si>
    <t>Johnson Total</t>
  </si>
  <si>
    <t>Kaplan Total</t>
  </si>
  <si>
    <t>Krauss Total</t>
  </si>
  <si>
    <t>Lerner Total</t>
  </si>
  <si>
    <t>Morse Total</t>
  </si>
  <si>
    <t>Murphy Total</t>
  </si>
  <si>
    <t>Tallan Total</t>
  </si>
  <si>
    <t>Adamson Total</t>
  </si>
  <si>
    <t>Bird Total</t>
  </si>
  <si>
    <t>Edwards Total</t>
  </si>
  <si>
    <t>Percival Total</t>
  </si>
  <si>
    <t>Reese Total</t>
  </si>
  <si>
    <t>Santos Total</t>
  </si>
  <si>
    <t>Savage Total</t>
  </si>
  <si>
    <t>Grogan Total</t>
  </si>
  <si>
    <t>Johannsen Total</t>
  </si>
  <si>
    <t>Morin Total</t>
  </si>
  <si>
    <t>Smith Total</t>
  </si>
  <si>
    <t>Stolper Total</t>
  </si>
  <si>
    <t>Zucker Total</t>
  </si>
  <si>
    <t>Dickinson Total</t>
  </si>
  <si>
    <t>King Total</t>
  </si>
  <si>
    <t>Morisson Total</t>
  </si>
  <si>
    <t>Mosley Total</t>
  </si>
  <si>
    <t>Robinson Total</t>
  </si>
  <si>
    <t>Total Average of The value of sales</t>
  </si>
  <si>
    <t>Average of The value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</si>
</sst>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&quot;$&quot;#,##0.00_);\(&quot;$&quot;#,##0.00\)"/>
    <numFmt numFmtId="165" formatCode="_-* #,##0.00\ &quot;zł&quot;_-;\-* #,##0.00\ &quot;zł&quot;_-;_-* &quot;-&quot;??\ &quot;zł&quot;_-;_-@_-"/>
    <numFmt numFmtId="166" formatCode="mmmm"/>
    <numFmt numFmtId="167" formatCode="&quot;$&quot;#,##0.00;[Red]&quot;-&quot;&quot;$&quot;#,##0.00"/>
    <numFmt numFmtId="168" formatCode="#,##0.0000\ &quot;zł&quot;;\-#,##0.0000\ &quot;zł&quot;"/>
    <numFmt numFmtId="169" formatCode="[$$-409]#,##0.0"/>
    <numFmt numFmtId="170" formatCode="[$$-409]#,##0.00"/>
    <numFmt numFmtId="172" formatCode="[$$-409]#,##0"/>
    <numFmt numFmtId="173" formatCode="#,##0\ &quot;zł&quot;"/>
    <numFmt numFmtId="174" formatCode="0.0%"/>
  </numFmts>
  <fonts count="25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0"/>
      <name val="MS Sans Serif"/>
      <charset val="238"/>
    </font>
    <font>
      <sz val="10"/>
      <name val="MS Sans Serif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PLswiss"/>
    </font>
    <font>
      <b/>
      <sz val="8"/>
      <name val="MS Sans Serif"/>
      <charset val="238"/>
    </font>
    <font>
      <b/>
      <sz val="10"/>
      <name val="MS Sans Serif"/>
      <charset val="238"/>
    </font>
    <font>
      <sz val="8"/>
      <name val="MS Sans Serif"/>
      <charset val="238"/>
    </font>
    <font>
      <b/>
      <sz val="10"/>
      <name val="MS Sans Serif"/>
      <family val="2"/>
      <charset val="238"/>
    </font>
    <font>
      <b/>
      <sz val="10"/>
      <color rgb="FFFFFF00"/>
      <name val="Arial CE"/>
      <charset val="238"/>
    </font>
    <font>
      <i/>
      <sz val="11"/>
      <color theme="1"/>
      <name val="Czcionka tekstu podstawowego"/>
      <charset val="238"/>
    </font>
    <font>
      <b/>
      <sz val="14"/>
      <name val="Times New Roman"/>
      <family val="1"/>
      <charset val="238"/>
    </font>
    <font>
      <b/>
      <sz val="11"/>
      <color theme="1"/>
      <name val="Czcionka tekstu podstawowego"/>
      <charset val="238"/>
    </font>
    <font>
      <sz val="1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MS Sans Serif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25"/>
      </patternFill>
    </fill>
    <fill>
      <patternFill patternType="solid">
        <fgColor rgb="FFFF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5" fillId="0" borderId="0"/>
    <xf numFmtId="0" fontId="1" fillId="0" borderId="0"/>
    <xf numFmtId="165" fontId="4" fillId="0" borderId="0" applyFont="0" applyFill="0" applyBorder="0" applyAlignment="0" applyProtection="0"/>
    <xf numFmtId="0" fontId="6" fillId="0" borderId="0"/>
    <xf numFmtId="0" fontId="9" fillId="0" borderId="0"/>
    <xf numFmtId="4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5" fillId="0" borderId="0" applyNumberFormat="0" applyFont="0" applyFill="0" applyBorder="0" applyAlignment="0" applyProtection="0">
      <alignment vertical="top"/>
    </xf>
    <xf numFmtId="0" fontId="22" fillId="0" borderId="0"/>
  </cellStyleXfs>
  <cellXfs count="129">
    <xf numFmtId="0" fontId="0" fillId="0" borderId="0" xfId="0"/>
    <xf numFmtId="0" fontId="7" fillId="0" borderId="0" xfId="5" applyFont="1" applyAlignment="1">
      <alignment horizontal="centerContinuous"/>
    </xf>
    <xf numFmtId="0" fontId="7" fillId="0" borderId="0" xfId="5" applyFont="1"/>
    <xf numFmtId="14" fontId="7" fillId="0" borderId="0" xfId="5" applyNumberFormat="1" applyFont="1"/>
    <xf numFmtId="22" fontId="7" fillId="0" borderId="0" xfId="5" applyNumberFormat="1" applyFont="1"/>
    <xf numFmtId="0" fontId="7" fillId="0" borderId="7" xfId="6" applyFont="1" applyBorder="1"/>
    <xf numFmtId="0" fontId="7" fillId="0" borderId="0" xfId="6" applyFont="1"/>
    <xf numFmtId="0" fontId="7" fillId="0" borderId="1" xfId="5" applyFont="1" applyBorder="1"/>
    <xf numFmtId="0" fontId="7" fillId="0" borderId="0" xfId="8" applyNumberFormat="1" applyFont="1"/>
    <xf numFmtId="0" fontId="7" fillId="0" borderId="3" xfId="5" applyFont="1" applyBorder="1"/>
    <xf numFmtId="0" fontId="7" fillId="0" borderId="2" xfId="5" applyFont="1" applyBorder="1"/>
    <xf numFmtId="168" fontId="7" fillId="0" borderId="0" xfId="5" applyNumberFormat="1" applyFont="1"/>
    <xf numFmtId="0" fontId="10" fillId="0" borderId="0" xfId="2" applyFont="1" applyAlignment="1">
      <alignment horizontal="right"/>
    </xf>
    <xf numFmtId="0" fontId="5" fillId="0" borderId="0" xfId="2"/>
    <xf numFmtId="0" fontId="11" fillId="0" borderId="0" xfId="2" applyFont="1"/>
    <xf numFmtId="164" fontId="5" fillId="0" borderId="0" xfId="2" applyNumberFormat="1"/>
    <xf numFmtId="0" fontId="12" fillId="0" borderId="0" xfId="2" applyFont="1" applyAlignment="1">
      <alignment horizontal="left"/>
    </xf>
    <xf numFmtId="14" fontId="12" fillId="0" borderId="0" xfId="2" applyNumberFormat="1" applyFont="1" applyAlignment="1">
      <alignment horizontal="left"/>
    </xf>
    <xf numFmtId="0" fontId="10" fillId="0" borderId="0" xfId="2" applyFont="1" applyAlignment="1">
      <alignment horizontal="center" vertical="center"/>
    </xf>
    <xf numFmtId="0" fontId="5" fillId="0" borderId="0" xfId="2" applyAlignment="1">
      <alignment horizontal="center" vertical="center"/>
    </xf>
    <xf numFmtId="0" fontId="13" fillId="9" borderId="8" xfId="2" applyFont="1" applyFill="1" applyBorder="1" applyAlignment="1">
      <alignment horizontal="center" vertical="center" wrapText="1"/>
    </xf>
    <xf numFmtId="0" fontId="13" fillId="9" borderId="9" xfId="2" applyFont="1" applyFill="1" applyBorder="1" applyAlignment="1">
      <alignment horizontal="center" vertical="center" wrapText="1"/>
    </xf>
    <xf numFmtId="0" fontId="13" fillId="9" borderId="9" xfId="2" applyFont="1" applyFill="1" applyBorder="1" applyAlignment="1">
      <alignment horizontal="center" vertical="center"/>
    </xf>
    <xf numFmtId="0" fontId="13" fillId="9" borderId="10" xfId="2" applyFont="1" applyFill="1" applyBorder="1" applyAlignment="1">
      <alignment horizontal="center" vertical="center" wrapText="1"/>
    </xf>
    <xf numFmtId="0" fontId="5" fillId="0" borderId="3" xfId="2" applyBorder="1"/>
    <xf numFmtId="0" fontId="5" fillId="0" borderId="4" xfId="2" applyBorder="1"/>
    <xf numFmtId="0" fontId="5" fillId="4" borderId="1" xfId="2" applyFill="1" applyBorder="1"/>
    <xf numFmtId="0" fontId="5" fillId="4" borderId="3" xfId="2" applyFill="1" applyBorder="1" applyAlignment="1">
      <alignment horizontal="left"/>
    </xf>
    <xf numFmtId="0" fontId="5" fillId="4" borderId="2" xfId="2" applyFill="1" applyBorder="1"/>
    <xf numFmtId="0" fontId="5" fillId="4" borderId="4" xfId="2" applyFill="1" applyBorder="1" applyAlignment="1">
      <alignment horizontal="left"/>
    </xf>
    <xf numFmtId="0" fontId="5" fillId="3" borderId="3" xfId="2" applyFill="1" applyBorder="1" applyAlignment="1">
      <alignment horizontal="center"/>
    </xf>
    <xf numFmtId="0" fontId="5" fillId="3" borderId="4" xfId="2" applyFill="1" applyBorder="1" applyAlignment="1">
      <alignment horizontal="center"/>
    </xf>
    <xf numFmtId="0" fontId="5" fillId="10" borderId="3" xfId="2" applyFill="1" applyBorder="1" applyAlignment="1">
      <alignment horizontal="center"/>
    </xf>
    <xf numFmtId="0" fontId="5" fillId="10" borderId="4" xfId="2" applyFill="1" applyBorder="1" applyAlignment="1">
      <alignment horizontal="center"/>
    </xf>
    <xf numFmtId="14" fontId="5" fillId="7" borderId="5" xfId="2" applyNumberFormat="1" applyFill="1" applyBorder="1" applyAlignment="1">
      <alignment wrapText="1"/>
    </xf>
    <xf numFmtId="14" fontId="5" fillId="7" borderId="5" xfId="2" applyNumberFormat="1" applyFill="1" applyBorder="1"/>
    <xf numFmtId="14" fontId="5" fillId="7" borderId="6" xfId="2" applyNumberFormat="1" applyFill="1" applyBorder="1"/>
    <xf numFmtId="166" fontId="2" fillId="2" borderId="12" xfId="7" applyNumberFormat="1" applyFont="1" applyFill="1" applyBorder="1" applyAlignment="1">
      <alignment horizontal="center" vertical="center"/>
    </xf>
    <xf numFmtId="0" fontId="2" fillId="8" borderId="12" xfId="6" applyFont="1" applyFill="1" applyBorder="1" applyAlignment="1">
      <alignment horizontal="center" vertical="center"/>
    </xf>
    <xf numFmtId="0" fontId="14" fillId="11" borderId="12" xfId="6" applyFont="1" applyFill="1" applyBorder="1" applyAlignment="1">
      <alignment horizontal="center" vertical="center"/>
    </xf>
    <xf numFmtId="0" fontId="7" fillId="5" borderId="3" xfId="6" applyFont="1" applyFill="1" applyBorder="1" applyAlignment="1">
      <alignment horizontal="center" vertical="center"/>
    </xf>
    <xf numFmtId="0" fontId="14" fillId="6" borderId="15" xfId="5" applyFont="1" applyFill="1" applyBorder="1" applyAlignment="1">
      <alignment horizontal="center"/>
    </xf>
    <xf numFmtId="169" fontId="7" fillId="0" borderId="3" xfId="8" applyNumberFormat="1" applyFont="1" applyBorder="1" applyAlignment="1">
      <alignment horizontal="right"/>
    </xf>
    <xf numFmtId="169" fontId="0" fillId="0" borderId="3" xfId="8" applyNumberFormat="1" applyFont="1" applyBorder="1"/>
    <xf numFmtId="169" fontId="7" fillId="0" borderId="3" xfId="8" applyNumberFormat="1" applyFont="1" applyBorder="1"/>
    <xf numFmtId="169" fontId="0" fillId="0" borderId="5" xfId="8" applyNumberFormat="1" applyFont="1" applyBorder="1"/>
    <xf numFmtId="169" fontId="7" fillId="0" borderId="13" xfId="8" applyNumberFormat="1" applyFont="1" applyBorder="1" applyAlignment="1">
      <alignment horizontal="right"/>
    </xf>
    <xf numFmtId="169" fontId="0" fillId="0" borderId="13" xfId="8" applyNumberFormat="1" applyFont="1" applyBorder="1"/>
    <xf numFmtId="169" fontId="7" fillId="0" borderId="13" xfId="8" applyNumberFormat="1" applyFont="1" applyBorder="1"/>
    <xf numFmtId="169" fontId="0" fillId="0" borderId="14" xfId="8" applyNumberFormat="1" applyFont="1" applyBorder="1"/>
    <xf numFmtId="169" fontId="7" fillId="0" borderId="5" xfId="8" applyNumberFormat="1" applyFont="1" applyBorder="1"/>
    <xf numFmtId="169" fontId="7" fillId="12" borderId="15" xfId="8" applyNumberFormat="1" applyFont="1" applyFill="1" applyBorder="1"/>
    <xf numFmtId="0" fontId="5" fillId="0" borderId="3" xfId="2" applyBorder="1" applyAlignment="1">
      <alignment horizontal="center"/>
    </xf>
    <xf numFmtId="0" fontId="5" fillId="0" borderId="4" xfId="2" applyBorder="1" applyAlignment="1">
      <alignment horizontal="center"/>
    </xf>
    <xf numFmtId="170" fontId="5" fillId="5" borderId="3" xfId="2" applyNumberFormat="1" applyFill="1" applyBorder="1"/>
    <xf numFmtId="170" fontId="5" fillId="5" borderId="4" xfId="2" applyNumberFormat="1" applyFill="1" applyBorder="1"/>
    <xf numFmtId="170" fontId="5" fillId="0" borderId="3" xfId="2" applyNumberFormat="1" applyBorder="1"/>
    <xf numFmtId="170" fontId="5" fillId="0" borderId="4" xfId="2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11" applyNumberFormat="1" applyFont="1" applyFill="1" applyBorder="1" applyAlignment="1" applyProtection="1">
      <alignment vertical="top"/>
    </xf>
    <xf numFmtId="172" fontId="0" fillId="0" borderId="0" xfId="0" applyNumberFormat="1"/>
    <xf numFmtId="0" fontId="4" fillId="0" borderId="0" xfId="1" applyAlignment="1">
      <alignment horizontal="center"/>
    </xf>
    <xf numFmtId="0" fontId="16" fillId="13" borderId="16" xfId="1" applyFont="1" applyFill="1" applyBorder="1" applyAlignment="1">
      <alignment horizontal="center" vertical="center" wrapText="1"/>
    </xf>
    <xf numFmtId="0" fontId="16" fillId="13" borderId="12" xfId="1" applyFont="1" applyFill="1" applyBorder="1" applyAlignment="1">
      <alignment horizontal="center" vertical="center" wrapText="1"/>
    </xf>
    <xf numFmtId="0" fontId="16" fillId="13" borderId="17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/>
    </xf>
    <xf numFmtId="0" fontId="16" fillId="13" borderId="18" xfId="1" applyFont="1" applyFill="1" applyBorder="1" applyAlignment="1">
      <alignment horizontal="center" vertical="center" wrapText="1"/>
    </xf>
    <xf numFmtId="49" fontId="18" fillId="5" borderId="3" xfId="0" applyNumberFormat="1" applyFont="1" applyFill="1" applyBorder="1" applyAlignment="1">
      <alignment horizontal="left"/>
    </xf>
    <xf numFmtId="173" fontId="19" fillId="4" borderId="3" xfId="1" applyNumberFormat="1" applyFont="1" applyFill="1" applyBorder="1" applyAlignment="1">
      <alignment horizontal="left" vertical="center"/>
    </xf>
    <xf numFmtId="3" fontId="18" fillId="14" borderId="3" xfId="1" applyNumberFormat="1" applyFont="1" applyFill="1" applyBorder="1" applyAlignment="1">
      <alignment horizontal="center"/>
    </xf>
    <xf numFmtId="173" fontId="19" fillId="4" borderId="1" xfId="1" applyNumberFormat="1" applyFont="1" applyFill="1" applyBorder="1" applyAlignment="1">
      <alignment horizontal="left" vertical="center"/>
    </xf>
    <xf numFmtId="0" fontId="18" fillId="12" borderId="5" xfId="0" applyFont="1" applyFill="1" applyBorder="1" applyAlignment="1">
      <alignment horizontal="center"/>
    </xf>
    <xf numFmtId="3" fontId="19" fillId="14" borderId="3" xfId="1" applyNumberFormat="1" applyFont="1" applyFill="1" applyBorder="1" applyAlignment="1">
      <alignment horizontal="center"/>
    </xf>
    <xf numFmtId="173" fontId="19" fillId="12" borderId="0" xfId="1" applyNumberFormat="1" applyFont="1" applyFill="1" applyAlignment="1">
      <alignment horizontal="center" vertical="center"/>
    </xf>
    <xf numFmtId="173" fontId="19" fillId="4" borderId="2" xfId="1" applyNumberFormat="1" applyFont="1" applyFill="1" applyBorder="1" applyAlignment="1">
      <alignment horizontal="left" vertical="center"/>
    </xf>
    <xf numFmtId="173" fontId="19" fillId="12" borderId="11" xfId="1" applyNumberFormat="1" applyFont="1" applyFill="1" applyBorder="1" applyAlignment="1">
      <alignment horizontal="center" vertical="center"/>
    </xf>
    <xf numFmtId="173" fontId="19" fillId="4" borderId="4" xfId="1" applyNumberFormat="1" applyFont="1" applyFill="1" applyBorder="1" applyAlignment="1">
      <alignment horizontal="left" vertical="center"/>
    </xf>
    <xf numFmtId="3" fontId="19" fillId="14" borderId="4" xfId="1" applyNumberFormat="1" applyFont="1" applyFill="1" applyBorder="1" applyAlignment="1">
      <alignment horizontal="center"/>
    </xf>
    <xf numFmtId="174" fontId="18" fillId="5" borderId="3" xfId="0" applyNumberFormat="1" applyFont="1" applyFill="1" applyBorder="1" applyAlignment="1">
      <alignment horizontal="left"/>
    </xf>
    <xf numFmtId="170" fontId="18" fillId="15" borderId="5" xfId="1" applyNumberFormat="1" applyFont="1" applyFill="1" applyBorder="1" applyAlignment="1">
      <alignment horizontal="center"/>
    </xf>
    <xf numFmtId="170" fontId="18" fillId="15" borderId="6" xfId="1" applyNumberFormat="1" applyFont="1" applyFill="1" applyBorder="1" applyAlignment="1">
      <alignment horizontal="center"/>
    </xf>
    <xf numFmtId="0" fontId="17" fillId="0" borderId="0" xfId="1" applyFont="1" applyAlignment="1">
      <alignment horizontal="left"/>
    </xf>
    <xf numFmtId="14" fontId="18" fillId="15" borderId="5" xfId="1" applyNumberFormat="1" applyFont="1" applyFill="1" applyBorder="1" applyAlignment="1">
      <alignment horizontal="center"/>
    </xf>
    <xf numFmtId="14" fontId="3" fillId="15" borderId="5" xfId="10" applyNumberFormat="1" applyFill="1" applyBorder="1" applyAlignment="1">
      <alignment horizontal="center" vertical="center"/>
    </xf>
    <xf numFmtId="49" fontId="18" fillId="5" borderId="2" xfId="1" applyNumberFormat="1" applyFont="1" applyFill="1" applyBorder="1" applyAlignment="1">
      <alignment horizontal="left"/>
    </xf>
    <xf numFmtId="14" fontId="3" fillId="15" borderId="6" xfId="10" applyNumberFormat="1" applyFill="1" applyBorder="1" applyAlignment="1">
      <alignment horizontal="center" vertical="center"/>
    </xf>
    <xf numFmtId="0" fontId="18" fillId="4" borderId="19" xfId="0" applyFont="1" applyFill="1" applyBorder="1" applyAlignment="1">
      <alignment vertical="top"/>
    </xf>
    <xf numFmtId="0" fontId="18" fillId="4" borderId="20" xfId="0" applyFont="1" applyFill="1" applyBorder="1" applyAlignment="1">
      <alignment vertical="top"/>
    </xf>
    <xf numFmtId="0" fontId="4" fillId="0" borderId="0" xfId="1"/>
    <xf numFmtId="0" fontId="20" fillId="16" borderId="21" xfId="1" applyFont="1" applyFill="1" applyBorder="1" applyAlignment="1">
      <alignment horizontal="center" vertical="center"/>
    </xf>
    <xf numFmtId="14" fontId="21" fillId="17" borderId="22" xfId="1" applyNumberFormat="1" applyFont="1" applyFill="1" applyBorder="1" applyAlignment="1">
      <alignment horizontal="center" vertical="center"/>
    </xf>
    <xf numFmtId="14" fontId="21" fillId="17" borderId="23" xfId="1" applyNumberFormat="1" applyFont="1" applyFill="1" applyBorder="1" applyAlignment="1">
      <alignment horizontal="center" vertical="center"/>
    </xf>
    <xf numFmtId="0" fontId="20" fillId="16" borderId="24" xfId="1" applyFont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9" fontId="21" fillId="0" borderId="0" xfId="9" applyFont="1" applyBorder="1" applyAlignment="1">
      <alignment horizontal="center"/>
    </xf>
    <xf numFmtId="14" fontId="21" fillId="17" borderId="23" xfId="1" applyNumberFormat="1" applyFont="1" applyFill="1" applyBorder="1" applyAlignment="1">
      <alignment vertical="center"/>
    </xf>
    <xf numFmtId="14" fontId="21" fillId="17" borderId="22" xfId="1" applyNumberFormat="1" applyFont="1" applyFill="1" applyBorder="1" applyAlignment="1">
      <alignment vertical="center"/>
    </xf>
    <xf numFmtId="0" fontId="21" fillId="0" borderId="0" xfId="1" applyFont="1"/>
    <xf numFmtId="0" fontId="21" fillId="18" borderId="25" xfId="1" applyFont="1" applyFill="1" applyBorder="1" applyAlignment="1">
      <alignment horizontal="center" vertical="center"/>
    </xf>
    <xf numFmtId="0" fontId="21" fillId="18" borderId="20" xfId="1" applyFont="1" applyFill="1" applyBorder="1" applyAlignment="1">
      <alignment horizontal="center" vertical="center"/>
    </xf>
    <xf numFmtId="0" fontId="17" fillId="0" borderId="0" xfId="1" applyFont="1"/>
    <xf numFmtId="17" fontId="4" fillId="0" borderId="0" xfId="1" applyNumberFormat="1"/>
    <xf numFmtId="0" fontId="22" fillId="0" borderId="0" xfId="12"/>
    <xf numFmtId="0" fontId="22" fillId="0" borderId="7" xfId="12" applyBorder="1"/>
    <xf numFmtId="0" fontId="23" fillId="0" borderId="12" xfId="12" applyFont="1" applyBorder="1" applyAlignment="1">
      <alignment horizontal="center"/>
    </xf>
    <xf numFmtId="0" fontId="23" fillId="0" borderId="17" xfId="12" applyFont="1" applyBorder="1" applyAlignment="1">
      <alignment horizontal="center"/>
    </xf>
    <xf numFmtId="0" fontId="23" fillId="0" borderId="21" xfId="12" applyFont="1" applyBorder="1" applyAlignment="1">
      <alignment horizontal="center"/>
    </xf>
    <xf numFmtId="0" fontId="23" fillId="0" borderId="26" xfId="12" applyFont="1" applyBorder="1" applyAlignment="1">
      <alignment horizontal="center"/>
    </xf>
    <xf numFmtId="0" fontId="23" fillId="0" borderId="24" xfId="12" applyFont="1" applyBorder="1" applyAlignment="1">
      <alignment horizontal="center"/>
    </xf>
    <xf numFmtId="0" fontId="23" fillId="0" borderId="7" xfId="12" applyFont="1" applyBorder="1" applyAlignment="1">
      <alignment horizontal="center"/>
    </xf>
    <xf numFmtId="169" fontId="22" fillId="0" borderId="22" xfId="12" applyNumberFormat="1" applyBorder="1" applyAlignment="1">
      <alignment horizontal="center"/>
    </xf>
    <xf numFmtId="169" fontId="22" fillId="0" borderId="23" xfId="12" applyNumberFormat="1" applyBorder="1" applyAlignment="1">
      <alignment horizontal="center"/>
    </xf>
    <xf numFmtId="169" fontId="22" fillId="0" borderId="19" xfId="12" applyNumberFormat="1" applyBorder="1" applyAlignment="1">
      <alignment horizontal="center"/>
    </xf>
    <xf numFmtId="169" fontId="22" fillId="0" borderId="27" xfId="12" applyNumberFormat="1" applyBorder="1" applyAlignment="1">
      <alignment horizontal="center"/>
    </xf>
    <xf numFmtId="169" fontId="22" fillId="0" borderId="20" xfId="12" applyNumberFormat="1" applyBorder="1" applyAlignment="1">
      <alignment horizontal="center"/>
    </xf>
    <xf numFmtId="169" fontId="22" fillId="0" borderId="25" xfId="12" applyNumberFormat="1" applyBorder="1" applyAlignment="1">
      <alignment horizontal="center"/>
    </xf>
    <xf numFmtId="169" fontId="22" fillId="0" borderId="12" xfId="12" applyNumberFormat="1" applyBorder="1" applyAlignment="1">
      <alignment horizontal="center"/>
    </xf>
    <xf numFmtId="169" fontId="22" fillId="0" borderId="17" xfId="12" applyNumberFormat="1" applyBorder="1" applyAlignment="1">
      <alignment horizontal="center"/>
    </xf>
    <xf numFmtId="0" fontId="18" fillId="15" borderId="5" xfId="1" applyNumberFormat="1" applyFont="1" applyFill="1" applyBorder="1" applyAlignment="1">
      <alignment horizontal="center"/>
    </xf>
    <xf numFmtId="0" fontId="4" fillId="0" borderId="0" xfId="1" applyNumberFormat="1" applyAlignment="1">
      <alignment horizontal="center"/>
    </xf>
    <xf numFmtId="0" fontId="16" fillId="13" borderId="17" xfId="1" applyNumberFormat="1" applyFont="1" applyFill="1" applyBorder="1" applyAlignment="1">
      <alignment horizontal="center" vertical="center" wrapText="1"/>
    </xf>
    <xf numFmtId="0" fontId="24" fillId="4" borderId="1" xfId="2" applyFont="1" applyFill="1" applyBorder="1"/>
    <xf numFmtId="0" fontId="0" fillId="0" borderId="0" xfId="0" applyNumberFormat="1"/>
    <xf numFmtId="0" fontId="8" fillId="0" borderId="11" xfId="5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13">
    <cellStyle name="Dziesiętny 2" xfId="7" xr:uid="{00000000-0005-0000-0000-000000000000}"/>
    <cellStyle name="Normal" xfId="0" builtinId="0"/>
    <cellStyle name="Normal 2" xfId="11" xr:uid="{00000000-0005-0000-0000-000002000000}"/>
    <cellStyle name="Normalny 2" xfId="1" xr:uid="{00000000-0005-0000-0000-000003000000}"/>
    <cellStyle name="Normalny 2 2" xfId="5" xr:uid="{00000000-0005-0000-0000-000004000000}"/>
    <cellStyle name="Normalny 2 3" xfId="10" xr:uid="{00000000-0005-0000-0000-000005000000}"/>
    <cellStyle name="Normalny 3" xfId="2" xr:uid="{00000000-0005-0000-0000-000006000000}"/>
    <cellStyle name="Normalny 3 2" xfId="3" xr:uid="{00000000-0005-0000-0000-000007000000}"/>
    <cellStyle name="Normalny 4" xfId="12" xr:uid="{00000000-0005-0000-0000-000008000000}"/>
    <cellStyle name="Polski" xfId="6" xr:uid="{00000000-0005-0000-0000-000009000000}"/>
    <cellStyle name="Procentowy 2" xfId="9" xr:uid="{00000000-0005-0000-0000-00000A000000}"/>
    <cellStyle name="Walutowy 2" xfId="4" xr:uid="{00000000-0005-0000-0000-00000B000000}"/>
    <cellStyle name="Walutowy 2 2" xfId="8" xr:uid="{00000000-0005-0000-0000-00000C000000}"/>
  </cellStyles>
  <dxfs count="1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Styl tabeli 1" pivot="0" count="1" xr9:uid="{00000000-0011-0000-FFFF-FFFF00000000}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FFFF99"/>
      <color rgb="FF99FF99"/>
      <color rgb="FF99CCFF"/>
      <color rgb="FFFF9933"/>
      <color rgb="FFFFCCFF"/>
      <color rgb="FF0000FF"/>
      <color rgb="FF0066FF"/>
      <color rgb="FFFFCC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  <a:r>
              <a:rPr lang="en-US" baseline="0"/>
              <a:t> for individual product in individual quarters of 2020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Task1!$B$4</c:f>
              <c:strCache>
                <c:ptCount val="1"/>
                <c:pt idx="0">
                  <c:v>jam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(Task1!$F$4,Task1!$J$4,Task1!$N$4,Task1!$R$4)</c:f>
              <c:numCache>
                <c:formatCode>[$$-409]#\ ##0.0</c:formatCode>
                <c:ptCount val="4"/>
                <c:pt idx="0">
                  <c:v>154639.189189189</c:v>
                </c:pt>
                <c:pt idx="1">
                  <c:v>74100</c:v>
                </c:pt>
                <c:pt idx="2">
                  <c:v>291891.89189189102</c:v>
                </c:pt>
                <c:pt idx="3">
                  <c:v>155675.67567567501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3-C240-8FD8-E2720705C9F2}"/>
            </c:ext>
          </c:extLst>
        </c:ser>
        <c:ser>
          <c:idx val="1"/>
          <c:order val="1"/>
          <c:tx>
            <c:strRef>
              <c:f>Task1!$B$5</c:f>
              <c:strCache>
                <c:ptCount val="1"/>
                <c:pt idx="0">
                  <c:v>cocoa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(Task1!$F$5,Task1!$J$5,Task1!$N$5,Task1!$R$5)</c:f>
              <c:numCache>
                <c:formatCode>[$$-409]#\ ##0.0</c:formatCode>
                <c:ptCount val="4"/>
                <c:pt idx="0">
                  <c:v>755945.95585585583</c:v>
                </c:pt>
                <c:pt idx="1">
                  <c:v>795705.40540540544</c:v>
                </c:pt>
                <c:pt idx="2">
                  <c:v>707657.65765765752</c:v>
                </c:pt>
                <c:pt idx="3">
                  <c:v>716936.93693693681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3-C240-8FD8-E2720705C9F2}"/>
            </c:ext>
          </c:extLst>
        </c:ser>
        <c:ser>
          <c:idx val="4"/>
          <c:order val="2"/>
          <c:tx>
            <c:strRef>
              <c:f>Task1!$B$8</c:f>
              <c:strCache>
                <c:ptCount val="1"/>
                <c:pt idx="0">
                  <c:v>tea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(Task1!$F$8,Task1!$J$8,Task1!$N$8,Task1!$R$8)</c:f>
              <c:numCache>
                <c:formatCode>[$$-409]#\ ##0.0</c:formatCode>
                <c:ptCount val="4"/>
                <c:pt idx="0">
                  <c:v>885585.58558558556</c:v>
                </c:pt>
                <c:pt idx="1">
                  <c:v>974100</c:v>
                </c:pt>
                <c:pt idx="2">
                  <c:v>891891.89189189184</c:v>
                </c:pt>
                <c:pt idx="3">
                  <c:v>955675.67567567574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3-C240-8FD8-E2720705C9F2}"/>
            </c:ext>
          </c:extLst>
        </c:ser>
        <c:ser>
          <c:idx val="2"/>
          <c:order val="3"/>
          <c:tx>
            <c:strRef>
              <c:f>Task1!$B$6</c:f>
              <c:strCache>
                <c:ptCount val="1"/>
                <c:pt idx="0">
                  <c:v>coffee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(Task1!$F$6,Task1!$J$6,Task1!$N$6,Task1!$R$6)</c:f>
              <c:numCache>
                <c:formatCode>[$$-409]#\ ##0.0</c:formatCode>
                <c:ptCount val="4"/>
                <c:pt idx="0">
                  <c:v>779909.90990990982</c:v>
                </c:pt>
                <c:pt idx="1">
                  <c:v>910800</c:v>
                </c:pt>
                <c:pt idx="2">
                  <c:v>783513.51351351349</c:v>
                </c:pt>
                <c:pt idx="3">
                  <c:v>848468.4684684684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3-C240-8FD8-E2720705C9F2}"/>
            </c:ext>
          </c:extLst>
        </c:ser>
        <c:ser>
          <c:idx val="3"/>
          <c:order val="4"/>
          <c:tx>
            <c:strRef>
              <c:f>Task1!$B$7</c:f>
              <c:strCache>
                <c:ptCount val="1"/>
                <c:pt idx="0">
                  <c:v>salt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(Task1!$F$7,Task1!$J$7,Task1!$N$7,Task1!$R$7)</c:f>
              <c:numCache>
                <c:formatCode>[$$-409]#\ ##0.0</c:formatCode>
                <c:ptCount val="4"/>
                <c:pt idx="0">
                  <c:v>200045.04504504503</c:v>
                </c:pt>
                <c:pt idx="1">
                  <c:v>192150</c:v>
                </c:pt>
                <c:pt idx="2">
                  <c:v>138513.51351351349</c:v>
                </c:pt>
                <c:pt idx="3">
                  <c:v>120855.85585585584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33-C240-8FD8-E2720705C9F2}"/>
            </c:ext>
          </c:extLst>
        </c:ser>
        <c:ser>
          <c:idx val="5"/>
          <c:order val="5"/>
          <c:tx>
            <c:strRef>
              <c:f>Task1!$B$9</c:f>
              <c:strCache>
                <c:ptCount val="1"/>
                <c:pt idx="0">
                  <c:v>flour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(Task1!$F$9,Task1!$J$9,Task1!$N$9,Task1!$R$9)</c:f>
              <c:numCache>
                <c:formatCode>[$$-409]#\ ##0.0</c:formatCode>
                <c:ptCount val="4"/>
                <c:pt idx="0">
                  <c:v>646477.48198198201</c:v>
                </c:pt>
                <c:pt idx="1">
                  <c:v>711093</c:v>
                </c:pt>
                <c:pt idx="2">
                  <c:v>651081.08108108095</c:v>
                </c:pt>
                <c:pt idx="3">
                  <c:v>697643.2432432432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33-C240-8FD8-E2720705C9F2}"/>
            </c:ext>
          </c:extLst>
        </c:ser>
        <c:ser>
          <c:idx val="6"/>
          <c:order val="6"/>
          <c:tx>
            <c:strRef>
              <c:f>Task1!$B$10</c:f>
              <c:strCache>
                <c:ptCount val="1"/>
                <c:pt idx="0">
                  <c:v>rice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(Task1!$F$10,Task1!$J$10,Task1!$N$10,Task1!$R$10)</c:f>
              <c:numCache>
                <c:formatCode>[$$-409]#\ ##0.0</c:formatCode>
                <c:ptCount val="4"/>
                <c:pt idx="0">
                  <c:v>350000</c:v>
                </c:pt>
                <c:pt idx="1">
                  <c:v>439500</c:v>
                </c:pt>
                <c:pt idx="2">
                  <c:v>430630.63063063053</c:v>
                </c:pt>
                <c:pt idx="3">
                  <c:v>475225.22522522521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33-C240-8FD8-E2720705C9F2}"/>
            </c:ext>
          </c:extLst>
        </c:ser>
        <c:ser>
          <c:idx val="7"/>
          <c:order val="7"/>
          <c:tx>
            <c:strRef>
              <c:f>Task1!$B$11</c:f>
              <c:strCache>
                <c:ptCount val="1"/>
                <c:pt idx="0">
                  <c:v>barley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(Task1!$F$11,Task1!$J$11,Task1!$N$11,Task1!$R$11)</c:f>
              <c:numCache>
                <c:formatCode>[$$-409]#\ ##0.0</c:formatCode>
                <c:ptCount val="4"/>
                <c:pt idx="0">
                  <c:v>226936.93693693692</c:v>
                </c:pt>
                <c:pt idx="1">
                  <c:v>279150</c:v>
                </c:pt>
                <c:pt idx="2">
                  <c:v>214369.36936936935</c:v>
                </c:pt>
                <c:pt idx="3">
                  <c:v>252387.38738738737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33-C240-8FD8-E2720705C9F2}"/>
            </c:ext>
          </c:extLst>
        </c:ser>
        <c:ser>
          <c:idx val="8"/>
          <c:order val="8"/>
          <c:tx>
            <c:strRef>
              <c:f>Task1!$B$12</c:f>
              <c:strCache>
                <c:ptCount val="1"/>
                <c:pt idx="0">
                  <c:v>honey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(Task1!$F$12,Task1!$J$12,Task1!$N$12,Task1!$R$12)</c:f>
              <c:numCache>
                <c:formatCode>[$$-409]#\ ##0.0</c:formatCode>
                <c:ptCount val="4"/>
                <c:pt idx="0">
                  <c:v>576936.93693693681</c:v>
                </c:pt>
                <c:pt idx="1">
                  <c:v>718650</c:v>
                </c:pt>
                <c:pt idx="2">
                  <c:v>645000</c:v>
                </c:pt>
                <c:pt idx="3">
                  <c:v>727612.61261261255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33-C240-8FD8-E2720705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97120"/>
        <c:axId val="131979456"/>
        <c:axId val="0"/>
      </c:bar3DChart>
      <c:catAx>
        <c:axId val="208197120"/>
        <c:scaling>
          <c:orientation val="minMax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crossAx val="131979456"/>
        <c:crosses val="autoZero"/>
        <c:auto val="1"/>
        <c:lblAlgn val="ctr"/>
        <c:lblOffset val="100"/>
        <c:noMultiLvlLbl val="0"/>
      </c:catAx>
      <c:valAx>
        <c:axId val="131979456"/>
        <c:scaling>
          <c:orientation val="minMax"/>
        </c:scaling>
        <c:delete val="0"/>
        <c:axPos val="b"/>
        <c:majorGridlines/>
        <c:minorGridlines/>
        <c:numFmt formatCode="[$$-409]#\ ##0.0" sourceLinked="1"/>
        <c:majorTickMark val="out"/>
        <c:minorTickMark val="none"/>
        <c:tickLblPos val="nextTo"/>
        <c:crossAx val="208197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[pankaj_kumar_ExcelTest2Group1.xlsx]Pivot table 3!PivotTable2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'Pivot table 3'!$A$5:$A$18</c:f>
              <c:strCache>
                <c:ptCount val="14"/>
                <c:pt idx="0">
                  <c:v>Accountant</c:v>
                </c:pt>
                <c:pt idx="1">
                  <c:v>Accountant's Assistant</c:v>
                </c:pt>
                <c:pt idx="2">
                  <c:v>Administration Assistant</c:v>
                </c:pt>
                <c:pt idx="3">
                  <c:v>Analyst</c:v>
                </c:pt>
                <c:pt idx="4">
                  <c:v>Computer Engineer</c:v>
                </c:pt>
                <c:pt idx="5">
                  <c:v>Designer</c:v>
                </c:pt>
                <c:pt idx="6">
                  <c:v>Designer Assistant</c:v>
                </c:pt>
                <c:pt idx="7">
                  <c:v>Manager</c:v>
                </c:pt>
                <c:pt idx="8">
                  <c:v>Mechanical Engineer</c:v>
                </c:pt>
                <c:pt idx="9">
                  <c:v>Project Engineer</c:v>
                </c:pt>
                <c:pt idx="10">
                  <c:v>Seller</c:v>
                </c:pt>
                <c:pt idx="11">
                  <c:v>Senior Administration Assistant</c:v>
                </c:pt>
                <c:pt idx="12">
                  <c:v>Technician Assistant</c:v>
                </c:pt>
                <c:pt idx="13">
                  <c:v>Techniques</c:v>
                </c:pt>
              </c:strCache>
            </c:strRef>
          </c:cat>
          <c:val>
            <c:numRef>
              <c:f>'Pivot table 3'!$B$5:$B$18</c:f>
              <c:numCache>
                <c:formatCode>[$$-409]#\ ##0</c:formatCode>
                <c:ptCount val="14"/>
                <c:pt idx="0">
                  <c:v>120719</c:v>
                </c:pt>
                <c:pt idx="1">
                  <c:v>132280</c:v>
                </c:pt>
                <c:pt idx="11">
                  <c:v>85133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DD4B-89B4-A698948AAB5A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Administration</c:v>
                </c:pt>
              </c:strCache>
            </c:strRef>
          </c:tx>
          <c:invertIfNegative val="0"/>
          <c:cat>
            <c:strRef>
              <c:f>'Pivot table 3'!$A$5:$A$18</c:f>
              <c:strCache>
                <c:ptCount val="14"/>
                <c:pt idx="0">
                  <c:v>Accountant</c:v>
                </c:pt>
                <c:pt idx="1">
                  <c:v>Accountant's Assistant</c:v>
                </c:pt>
                <c:pt idx="2">
                  <c:v>Administration Assistant</c:v>
                </c:pt>
                <c:pt idx="3">
                  <c:v>Analyst</c:v>
                </c:pt>
                <c:pt idx="4">
                  <c:v>Computer Engineer</c:v>
                </c:pt>
                <c:pt idx="5">
                  <c:v>Designer</c:v>
                </c:pt>
                <c:pt idx="6">
                  <c:v>Designer Assistant</c:v>
                </c:pt>
                <c:pt idx="7">
                  <c:v>Manager</c:v>
                </c:pt>
                <c:pt idx="8">
                  <c:v>Mechanical Engineer</c:v>
                </c:pt>
                <c:pt idx="9">
                  <c:v>Project Engineer</c:v>
                </c:pt>
                <c:pt idx="10">
                  <c:v>Seller</c:v>
                </c:pt>
                <c:pt idx="11">
                  <c:v>Senior Administration Assistant</c:v>
                </c:pt>
                <c:pt idx="12">
                  <c:v>Technician Assistant</c:v>
                </c:pt>
                <c:pt idx="13">
                  <c:v>Techniques</c:v>
                </c:pt>
              </c:strCache>
            </c:strRef>
          </c:cat>
          <c:val>
            <c:numRef>
              <c:f>'Pivot table 3'!$C$5:$C$18</c:f>
              <c:numCache>
                <c:formatCode>[$$-409]#\ ##0</c:formatCode>
                <c:ptCount val="14"/>
                <c:pt idx="2">
                  <c:v>176027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DD4B-89B4-A698948AAB5A}"/>
            </c:ext>
          </c:extLst>
        </c:ser>
        <c:ser>
          <c:idx val="2"/>
          <c:order val="2"/>
          <c:tx>
            <c:strRef>
              <c:f>'Pivot table 3'!$D$3:$D$4</c:f>
              <c:strCache>
                <c:ptCount val="1"/>
                <c:pt idx="0">
                  <c:v>Advertising</c:v>
                </c:pt>
              </c:strCache>
            </c:strRef>
          </c:tx>
          <c:invertIfNegative val="0"/>
          <c:cat>
            <c:strRef>
              <c:f>'Pivot table 3'!$A$5:$A$18</c:f>
              <c:strCache>
                <c:ptCount val="14"/>
                <c:pt idx="0">
                  <c:v>Accountant</c:v>
                </c:pt>
                <c:pt idx="1">
                  <c:v>Accountant's Assistant</c:v>
                </c:pt>
                <c:pt idx="2">
                  <c:v>Administration Assistant</c:v>
                </c:pt>
                <c:pt idx="3">
                  <c:v>Analyst</c:v>
                </c:pt>
                <c:pt idx="4">
                  <c:v>Computer Engineer</c:v>
                </c:pt>
                <c:pt idx="5">
                  <c:v>Designer</c:v>
                </c:pt>
                <c:pt idx="6">
                  <c:v>Designer Assistant</c:v>
                </c:pt>
                <c:pt idx="7">
                  <c:v>Manager</c:v>
                </c:pt>
                <c:pt idx="8">
                  <c:v>Mechanical Engineer</c:v>
                </c:pt>
                <c:pt idx="9">
                  <c:v>Project Engineer</c:v>
                </c:pt>
                <c:pt idx="10">
                  <c:v>Seller</c:v>
                </c:pt>
                <c:pt idx="11">
                  <c:v>Senior Administration Assistant</c:v>
                </c:pt>
                <c:pt idx="12">
                  <c:v>Technician Assistant</c:v>
                </c:pt>
                <c:pt idx="13">
                  <c:v>Techniques</c:v>
                </c:pt>
              </c:strCache>
            </c:strRef>
          </c:cat>
          <c:val>
            <c:numRef>
              <c:f>'Pivot table 3'!$D$5:$D$18</c:f>
              <c:numCache>
                <c:formatCode>[$$-409]#\ ##0</c:formatCode>
                <c:ptCount val="14"/>
                <c:pt idx="5">
                  <c:v>58873</c:v>
                </c:pt>
                <c:pt idx="6">
                  <c:v>71654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E-DD4B-89B4-A698948AAB5A}"/>
            </c:ext>
          </c:extLst>
        </c:ser>
        <c:ser>
          <c:idx val="3"/>
          <c:order val="3"/>
          <c:tx>
            <c:strRef>
              <c:f>'Pivot table 3'!$E$3:$E$4</c:f>
              <c:strCache>
                <c:ptCount val="1"/>
                <c:pt idx="0">
                  <c:v>Engineering and Technical</c:v>
                </c:pt>
              </c:strCache>
            </c:strRef>
          </c:tx>
          <c:invertIfNegative val="0"/>
          <c:cat>
            <c:strRef>
              <c:f>'Pivot table 3'!$A$5:$A$18</c:f>
              <c:strCache>
                <c:ptCount val="14"/>
                <c:pt idx="0">
                  <c:v>Accountant</c:v>
                </c:pt>
                <c:pt idx="1">
                  <c:v>Accountant's Assistant</c:v>
                </c:pt>
                <c:pt idx="2">
                  <c:v>Administration Assistant</c:v>
                </c:pt>
                <c:pt idx="3">
                  <c:v>Analyst</c:v>
                </c:pt>
                <c:pt idx="4">
                  <c:v>Computer Engineer</c:v>
                </c:pt>
                <c:pt idx="5">
                  <c:v>Designer</c:v>
                </c:pt>
                <c:pt idx="6">
                  <c:v>Designer Assistant</c:v>
                </c:pt>
                <c:pt idx="7">
                  <c:v>Manager</c:v>
                </c:pt>
                <c:pt idx="8">
                  <c:v>Mechanical Engineer</c:v>
                </c:pt>
                <c:pt idx="9">
                  <c:v>Project Engineer</c:v>
                </c:pt>
                <c:pt idx="10">
                  <c:v>Seller</c:v>
                </c:pt>
                <c:pt idx="11">
                  <c:v>Senior Administration Assistant</c:v>
                </c:pt>
                <c:pt idx="12">
                  <c:v>Technician Assistant</c:v>
                </c:pt>
                <c:pt idx="13">
                  <c:v>Techniques</c:v>
                </c:pt>
              </c:strCache>
            </c:strRef>
          </c:cat>
          <c:val>
            <c:numRef>
              <c:f>'Pivot table 3'!$E$5:$E$18</c:f>
              <c:numCache>
                <c:formatCode>[$$-409]#\ ##0</c:formatCode>
                <c:ptCount val="14"/>
                <c:pt idx="2">
                  <c:v>25147</c:v>
                </c:pt>
                <c:pt idx="4">
                  <c:v>112354</c:v>
                </c:pt>
                <c:pt idx="7">
                  <c:v>62590</c:v>
                </c:pt>
                <c:pt idx="8">
                  <c:v>43394</c:v>
                </c:pt>
                <c:pt idx="9">
                  <c:v>51879</c:v>
                </c:pt>
                <c:pt idx="11">
                  <c:v>46072</c:v>
                </c:pt>
                <c:pt idx="12">
                  <c:v>46158</c:v>
                </c:pt>
                <c:pt idx="13">
                  <c:v>148908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E-DD4B-89B4-A698948AAB5A}"/>
            </c:ext>
          </c:extLst>
        </c:ser>
        <c:ser>
          <c:idx val="4"/>
          <c:order val="4"/>
          <c:tx>
            <c:strRef>
              <c:f>'Pivot table 3'!$F$3:$F$4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'Pivot table 3'!$A$5:$A$18</c:f>
              <c:strCache>
                <c:ptCount val="14"/>
                <c:pt idx="0">
                  <c:v>Accountant</c:v>
                </c:pt>
                <c:pt idx="1">
                  <c:v>Accountant's Assistant</c:v>
                </c:pt>
                <c:pt idx="2">
                  <c:v>Administration Assistant</c:v>
                </c:pt>
                <c:pt idx="3">
                  <c:v>Analyst</c:v>
                </c:pt>
                <c:pt idx="4">
                  <c:v>Computer Engineer</c:v>
                </c:pt>
                <c:pt idx="5">
                  <c:v>Designer</c:v>
                </c:pt>
                <c:pt idx="6">
                  <c:v>Designer Assistant</c:v>
                </c:pt>
                <c:pt idx="7">
                  <c:v>Manager</c:v>
                </c:pt>
                <c:pt idx="8">
                  <c:v>Mechanical Engineer</c:v>
                </c:pt>
                <c:pt idx="9">
                  <c:v>Project Engineer</c:v>
                </c:pt>
                <c:pt idx="10">
                  <c:v>Seller</c:v>
                </c:pt>
                <c:pt idx="11">
                  <c:v>Senior Administration Assistant</c:v>
                </c:pt>
                <c:pt idx="12">
                  <c:v>Technician Assistant</c:v>
                </c:pt>
                <c:pt idx="13">
                  <c:v>Techniques</c:v>
                </c:pt>
              </c:strCache>
            </c:strRef>
          </c:cat>
          <c:val>
            <c:numRef>
              <c:f>'Pivot table 3'!$F$5:$F$18</c:f>
              <c:numCache>
                <c:formatCode>[$$-409]#\ ##0</c:formatCode>
                <c:ptCount val="14"/>
                <c:pt idx="2">
                  <c:v>27081</c:v>
                </c:pt>
                <c:pt idx="10">
                  <c:v>258856</c:v>
                </c:pt>
                <c:pt idx="11">
                  <c:v>54085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E-DD4B-89B4-A698948AAB5A}"/>
            </c:ext>
          </c:extLst>
        </c:ser>
        <c:ser>
          <c:idx val="5"/>
          <c:order val="5"/>
          <c:tx>
            <c:strRef>
              <c:f>'Pivot table 3'!$G$3:$G$4</c:f>
              <c:strCache>
                <c:ptCount val="1"/>
                <c:pt idx="0">
                  <c:v>Warehousing</c:v>
                </c:pt>
              </c:strCache>
            </c:strRef>
          </c:tx>
          <c:invertIfNegative val="0"/>
          <c:cat>
            <c:strRef>
              <c:f>'Pivot table 3'!$A$5:$A$18</c:f>
              <c:strCache>
                <c:ptCount val="14"/>
                <c:pt idx="0">
                  <c:v>Accountant</c:v>
                </c:pt>
                <c:pt idx="1">
                  <c:v>Accountant's Assistant</c:v>
                </c:pt>
                <c:pt idx="2">
                  <c:v>Administration Assistant</c:v>
                </c:pt>
                <c:pt idx="3">
                  <c:v>Analyst</c:v>
                </c:pt>
                <c:pt idx="4">
                  <c:v>Computer Engineer</c:v>
                </c:pt>
                <c:pt idx="5">
                  <c:v>Designer</c:v>
                </c:pt>
                <c:pt idx="6">
                  <c:v>Designer Assistant</c:v>
                </c:pt>
                <c:pt idx="7">
                  <c:v>Manager</c:v>
                </c:pt>
                <c:pt idx="8">
                  <c:v>Mechanical Engineer</c:v>
                </c:pt>
                <c:pt idx="9">
                  <c:v>Project Engineer</c:v>
                </c:pt>
                <c:pt idx="10">
                  <c:v>Seller</c:v>
                </c:pt>
                <c:pt idx="11">
                  <c:v>Senior Administration Assistant</c:v>
                </c:pt>
                <c:pt idx="12">
                  <c:v>Technician Assistant</c:v>
                </c:pt>
                <c:pt idx="13">
                  <c:v>Techniques</c:v>
                </c:pt>
              </c:strCache>
            </c:strRef>
          </c:cat>
          <c:val>
            <c:numRef>
              <c:f>'Pivot table 3'!$G$5:$G$18</c:f>
              <c:numCache>
                <c:formatCode>[$$-409]#\ ##0</c:formatCode>
                <c:ptCount val="14"/>
                <c:pt idx="3">
                  <c:v>78949</c:v>
                </c:pt>
                <c:pt idx="11">
                  <c:v>56088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E-DD4B-89B4-A698948A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808384"/>
        <c:axId val="289609344"/>
        <c:axId val="0"/>
      </c:bar3DChart>
      <c:catAx>
        <c:axId val="28980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89609344"/>
        <c:crosses val="autoZero"/>
        <c:auto val="1"/>
        <c:lblAlgn val="ctr"/>
        <c:lblOffset val="100"/>
        <c:noMultiLvlLbl val="0"/>
      </c:catAx>
      <c:valAx>
        <c:axId val="289609344"/>
        <c:scaling>
          <c:orientation val="minMax"/>
        </c:scaling>
        <c:delete val="0"/>
        <c:axPos val="b"/>
        <c:majorGridlines/>
        <c:numFmt formatCode="[$$-409]#\ ##0" sourceLinked="1"/>
        <c:majorTickMark val="out"/>
        <c:minorTickMark val="none"/>
        <c:tickLblPos val="nextTo"/>
        <c:crossAx val="2898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57150</xdr:rowOff>
    </xdr:from>
    <xdr:to>
      <xdr:col>16</xdr:col>
      <xdr:colOff>95250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Users/szyperpr/Desktop/dokumenty/Excel%2520html/Promo/formu&#322;y/r08/podstawowe%2520formu&#322;y%2520wyszuki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ny przykład"/>
      <sheetName val="WYSZUKAJ.PIONOWO"/>
      <sheetName val="WYSZUKAJ.POZIOMO"/>
      <sheetName val="WYSZUKAJ"/>
      <sheetName val="podaj.pozycję_indeks"/>
      <sheetName val="porównaj"/>
    </sheetNames>
    <sheetDataSet>
      <sheetData sheetId="0">
        <row r="7">
          <cell r="B7" t="str">
            <v>Włodarczyk</v>
          </cell>
          <cell r="C7" t="str">
            <v>Mirosława</v>
          </cell>
          <cell r="D7" t="str">
            <v>Sprzedaż</v>
          </cell>
          <cell r="E7">
            <v>4466</v>
          </cell>
          <cell r="F7">
            <v>35859</v>
          </cell>
        </row>
        <row r="8">
          <cell r="B8" t="str">
            <v>Małyszko</v>
          </cell>
          <cell r="C8" t="str">
            <v>Elżbieta</v>
          </cell>
          <cell r="D8" t="str">
            <v>Operacyjny</v>
          </cell>
          <cell r="E8">
            <v>3432</v>
          </cell>
          <cell r="F8">
            <v>37727</v>
          </cell>
        </row>
        <row r="9">
          <cell r="B9" t="str">
            <v>Ostapiuk</v>
          </cell>
          <cell r="C9" t="str">
            <v>Agnieszka</v>
          </cell>
          <cell r="D9" t="str">
            <v>Marketing</v>
          </cell>
          <cell r="E9">
            <v>4422</v>
          </cell>
          <cell r="F9">
            <v>38322</v>
          </cell>
        </row>
        <row r="10">
          <cell r="B10" t="str">
            <v>Bielińska</v>
          </cell>
          <cell r="C10" t="str">
            <v>Sylwia</v>
          </cell>
          <cell r="D10" t="str">
            <v>Administracja</v>
          </cell>
          <cell r="E10">
            <v>2822</v>
          </cell>
          <cell r="F10">
            <v>36419</v>
          </cell>
        </row>
        <row r="11">
          <cell r="B11" t="str">
            <v>Świątkiewicz</v>
          </cell>
          <cell r="C11" t="str">
            <v>Arkadiusz</v>
          </cell>
          <cell r="D11" t="str">
            <v>Administracja</v>
          </cell>
          <cell r="E11">
            <v>1231</v>
          </cell>
          <cell r="F11">
            <v>36962</v>
          </cell>
        </row>
        <row r="12">
          <cell r="B12" t="str">
            <v>Piórek</v>
          </cell>
          <cell r="C12" t="str">
            <v>Bernard</v>
          </cell>
          <cell r="D12" t="str">
            <v>Administracja</v>
          </cell>
          <cell r="E12">
            <v>2604</v>
          </cell>
          <cell r="F12">
            <v>38457</v>
          </cell>
        </row>
        <row r="13">
          <cell r="B13" t="str">
            <v>Małko</v>
          </cell>
          <cell r="C13" t="str">
            <v>Beata</v>
          </cell>
          <cell r="D13" t="str">
            <v>Operacyjny</v>
          </cell>
          <cell r="E13">
            <v>3983</v>
          </cell>
          <cell r="F13">
            <v>36565</v>
          </cell>
        </row>
        <row r="14">
          <cell r="B14" t="str">
            <v>Karcz</v>
          </cell>
          <cell r="C14" t="str">
            <v>Alojzy</v>
          </cell>
          <cell r="D14" t="str">
            <v>Przetwarzanie danych</v>
          </cell>
          <cell r="E14">
            <v>2144</v>
          </cell>
          <cell r="F14">
            <v>38070</v>
          </cell>
        </row>
        <row r="15">
          <cell r="B15" t="str">
            <v>Rogoziński</v>
          </cell>
          <cell r="C15" t="str">
            <v>Wojciech</v>
          </cell>
          <cell r="D15" t="str">
            <v>Przetwarzanie danych</v>
          </cell>
          <cell r="E15">
            <v>1102</v>
          </cell>
          <cell r="F15">
            <v>37937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James</v>
          </cell>
        </row>
        <row r="2">
          <cell r="D2" t="str">
            <v>Bill</v>
          </cell>
          <cell r="E2">
            <v>50</v>
          </cell>
        </row>
        <row r="3">
          <cell r="D3" t="str">
            <v>Ellen</v>
          </cell>
          <cell r="E3">
            <v>25</v>
          </cell>
        </row>
        <row r="4">
          <cell r="D4" t="str">
            <v>Frank</v>
          </cell>
          <cell r="E4">
            <v>200</v>
          </cell>
        </row>
        <row r="5">
          <cell r="D5" t="str">
            <v>James</v>
          </cell>
          <cell r="E5">
            <v>300</v>
          </cell>
        </row>
        <row r="6">
          <cell r="D6" t="str">
            <v>Jill</v>
          </cell>
          <cell r="E6">
            <v>400</v>
          </cell>
        </row>
        <row r="7">
          <cell r="D7" t="str">
            <v>John</v>
          </cell>
          <cell r="E7">
            <v>100</v>
          </cell>
        </row>
        <row r="8">
          <cell r="D8" t="str">
            <v>Ted</v>
          </cell>
          <cell r="E8">
            <v>150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ateria&#322;y%2520dydaktyczne/Advanced%2520Function%2520of%2520Ms%2520Office/Excel7-databases/File5_Pivot%2520Tab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żytkownik systemu Windows" refreshedDate="44214.355252083333" createdVersion="6" refreshedVersion="6" minRefreshableVersion="3" recordCount="30" xr:uid="{00000000-000A-0000-FFFF-FFFF05000000}">
  <cacheSource type="worksheet">
    <worksheetSource ref="C7:K37" sheet="Product sales"/>
  </cacheSource>
  <cacheFields count="9">
    <cacheField name="Seller's surname" numFmtId="0">
      <sharedItems count="29">
        <s v="Bjorkman"/>
        <s v="Caulfield"/>
        <s v="Cobb"/>
        <s v="Johnson"/>
        <s v="Kaplan"/>
        <s v="Krauss"/>
        <s v="Lerner"/>
        <s v="Morse"/>
        <s v="Murphy"/>
        <s v="Tallan"/>
        <s v="Adamson"/>
        <s v="Bird"/>
        <s v="Edwards"/>
        <s v="Percival"/>
        <s v="Reese"/>
        <s v="Santos"/>
        <s v="Savage"/>
        <s v="Grogan"/>
        <s v="Johannsen"/>
        <s v="Morin"/>
        <s v="Smith"/>
        <s v="Stolper"/>
        <s v="Zucker"/>
        <s v="Dickinson"/>
        <s v="King"/>
        <s v="Mintz"/>
        <s v="Mosley"/>
        <s v="Robinson"/>
        <s v="Rosenzweig"/>
      </sharedItems>
    </cacheField>
    <cacheField name="Seller's name" numFmtId="0">
      <sharedItems count="30">
        <s v="Robert"/>
        <s v="Sherry"/>
        <s v="William"/>
        <s v="Rebecca"/>
        <s v="Janet"/>
        <s v="Edward"/>
        <s v="Kimberly"/>
        <s v="Miriam"/>
        <s v="Amanda"/>
        <s v="Reuben"/>
        <s v="Joy"/>
        <s v="Lance"/>
        <s v="Jack"/>
        <s v="James"/>
        <s v="Carl"/>
        <s v="Elizabeth"/>
        <s v="Elaine"/>
        <s v="Dave"/>
        <s v="Jan"/>
        <s v="Victoria"/>
        <s v="Steven"/>
        <s v="Charles"/>
        <s v="Richard"/>
        <s v="Angela"/>
        <s v="Cindy"/>
        <s v="Mary"/>
        <s v="Michael"/>
        <s v="Deborah"/>
        <s v="Linda"/>
        <s v="Adam"/>
      </sharedItems>
    </cacheField>
    <cacheField name="Customer number" numFmtId="0">
      <sharedItems containsSemiMixedTypes="0" containsString="0" containsNumber="1" containsInteger="1" minValue="195" maxValue="362"/>
    </cacheField>
    <cacheField name="Product number" numFmtId="0">
      <sharedItems/>
    </cacheField>
    <cacheField name="Quantity" numFmtId="0">
      <sharedItems containsSemiMixedTypes="0" containsString="0" containsNumber="1" containsInteger="1" minValue="1" maxValue="3"/>
    </cacheField>
    <cacheField name="Price" numFmtId="170">
      <sharedItems containsSemiMixedTypes="0" containsString="0" containsNumber="1" minValue="1074.6500000000001" maxValue="13797.63"/>
    </cacheField>
    <cacheField name="The value of sales" numFmtId="170">
      <sharedItems containsSemiMixedTypes="0" containsString="0" containsNumber="1" minValue="1074.6500000000001" maxValue="22996.04"/>
    </cacheField>
    <cacheField name="Transport type" numFmtId="0">
      <sharedItems count="3">
        <s v="air"/>
        <s v="maritime"/>
        <s v="land"/>
      </sharedItems>
    </cacheField>
    <cacheField name="Date of sale" numFmtId="14">
      <sharedItems containsSemiMixedTypes="0" containsNonDate="0" containsDate="1" containsString="0" minDate="2006-01-19T00:00:00" maxDate="2009-09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żytkownik systemu Windows" refreshedDate="44214.494955439812" createdVersion="6" refreshedVersion="6" minRefreshableVersion="3" recordCount="54" xr:uid="{00000000-000A-0000-FFFF-FFFF01000000}">
  <cacheSource type="worksheet">
    <worksheetSource ref="A5:H59" sheet="Staff" r:id="rId2"/>
  </cacheSource>
  <cacheFields count="8">
    <cacheField name="Surname" numFmtId="0">
      <sharedItems/>
    </cacheField>
    <cacheField name="First Name" numFmtId="0">
      <sharedItems/>
    </cacheField>
    <cacheField name="Position" numFmtId="0">
      <sharedItems count="14">
        <s v="Accountant's Assistant"/>
        <s v="Senior Administration Assistant"/>
        <s v="Computer Engineer"/>
        <s v="Seller"/>
        <s v="Accountant"/>
        <s v="Administration Assistant"/>
        <s v="Designer Assistant"/>
        <s v="Technician Assistant"/>
        <s v="Analyst"/>
        <s v="Designer"/>
        <s v="Project Engineer"/>
        <s v="Techniques"/>
        <s v="Mechanical Engineer"/>
        <s v="Manager"/>
      </sharedItems>
    </cacheField>
    <cacheField name="Department" numFmtId="0">
      <sharedItems count="6">
        <s v="Accounting"/>
        <s v="Engineering and Technical"/>
        <s v="Marketing"/>
        <s v="Administration"/>
        <s v="Advertising"/>
        <s v="Warehousing"/>
      </sharedItems>
    </cacheField>
    <cacheField name="Section" numFmtId="0">
      <sharedItems count="3">
        <s v="Copier"/>
        <s v="Printer"/>
        <s v="Fax"/>
      </sharedItems>
    </cacheField>
    <cacheField name="Salary" numFmtId="171">
      <sharedItems containsSemiMixedTypes="0" containsString="0" containsNumber="1" containsInteger="1" minValue="21304" maxValue="62590"/>
    </cacheField>
    <cacheField name="Sick_x000a_ leave" numFmtId="1">
      <sharedItems containsSemiMixedTypes="0" containsString="0" containsNumber="1" minValue="0.5" maxValue="30"/>
    </cacheField>
    <cacheField name="Vacation leave" numFmtId="1">
      <sharedItems containsSemiMixedTypes="0" containsString="0" containsNumber="1" minValue="2.25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95"/>
    <s v="C100 GLS"/>
    <n v="2"/>
    <n v="1074.6500000000001"/>
    <n v="2149.3000000000002"/>
    <x v="0"/>
    <d v="2006-11-26T00:00:00"/>
  </r>
  <r>
    <x v="1"/>
    <x v="1"/>
    <n v="341"/>
    <s v="C100 GLS"/>
    <n v="1"/>
    <n v="1074.6500000000001"/>
    <n v="1074.6500000000001"/>
    <x v="0"/>
    <d v="2008-06-30T00:00:00"/>
  </r>
  <r>
    <x v="2"/>
    <x v="2"/>
    <n v="195"/>
    <s v="C110 GLS"/>
    <n v="2"/>
    <n v="1289.58"/>
    <n v="2579.16"/>
    <x v="0"/>
    <d v="2007-09-18T00:00:00"/>
  </r>
  <r>
    <x v="3"/>
    <x v="3"/>
    <n v="261"/>
    <s v="C120 GLS"/>
    <n v="3"/>
    <n v="1547.5"/>
    <n v="4642.5"/>
    <x v="1"/>
    <d v="2006-03-27T00:00:00"/>
  </r>
  <r>
    <x v="4"/>
    <x v="4"/>
    <n v="195"/>
    <s v="C120 GLS"/>
    <n v="3"/>
    <n v="1547.5"/>
    <n v="4642.5"/>
    <x v="2"/>
    <d v="2008-02-26T00:00:00"/>
  </r>
  <r>
    <x v="5"/>
    <x v="5"/>
    <n v="341"/>
    <s v="C200 GLS"/>
    <n v="1"/>
    <n v="1857"/>
    <n v="1857"/>
    <x v="0"/>
    <d v="2006-07-13T00:00:00"/>
  </r>
  <r>
    <x v="6"/>
    <x v="6"/>
    <n v="195"/>
    <s v="C200 GLS"/>
    <n v="1"/>
    <n v="1857"/>
    <n v="1857"/>
    <x v="2"/>
    <d v="2007-06-14T00:00:00"/>
  </r>
  <r>
    <x v="7"/>
    <x v="7"/>
    <n v="362"/>
    <s v="C210 GLS"/>
    <n v="1"/>
    <n v="1289.58"/>
    <n v="1289.58"/>
    <x v="2"/>
    <d v="2008-10-10T00:00:00"/>
  </r>
  <r>
    <x v="8"/>
    <x v="8"/>
    <n v="341"/>
    <s v="C210 GLS"/>
    <n v="1"/>
    <n v="2228.39"/>
    <n v="2228.39"/>
    <x v="2"/>
    <d v="2006-01-19T00:00:00"/>
  </r>
  <r>
    <x v="9"/>
    <x v="9"/>
    <n v="195"/>
    <s v="C220 GLS"/>
    <n v="1"/>
    <n v="2674.67"/>
    <n v="2674.67"/>
    <x v="0"/>
    <d v="2008-05-19T00:00:00"/>
  </r>
  <r>
    <x v="10"/>
    <x v="10"/>
    <n v="261"/>
    <s v="C220 GLS"/>
    <n v="2"/>
    <n v="2674.07"/>
    <n v="5348.14"/>
    <x v="2"/>
    <d v="2009-09-03T00:00:00"/>
  </r>
  <r>
    <x v="11"/>
    <x v="11"/>
    <n v="261"/>
    <s v="C230 GLS"/>
    <n v="1"/>
    <n v="4620.8"/>
    <n v="4620.8"/>
    <x v="0"/>
    <d v="2007-12-20T00:00:00"/>
  </r>
  <r>
    <x v="12"/>
    <x v="12"/>
    <n v="261"/>
    <s v="C300 GLS"/>
    <n v="1"/>
    <n v="3208.89"/>
    <n v="3208.89"/>
    <x v="0"/>
    <d v="2008-04-02T00:00:00"/>
  </r>
  <r>
    <x v="13"/>
    <x v="13"/>
    <n v="261"/>
    <s v="C300 GLS"/>
    <n v="1"/>
    <n v="3208.89"/>
    <n v="3208.89"/>
    <x v="0"/>
    <d v="2009-02-15T00:00:00"/>
  </r>
  <r>
    <x v="14"/>
    <x v="14"/>
    <n v="362"/>
    <s v="C300 GLS"/>
    <n v="1"/>
    <n v="3208.89"/>
    <n v="3208.89"/>
    <x v="2"/>
    <d v="2006-05-22T00:00:00"/>
  </r>
  <r>
    <x v="15"/>
    <x v="15"/>
    <n v="261"/>
    <s v="C300 GLS"/>
    <n v="1"/>
    <n v="3208.89"/>
    <n v="3208.89"/>
    <x v="2"/>
    <d v="2008-10-17T00:00:00"/>
  </r>
  <r>
    <x v="16"/>
    <x v="16"/>
    <n v="362"/>
    <s v="C310 GLS"/>
    <n v="1"/>
    <n v="3850.67"/>
    <n v="3850.67"/>
    <x v="1"/>
    <d v="2007-07-11T00:00:00"/>
  </r>
  <r>
    <x v="17"/>
    <x v="17"/>
    <n v="341"/>
    <s v="C320 GLS"/>
    <n v="1"/>
    <n v="4620.8"/>
    <n v="4620.8"/>
    <x v="2"/>
    <d v="2006-08-23T00:00:00"/>
  </r>
  <r>
    <x v="18"/>
    <x v="18"/>
    <n v="341"/>
    <s v="C400 GLS"/>
    <n v="1"/>
    <n v="5544.96"/>
    <n v="5544.96"/>
    <x v="2"/>
    <d v="2009-01-31T00:00:00"/>
  </r>
  <r>
    <x v="19"/>
    <x v="19"/>
    <n v="261"/>
    <s v="C400 GLS"/>
    <n v="1"/>
    <n v="5544.96"/>
    <n v="5544.96"/>
    <x v="0"/>
    <d v="2006-11-30T00:00:00"/>
  </r>
  <r>
    <x v="20"/>
    <x v="20"/>
    <n v="362"/>
    <s v="C400 GLS"/>
    <n v="2"/>
    <n v="5544.96"/>
    <n v="11089.92"/>
    <x v="0"/>
    <d v="2007-03-29T00:00:00"/>
  </r>
  <r>
    <x v="21"/>
    <x v="21"/>
    <n v="362"/>
    <s v="C400 GLS"/>
    <n v="3"/>
    <n v="5544.96"/>
    <n v="16634.88"/>
    <x v="0"/>
    <d v="2008-06-20T00:00:00"/>
  </r>
  <r>
    <x v="22"/>
    <x v="22"/>
    <n v="341"/>
    <s v="C410 GLS"/>
    <n v="1"/>
    <n v="6653.95"/>
    <n v="6653.95"/>
    <x v="1"/>
    <d v="2006-02-17T00:00:00"/>
  </r>
  <r>
    <x v="23"/>
    <x v="23"/>
    <n v="341"/>
    <s v="C500 GLS"/>
    <n v="1"/>
    <n v="9581.69"/>
    <n v="9581.69"/>
    <x v="0"/>
    <d v="2009-05-21T00:00:00"/>
  </r>
  <r>
    <x v="12"/>
    <x v="24"/>
    <n v="261"/>
    <s v="C500 GLS"/>
    <n v="1"/>
    <n v="9581.69"/>
    <n v="9581.69"/>
    <x v="0"/>
    <d v="2007-12-02T00:00:00"/>
  </r>
  <r>
    <x v="24"/>
    <x v="25"/>
    <n v="195"/>
    <s v="C510 GLS"/>
    <n v="2"/>
    <n v="11498.02"/>
    <n v="22996.04"/>
    <x v="1"/>
    <d v="2008-03-26T00:00:00"/>
  </r>
  <r>
    <x v="25"/>
    <x v="26"/>
    <n v="195"/>
    <s v="C510 GLS"/>
    <n v="1"/>
    <n v="11498.02"/>
    <n v="11498.02"/>
    <x v="0"/>
    <d v="2007-01-28T00:00:00"/>
  </r>
  <r>
    <x v="26"/>
    <x v="27"/>
    <n v="341"/>
    <s v="C510 GLS"/>
    <n v="1"/>
    <n v="11498.02"/>
    <n v="11498.02"/>
    <x v="2"/>
    <d v="2009-08-06T00:00:00"/>
  </r>
  <r>
    <x v="27"/>
    <x v="28"/>
    <n v="362"/>
    <s v="C520 GLS"/>
    <n v="1"/>
    <n v="13797.63"/>
    <n v="13797.63"/>
    <x v="1"/>
    <d v="2006-05-28T00:00:00"/>
  </r>
  <r>
    <x v="28"/>
    <x v="29"/>
    <n v="362"/>
    <s v="C520 GLS"/>
    <n v="1"/>
    <n v="13797.63"/>
    <n v="13797.63"/>
    <x v="2"/>
    <d v="2007-09-24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Bjorkman"/>
    <s v="Robert"/>
    <x v="0"/>
    <x v="0"/>
    <x v="0"/>
    <n v="21888"/>
    <n v="2"/>
    <n v="10.5"/>
  </r>
  <r>
    <s v="Caulfield"/>
    <s v="Sherry"/>
    <x v="1"/>
    <x v="1"/>
    <x v="1"/>
    <n v="23036"/>
    <n v="0.5"/>
    <n v="5.25"/>
  </r>
  <r>
    <s v="Cobb"/>
    <s v="William"/>
    <x v="1"/>
    <x v="1"/>
    <x v="2"/>
    <n v="23036"/>
    <n v="2"/>
    <n v="21"/>
  </r>
  <r>
    <s v="Johnson"/>
    <s v="Rebecca"/>
    <x v="2"/>
    <x v="1"/>
    <x v="0"/>
    <n v="34002"/>
    <n v="0.75"/>
    <n v="7.88"/>
  </r>
  <r>
    <s v="Kaplan"/>
    <s v="Janet"/>
    <x v="3"/>
    <x v="2"/>
    <x v="0"/>
    <n v="31914"/>
    <n v="4"/>
    <n v="42"/>
  </r>
  <r>
    <s v="Krauss"/>
    <s v="Edward"/>
    <x v="4"/>
    <x v="0"/>
    <x v="0"/>
    <n v="26101"/>
    <n v="8"/>
    <n v="8.5"/>
  </r>
  <r>
    <s v="Lerner"/>
    <s v="Kimberly"/>
    <x v="5"/>
    <x v="3"/>
    <x v="0"/>
    <n v="23212"/>
    <n v="3"/>
    <n v="31.5"/>
  </r>
  <r>
    <s v="Morse"/>
    <s v="Miriam"/>
    <x v="5"/>
    <x v="3"/>
    <x v="0"/>
    <n v="23212"/>
    <n v="2.25"/>
    <n v="23.63"/>
  </r>
  <r>
    <s v="Murphy"/>
    <s v="Amanda"/>
    <x v="6"/>
    <x v="4"/>
    <x v="1"/>
    <n v="23239"/>
    <n v="3"/>
    <n v="31.5"/>
  </r>
  <r>
    <s v="Tallan"/>
    <s v="Reuben"/>
    <x v="6"/>
    <x v="4"/>
    <x v="2"/>
    <n v="23239"/>
    <n v="2"/>
    <n v="21"/>
  </r>
  <r>
    <s v="Adamson"/>
    <s v="Joy"/>
    <x v="2"/>
    <x v="1"/>
    <x v="2"/>
    <n v="35480"/>
    <n v="1.5"/>
    <n v="15.75"/>
  </r>
  <r>
    <s v="Bird"/>
    <s v="Lance"/>
    <x v="7"/>
    <x v="1"/>
    <x v="2"/>
    <n v="21304"/>
    <n v="6"/>
    <n v="63"/>
  </r>
  <r>
    <s v="Edwards"/>
    <s v="Jack"/>
    <x v="3"/>
    <x v="2"/>
    <x v="0"/>
    <n v="35989"/>
    <n v="3.75"/>
    <n v="39.380000000000003"/>
  </r>
  <r>
    <s v="Percival"/>
    <s v="James"/>
    <x v="3"/>
    <x v="2"/>
    <x v="0"/>
    <n v="33301"/>
    <n v="10"/>
    <n v="10.5"/>
  </r>
  <r>
    <s v="Reese"/>
    <s v="Carl"/>
    <x v="8"/>
    <x v="5"/>
    <x v="2"/>
    <n v="37896"/>
    <n v="2.5"/>
    <n v="26.25"/>
  </r>
  <r>
    <s v="Santos"/>
    <s v="Elizabeth"/>
    <x v="5"/>
    <x v="3"/>
    <x v="2"/>
    <n v="24180"/>
    <n v="5"/>
    <n v="52.5"/>
  </r>
  <r>
    <s v="Savage"/>
    <s v="Elaine"/>
    <x v="9"/>
    <x v="4"/>
    <x v="0"/>
    <n v="28859"/>
    <n v="18"/>
    <n v="18.5"/>
  </r>
  <r>
    <s v="Grogan"/>
    <s v="Dave"/>
    <x v="3"/>
    <x v="2"/>
    <x v="2"/>
    <n v="37489"/>
    <n v="4.5"/>
    <n v="47.25"/>
  </r>
  <r>
    <s v="Johannsen"/>
    <s v="Jan"/>
    <x v="3"/>
    <x v="2"/>
    <x v="2"/>
    <n v="34689"/>
    <n v="10.5"/>
    <n v="11.25"/>
  </r>
  <r>
    <s v="Morin"/>
    <s v="Victoria"/>
    <x v="5"/>
    <x v="3"/>
    <x v="1"/>
    <n v="25147"/>
    <n v="9"/>
    <n v="9.4499999999999993"/>
  </r>
  <r>
    <s v="Smith"/>
    <s v="Steven"/>
    <x v="6"/>
    <x v="4"/>
    <x v="0"/>
    <n v="25176"/>
    <n v="28"/>
    <n v="28"/>
  </r>
  <r>
    <s v="Stolper"/>
    <s v="Charles"/>
    <x v="9"/>
    <x v="4"/>
    <x v="0"/>
    <n v="30014"/>
    <n v="6.75"/>
    <n v="7.75"/>
  </r>
  <r>
    <s v="Zucker"/>
    <s v="Richard"/>
    <x v="5"/>
    <x v="1"/>
    <x v="1"/>
    <n v="25147"/>
    <n v="1"/>
    <n v="10.5"/>
  </r>
  <r>
    <s v="Dickinson"/>
    <s v="Angela"/>
    <x v="10"/>
    <x v="1"/>
    <x v="2"/>
    <n v="51879"/>
    <n v="14"/>
    <n v="14.5"/>
  </r>
  <r>
    <s v="Edwards"/>
    <s v="Cindy"/>
    <x v="1"/>
    <x v="2"/>
    <x v="0"/>
    <n v="26041"/>
    <n v="7"/>
    <n v="7.35"/>
  </r>
  <r>
    <s v="King"/>
    <s v="Mary"/>
    <x v="8"/>
    <x v="5"/>
    <x v="0"/>
    <n v="41053"/>
    <n v="4"/>
    <n v="42"/>
  </r>
  <r>
    <s v="Mintz"/>
    <s v="Michael"/>
    <x v="5"/>
    <x v="3"/>
    <x v="2"/>
    <n v="26114"/>
    <n v="1.5"/>
    <n v="15.75"/>
  </r>
  <r>
    <s v="Mosley"/>
    <s v="Deborah"/>
    <x v="4"/>
    <x v="0"/>
    <x v="1"/>
    <n v="30452"/>
    <n v="2"/>
    <n v="21"/>
  </r>
  <r>
    <s v="Robinson"/>
    <s v="Linda"/>
    <x v="0"/>
    <x v="0"/>
    <x v="1"/>
    <n v="26646"/>
    <n v="10"/>
    <n v="10.5"/>
  </r>
  <r>
    <s v="Rosenzweig"/>
    <s v="Adam"/>
    <x v="1"/>
    <x v="0"/>
    <x v="0"/>
    <n v="28044"/>
    <n v="3.75"/>
    <n v="39.380000000000003"/>
  </r>
  <r>
    <s v="Planczak"/>
    <s v="Alan"/>
    <x v="1"/>
    <x v="0"/>
    <x v="1"/>
    <n v="28044"/>
    <n v="3"/>
    <n v="31.5"/>
  </r>
  <r>
    <s v="Kennedy "/>
    <s v="John"/>
    <x v="5"/>
    <x v="3"/>
    <x v="2"/>
    <n v="27081"/>
    <n v="8"/>
    <n v="8.5"/>
  </r>
  <r>
    <s v="Barton"/>
    <s v="Lisa"/>
    <x v="5"/>
    <x v="3"/>
    <x v="0"/>
    <n v="27081"/>
    <n v="5"/>
    <n v="52.5"/>
  </r>
  <r>
    <s v="Turner"/>
    <s v="Isabel"/>
    <x v="11"/>
    <x v="1"/>
    <x v="2"/>
    <n v="29362"/>
    <n v="2.5"/>
    <n v="2.25"/>
  </r>
  <r>
    <s v="Davidson"/>
    <s v="Karen"/>
    <x v="11"/>
    <x v="1"/>
    <x v="1"/>
    <n v="29362"/>
    <n v="2"/>
    <n v="21"/>
  </r>
  <r>
    <s v="Stevenson"/>
    <s v="Thomas"/>
    <x v="11"/>
    <x v="1"/>
    <x v="0"/>
    <n v="29362"/>
    <n v="4.5"/>
    <n v="47.25"/>
  </r>
  <r>
    <s v="Scroodge"/>
    <s v="Sandra"/>
    <x v="7"/>
    <x v="1"/>
    <x v="0"/>
    <n v="24854"/>
    <n v="4"/>
    <n v="42"/>
  </r>
  <r>
    <s v="Scott"/>
    <s v="Roger"/>
    <x v="5"/>
    <x v="2"/>
    <x v="2"/>
    <n v="27081"/>
    <n v="12"/>
    <n v="12.6"/>
  </r>
  <r>
    <s v="Carrington"/>
    <s v="Steven"/>
    <x v="1"/>
    <x v="2"/>
    <x v="1"/>
    <n v="28044"/>
    <n v="3"/>
    <n v="31.5"/>
  </r>
  <r>
    <s v="Houston"/>
    <s v="Eve"/>
    <x v="3"/>
    <x v="2"/>
    <x v="0"/>
    <n v="41987"/>
    <n v="6"/>
    <n v="63"/>
  </r>
  <r>
    <s v="Tunner"/>
    <s v="Robin"/>
    <x v="1"/>
    <x v="5"/>
    <x v="1"/>
    <n v="28044"/>
    <n v="20"/>
    <n v="21"/>
  </r>
  <r>
    <s v="King"/>
    <s v="Martin"/>
    <x v="1"/>
    <x v="5"/>
    <x v="2"/>
    <n v="28044"/>
    <n v="7.5"/>
    <n v="7.75"/>
  </r>
  <r>
    <s v="Summer"/>
    <s v="Ann"/>
    <x v="4"/>
    <x v="0"/>
    <x v="0"/>
    <n v="31539"/>
    <n v="5"/>
    <n v="52.5"/>
  </r>
  <r>
    <s v="Black"/>
    <s v="Frank"/>
    <x v="0"/>
    <x v="0"/>
    <x v="2"/>
    <n v="27598"/>
    <n v="10"/>
    <n v="10.5"/>
  </r>
  <r>
    <s v="Gordon"/>
    <s v="Hannah"/>
    <x v="0"/>
    <x v="0"/>
    <x v="0"/>
    <n v="27598"/>
    <n v="11.25"/>
    <n v="11.5"/>
  </r>
  <r>
    <s v="Molton"/>
    <s v="Justine"/>
    <x v="1"/>
    <x v="0"/>
    <x v="2"/>
    <n v="29045"/>
    <n v="30"/>
    <n v="31.5"/>
  </r>
  <r>
    <s v="Prescot"/>
    <s v="Laura"/>
    <x v="12"/>
    <x v="1"/>
    <x v="1"/>
    <n v="43394"/>
    <n v="7.5"/>
    <n v="7.5"/>
  </r>
  <r>
    <s v="Cooper"/>
    <s v="Mary"/>
    <x v="2"/>
    <x v="1"/>
    <x v="1"/>
    <n v="42872"/>
    <n v="15"/>
    <n v="15.75"/>
  </r>
  <r>
    <s v="Anniston "/>
    <s v="Jennifer"/>
    <x v="11"/>
    <x v="1"/>
    <x v="2"/>
    <n v="30411"/>
    <n v="2.25"/>
    <n v="23.63"/>
  </r>
  <r>
    <s v="Cain"/>
    <s v="Terence"/>
    <x v="11"/>
    <x v="1"/>
    <x v="1"/>
    <n v="30411"/>
    <n v="6"/>
    <n v="6.5"/>
  </r>
  <r>
    <s v="Craven"/>
    <s v="Nathalie"/>
    <x v="3"/>
    <x v="2"/>
    <x v="1"/>
    <n v="43487"/>
    <n v="1.5"/>
    <n v="15.75"/>
  </r>
  <r>
    <s v="Watson"/>
    <s v="Rose"/>
    <x v="4"/>
    <x v="0"/>
    <x v="1"/>
    <n v="32627"/>
    <n v="3"/>
    <n v="31.5"/>
  </r>
  <r>
    <s v="Burton"/>
    <s v="Tom"/>
    <x v="0"/>
    <x v="0"/>
    <x v="1"/>
    <n v="28550"/>
    <n v="4.5"/>
    <n v="47.25"/>
  </r>
  <r>
    <s v="Dixon"/>
    <s v="Karen"/>
    <x v="13"/>
    <x v="1"/>
    <x v="1"/>
    <n v="62590"/>
    <n v="3"/>
    <n v="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4" firstHeaderRow="1" firstDataRow="1" firstDataCol="1"/>
  <pivotFields count="9">
    <pivotField showAll="0"/>
    <pivotField axis="axisRow" showAll="0">
      <items count="31">
        <item x="18"/>
        <item x="29"/>
        <item x="8"/>
        <item x="23"/>
        <item x="14"/>
        <item x="21"/>
        <item x="24"/>
        <item x="17"/>
        <item x="27"/>
        <item x="5"/>
        <item x="16"/>
        <item x="15"/>
        <item x="12"/>
        <item x="13"/>
        <item x="4"/>
        <item x="10"/>
        <item x="6"/>
        <item x="11"/>
        <item x="28"/>
        <item x="25"/>
        <item x="26"/>
        <item x="7"/>
        <item x="3"/>
        <item x="9"/>
        <item x="22"/>
        <item x="0"/>
        <item x="1"/>
        <item x="20"/>
        <item x="19"/>
        <item x="2"/>
        <item t="default"/>
      </items>
    </pivotField>
    <pivotField showAll="0"/>
    <pivotField showAll="0"/>
    <pivotField showAll="0"/>
    <pivotField numFmtId="170" showAll="0"/>
    <pivotField dataField="1" numFmtId="170" showAll="0"/>
    <pivotField showAll="0"/>
    <pivotField numFmtId="14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he value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C10:K42" firstHeaderRow="1" firstDataRow="3" firstDataCol="1"/>
  <pivotFields count="9">
    <pivotField axis="axisRow" showAll="0">
      <items count="30">
        <item x="10"/>
        <item x="11"/>
        <item x="0"/>
        <item x="1"/>
        <item x="2"/>
        <item x="23"/>
        <item x="12"/>
        <item x="17"/>
        <item x="18"/>
        <item x="3"/>
        <item x="4"/>
        <item x="24"/>
        <item x="5"/>
        <item x="6"/>
        <item x="25"/>
        <item x="19"/>
        <item x="7"/>
        <item x="26"/>
        <item x="8"/>
        <item x="13"/>
        <item x="14"/>
        <item x="27"/>
        <item x="28"/>
        <item x="15"/>
        <item x="16"/>
        <item x="20"/>
        <item x="21"/>
        <item x="9"/>
        <item x="22"/>
        <item t="default"/>
      </items>
    </pivotField>
    <pivotField showAll="0">
      <items count="31">
        <item x="29"/>
        <item x="8"/>
        <item x="23"/>
        <item x="14"/>
        <item x="21"/>
        <item x="24"/>
        <item x="17"/>
        <item x="27"/>
        <item x="5"/>
        <item x="16"/>
        <item x="15"/>
        <item x="12"/>
        <item x="13"/>
        <item x="18"/>
        <item x="4"/>
        <item x="10"/>
        <item x="6"/>
        <item x="11"/>
        <item x="28"/>
        <item x="25"/>
        <item x="26"/>
        <item x="7"/>
        <item x="3"/>
        <item x="9"/>
        <item x="22"/>
        <item x="0"/>
        <item x="1"/>
        <item x="20"/>
        <item x="19"/>
        <item x="2"/>
        <item t="default"/>
      </items>
    </pivotField>
    <pivotField showAll="0"/>
    <pivotField showAll="0"/>
    <pivotField dataField="1" showAll="0"/>
    <pivotField numFmtId="170" showAll="0"/>
    <pivotField dataField="1" numFmtId="170" showAll="0"/>
    <pivotField axis="axisCol" showAll="0">
      <items count="4">
        <item x="0"/>
        <item x="2"/>
        <item x="1"/>
        <item t="default"/>
      </items>
    </pivotField>
    <pivotField numFmtId="14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Quantity" fld="4" baseField="0" baseItem="0"/>
    <dataField name="Average of The value of sales" fld="6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outline="1" outlineData="1" multipleFieldFilters="0" chartFormat="4">
  <location ref="A3:G18" firstHeaderRow="1" firstDataRow="2" firstDataCol="1" rowPageCount="1" colPageCount="1"/>
  <pivotFields count="8">
    <pivotField showAll="0"/>
    <pivotField showAll="0"/>
    <pivotField axis="axisRow" showAll="0">
      <items count="15">
        <item x="4"/>
        <item x="0"/>
        <item x="5"/>
        <item x="8"/>
        <item x="2"/>
        <item x="9"/>
        <item x="6"/>
        <item x="13"/>
        <item x="12"/>
        <item x="10"/>
        <item x="3"/>
        <item x="1"/>
        <item x="7"/>
        <item x="11"/>
        <item t="default"/>
      </items>
    </pivotField>
    <pivotField axis="axisCol" showAll="0">
      <items count="7">
        <item x="0"/>
        <item x="3"/>
        <item x="4"/>
        <item x="1"/>
        <item x="2"/>
        <item x="5"/>
        <item t="default"/>
      </items>
    </pivotField>
    <pivotField axis="axisPage" multipleItemSelectionAllowed="1" showAll="0">
      <items count="4">
        <item x="0"/>
        <item x="2"/>
        <item x="1"/>
        <item t="default"/>
      </items>
    </pivotField>
    <pivotField dataField="1" numFmtId="171" showAll="0"/>
    <pivotField numFmtId="1" showAll="0"/>
    <pivotField numFmtI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4" hier="-1"/>
  </pageFields>
  <dataFields count="1">
    <dataField name="Total Salary" fld="5" baseField="2" baseItem="1" numFmtId="172"/>
  </dataFields>
  <chartFormats count="1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7"/>
  <sheetViews>
    <sheetView workbookViewId="0">
      <selection activeCell="R3" sqref="R3:R12"/>
    </sheetView>
  </sheetViews>
  <sheetFormatPr defaultColWidth="9.16796875" defaultRowHeight="12.75"/>
  <cols>
    <col min="1" max="1" width="5.390625" style="2" customWidth="1"/>
    <col min="2" max="2" width="16.71875" style="2" customWidth="1"/>
    <col min="3" max="18" width="12.67578125" style="2" bestFit="1" customWidth="1"/>
    <col min="19" max="19" width="16.85546875" style="2" customWidth="1"/>
    <col min="20" max="16384" width="9.16796875" style="2"/>
  </cols>
  <sheetData>
    <row r="1" spans="1:19">
      <c r="A1" s="1"/>
      <c r="B1" s="1"/>
      <c r="G1" s="3"/>
      <c r="H1" s="4"/>
    </row>
    <row r="2" spans="1:19" ht="18.75" thickBot="1">
      <c r="A2" s="124" t="s">
        <v>18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19" ht="18" customHeight="1" thickBot="1">
      <c r="A3" s="5" t="s">
        <v>2</v>
      </c>
      <c r="B3" s="39" t="s">
        <v>19</v>
      </c>
      <c r="C3" s="37" t="s">
        <v>20</v>
      </c>
      <c r="D3" s="37" t="s">
        <v>21</v>
      </c>
      <c r="E3" s="37" t="s">
        <v>22</v>
      </c>
      <c r="F3" s="38" t="s">
        <v>27</v>
      </c>
      <c r="G3" s="37" t="s">
        <v>23</v>
      </c>
      <c r="H3" s="37" t="s">
        <v>24</v>
      </c>
      <c r="I3" s="37" t="s">
        <v>25</v>
      </c>
      <c r="J3" s="38" t="s">
        <v>26</v>
      </c>
      <c r="K3" s="37" t="s">
        <v>28</v>
      </c>
      <c r="L3" s="37" t="s">
        <v>29</v>
      </c>
      <c r="M3" s="37" t="s">
        <v>30</v>
      </c>
      <c r="N3" s="38" t="s">
        <v>31</v>
      </c>
      <c r="O3" s="37" t="s">
        <v>32</v>
      </c>
      <c r="P3" s="37" t="s">
        <v>33</v>
      </c>
      <c r="Q3" s="37" t="s">
        <v>34</v>
      </c>
      <c r="R3" s="38" t="s">
        <v>35</v>
      </c>
      <c r="S3" s="6"/>
    </row>
    <row r="4" spans="1:19">
      <c r="A4" s="7">
        <v>1</v>
      </c>
      <c r="B4" s="40" t="s">
        <v>36</v>
      </c>
      <c r="C4" s="42">
        <v>26396</v>
      </c>
      <c r="D4" s="42">
        <v>34549.495495495001</v>
      </c>
      <c r="E4" s="42">
        <v>93693.693693694004</v>
      </c>
      <c r="F4" s="43">
        <f>SUM(C4:E4)</f>
        <v>154639.189189189</v>
      </c>
      <c r="G4" s="44">
        <v>20900</v>
      </c>
      <c r="H4" s="44">
        <v>42300</v>
      </c>
      <c r="I4" s="44">
        <v>10900</v>
      </c>
      <c r="J4" s="43">
        <f>SUM(G4:I4)</f>
        <v>74100</v>
      </c>
      <c r="K4" s="44">
        <v>98378.378378377995</v>
      </c>
      <c r="L4" s="44">
        <v>94054.054054053995</v>
      </c>
      <c r="M4" s="44">
        <v>99459.459459459002</v>
      </c>
      <c r="N4" s="43">
        <f>SUM(K4:M4)</f>
        <v>291891.89189189102</v>
      </c>
      <c r="O4" s="44">
        <v>96306.306306305996</v>
      </c>
      <c r="P4" s="44">
        <v>13963.963963964001</v>
      </c>
      <c r="Q4" s="44">
        <v>45405.405405404999</v>
      </c>
      <c r="R4" s="45">
        <f>SUM(O4:Q4)</f>
        <v>155675.67567567501</v>
      </c>
      <c r="S4" s="6"/>
    </row>
    <row r="5" spans="1:19">
      <c r="A5" s="7">
        <v>2</v>
      </c>
      <c r="B5" s="40" t="s">
        <v>37</v>
      </c>
      <c r="C5" s="42">
        <v>255405.4153153153</v>
      </c>
      <c r="D5" s="42">
        <v>242792.79279279278</v>
      </c>
      <c r="E5" s="42">
        <v>257747.74774774772</v>
      </c>
      <c r="F5" s="43">
        <f t="shared" ref="F5:F12" si="0">SUM(C5:E5)</f>
        <v>755945.95585585583</v>
      </c>
      <c r="G5" s="44">
        <v>255405.40540540538</v>
      </c>
      <c r="H5" s="44">
        <v>272200</v>
      </c>
      <c r="I5" s="44">
        <v>268100</v>
      </c>
      <c r="J5" s="43">
        <f t="shared" ref="J5:J12" si="1">SUM(G5:I5)</f>
        <v>795705.40540540544</v>
      </c>
      <c r="K5" s="44">
        <v>243783.78378378376</v>
      </c>
      <c r="L5" s="44">
        <v>229819.81981981979</v>
      </c>
      <c r="M5" s="44">
        <v>234054.05405405402</v>
      </c>
      <c r="N5" s="43">
        <f t="shared" ref="N5:N12" si="2">SUM(K5:M5)</f>
        <v>707657.65765765752</v>
      </c>
      <c r="O5" s="44">
        <v>237837.83783783781</v>
      </c>
      <c r="P5" s="44">
        <v>240090.09009009006</v>
      </c>
      <c r="Q5" s="44">
        <v>239009.00900900899</v>
      </c>
      <c r="R5" s="45">
        <f t="shared" ref="R5:R12" si="3">SUM(O5:Q5)</f>
        <v>716936.93693693681</v>
      </c>
      <c r="S5" s="8"/>
    </row>
    <row r="6" spans="1:19">
      <c r="A6" s="7">
        <v>3</v>
      </c>
      <c r="B6" s="40" t="s">
        <v>38</v>
      </c>
      <c r="C6" s="42">
        <v>260360.36036036033</v>
      </c>
      <c r="D6" s="42">
        <v>256486.48648648645</v>
      </c>
      <c r="E6" s="42">
        <v>263063.06306306302</v>
      </c>
      <c r="F6" s="43">
        <f t="shared" si="0"/>
        <v>779909.90990990982</v>
      </c>
      <c r="G6" s="44">
        <v>302100</v>
      </c>
      <c r="H6" s="44">
        <v>309000</v>
      </c>
      <c r="I6" s="44">
        <v>299700</v>
      </c>
      <c r="J6" s="43">
        <f t="shared" si="1"/>
        <v>910800</v>
      </c>
      <c r="K6" s="44">
        <v>258828.82882882882</v>
      </c>
      <c r="L6" s="44">
        <v>264324.32432432432</v>
      </c>
      <c r="M6" s="44">
        <v>260360.36036036033</v>
      </c>
      <c r="N6" s="43">
        <f t="shared" si="2"/>
        <v>783513.51351351349</v>
      </c>
      <c r="O6" s="44">
        <v>271711.71171171172</v>
      </c>
      <c r="P6" s="44">
        <v>282162.16216216213</v>
      </c>
      <c r="Q6" s="44">
        <v>294594.59459459456</v>
      </c>
      <c r="R6" s="45">
        <f t="shared" si="3"/>
        <v>848468.4684684684</v>
      </c>
      <c r="S6" s="8"/>
    </row>
    <row r="7" spans="1:19">
      <c r="A7" s="7">
        <v>4</v>
      </c>
      <c r="B7" s="40" t="s">
        <v>39</v>
      </c>
      <c r="C7" s="42">
        <v>69369.369369369364</v>
      </c>
      <c r="D7" s="42">
        <v>60585.585585585577</v>
      </c>
      <c r="E7" s="42">
        <v>70090.090090090089</v>
      </c>
      <c r="F7" s="43">
        <f t="shared" si="0"/>
        <v>200045.04504504503</v>
      </c>
      <c r="G7" s="44">
        <v>70250</v>
      </c>
      <c r="H7" s="44">
        <v>64100</v>
      </c>
      <c r="I7" s="44">
        <v>57800</v>
      </c>
      <c r="J7" s="43">
        <f t="shared" si="1"/>
        <v>192150</v>
      </c>
      <c r="K7" s="44">
        <v>53873.873873873868</v>
      </c>
      <c r="L7" s="44">
        <v>41486.486486486479</v>
      </c>
      <c r="M7" s="44">
        <v>43153.153153153151</v>
      </c>
      <c r="N7" s="43">
        <f t="shared" si="2"/>
        <v>138513.51351351349</v>
      </c>
      <c r="O7" s="44">
        <v>44144.144144144142</v>
      </c>
      <c r="P7" s="44">
        <v>43468.468468468462</v>
      </c>
      <c r="Q7" s="44">
        <v>33243.24324324324</v>
      </c>
      <c r="R7" s="45">
        <f t="shared" si="3"/>
        <v>120855.85585585584</v>
      </c>
      <c r="S7" s="8"/>
    </row>
    <row r="8" spans="1:19">
      <c r="A8" s="7">
        <v>5</v>
      </c>
      <c r="B8" s="40" t="s">
        <v>40</v>
      </c>
      <c r="C8" s="42">
        <v>296396.39639639639</v>
      </c>
      <c r="D8" s="42">
        <v>295495.49549549544</v>
      </c>
      <c r="E8" s="42">
        <v>293693.69369369367</v>
      </c>
      <c r="F8" s="43">
        <f t="shared" si="0"/>
        <v>885585.58558558556</v>
      </c>
      <c r="G8" s="44">
        <v>320900</v>
      </c>
      <c r="H8" s="44">
        <v>342300</v>
      </c>
      <c r="I8" s="44">
        <v>310900</v>
      </c>
      <c r="J8" s="43">
        <f t="shared" si="1"/>
        <v>974100</v>
      </c>
      <c r="K8" s="44">
        <v>298378.37837837834</v>
      </c>
      <c r="L8" s="44">
        <v>294054.05405405402</v>
      </c>
      <c r="M8" s="44">
        <v>299459.45945945941</v>
      </c>
      <c r="N8" s="43">
        <f t="shared" si="2"/>
        <v>891891.89189189184</v>
      </c>
      <c r="O8" s="44">
        <v>296306.30630630627</v>
      </c>
      <c r="P8" s="44">
        <v>313963.96396396396</v>
      </c>
      <c r="Q8" s="44">
        <v>345405.40540540538</v>
      </c>
      <c r="R8" s="45">
        <f t="shared" si="3"/>
        <v>955675.67567567574</v>
      </c>
      <c r="S8" s="8"/>
    </row>
    <row r="9" spans="1:19">
      <c r="A9" s="7">
        <v>6</v>
      </c>
      <c r="B9" s="40" t="s">
        <v>41</v>
      </c>
      <c r="C9" s="42">
        <v>216369.36936936935</v>
      </c>
      <c r="D9" s="42">
        <v>215711.71171171169</v>
      </c>
      <c r="E9" s="42">
        <v>214396.40090090089</v>
      </c>
      <c r="F9" s="43">
        <f t="shared" si="0"/>
        <v>646477.48198198201</v>
      </c>
      <c r="G9" s="44">
        <v>234257</v>
      </c>
      <c r="H9" s="44">
        <v>249879</v>
      </c>
      <c r="I9" s="44">
        <v>226957</v>
      </c>
      <c r="J9" s="43">
        <f t="shared" si="1"/>
        <v>711093</v>
      </c>
      <c r="K9" s="44">
        <v>217816.21621621618</v>
      </c>
      <c r="L9" s="44">
        <v>214659.45945945944</v>
      </c>
      <c r="M9" s="44">
        <v>218605.40540540538</v>
      </c>
      <c r="N9" s="43">
        <f t="shared" si="2"/>
        <v>651081.08108108095</v>
      </c>
      <c r="O9" s="44">
        <v>216303.60360360358</v>
      </c>
      <c r="P9" s="44">
        <v>229193.69369369367</v>
      </c>
      <c r="Q9" s="44">
        <v>252145.94594594592</v>
      </c>
      <c r="R9" s="45">
        <f t="shared" si="3"/>
        <v>697643.2432432432</v>
      </c>
      <c r="S9" s="8"/>
    </row>
    <row r="10" spans="1:19">
      <c r="A10" s="7">
        <v>7</v>
      </c>
      <c r="B10" s="40" t="s">
        <v>42</v>
      </c>
      <c r="C10" s="42">
        <v>110810.8108108108</v>
      </c>
      <c r="D10" s="42">
        <v>121621.62162162161</v>
      </c>
      <c r="E10" s="42">
        <v>117567.56756756756</v>
      </c>
      <c r="F10" s="43">
        <f t="shared" si="0"/>
        <v>350000</v>
      </c>
      <c r="G10" s="44">
        <v>143000</v>
      </c>
      <c r="H10" s="44">
        <v>144000</v>
      </c>
      <c r="I10" s="44">
        <v>152500</v>
      </c>
      <c r="J10" s="43">
        <f t="shared" si="1"/>
        <v>439500</v>
      </c>
      <c r="K10" s="44">
        <v>136036.03603603604</v>
      </c>
      <c r="L10" s="44">
        <v>146846.84684684683</v>
      </c>
      <c r="M10" s="44">
        <v>147747.74774774772</v>
      </c>
      <c r="N10" s="43">
        <f t="shared" si="2"/>
        <v>430630.63063063053</v>
      </c>
      <c r="O10" s="44">
        <v>149549.54954954953</v>
      </c>
      <c r="P10" s="44">
        <v>153153.15315315314</v>
      </c>
      <c r="Q10" s="44">
        <v>172522.52252252251</v>
      </c>
      <c r="R10" s="45">
        <f t="shared" si="3"/>
        <v>475225.22522522521</v>
      </c>
      <c r="S10" s="8"/>
    </row>
    <row r="11" spans="1:19">
      <c r="A11" s="7">
        <v>8</v>
      </c>
      <c r="B11" s="40" t="s">
        <v>43</v>
      </c>
      <c r="C11" s="42">
        <v>77252.252252252249</v>
      </c>
      <c r="D11" s="42">
        <v>74279.279279279275</v>
      </c>
      <c r="E11" s="42">
        <v>75405.4054054054</v>
      </c>
      <c r="F11" s="43">
        <f t="shared" si="0"/>
        <v>226936.93693693692</v>
      </c>
      <c r="G11" s="44">
        <v>88850</v>
      </c>
      <c r="H11" s="44">
        <v>100900</v>
      </c>
      <c r="I11" s="44">
        <v>89400</v>
      </c>
      <c r="J11" s="43">
        <f t="shared" si="1"/>
        <v>279150</v>
      </c>
      <c r="K11" s="44">
        <v>68918.91891891892</v>
      </c>
      <c r="L11" s="44">
        <v>75990.990990990991</v>
      </c>
      <c r="M11" s="44">
        <v>69459.459459459453</v>
      </c>
      <c r="N11" s="43">
        <f t="shared" si="2"/>
        <v>214369.36936936935</v>
      </c>
      <c r="O11" s="44">
        <v>78018.018018018018</v>
      </c>
      <c r="P11" s="44">
        <v>85540.540540540533</v>
      </c>
      <c r="Q11" s="44">
        <v>88828.828828828817</v>
      </c>
      <c r="R11" s="45">
        <f t="shared" si="3"/>
        <v>252387.38738738737</v>
      </c>
      <c r="S11" s="8"/>
    </row>
    <row r="12" spans="1:19" ht="13.5" thickBot="1">
      <c r="A12" s="7">
        <v>9</v>
      </c>
      <c r="B12" s="40" t="s">
        <v>44</v>
      </c>
      <c r="C12" s="46">
        <v>188063.06306306305</v>
      </c>
      <c r="D12" s="46">
        <v>195900.90090090089</v>
      </c>
      <c r="E12" s="46">
        <v>192972.97297297296</v>
      </c>
      <c r="F12" s="47">
        <f t="shared" si="0"/>
        <v>576936.93693693681</v>
      </c>
      <c r="G12" s="48">
        <v>231850</v>
      </c>
      <c r="H12" s="48">
        <v>244900</v>
      </c>
      <c r="I12" s="48">
        <v>241900</v>
      </c>
      <c r="J12" s="47">
        <f t="shared" si="1"/>
        <v>718650</v>
      </c>
      <c r="K12" s="48">
        <v>204954.95495495494</v>
      </c>
      <c r="L12" s="48">
        <v>222837.83783783781</v>
      </c>
      <c r="M12" s="48">
        <v>217207.20720720719</v>
      </c>
      <c r="N12" s="47">
        <f t="shared" si="2"/>
        <v>645000</v>
      </c>
      <c r="O12" s="48">
        <v>227567.56756756754</v>
      </c>
      <c r="P12" s="48">
        <v>238693.69369369367</v>
      </c>
      <c r="Q12" s="48">
        <v>261351.35135135133</v>
      </c>
      <c r="R12" s="49">
        <f t="shared" si="3"/>
        <v>727612.61261261255</v>
      </c>
      <c r="S12" s="8"/>
    </row>
    <row r="13" spans="1:19" ht="14.25" thickTop="1" thickBot="1">
      <c r="A13" s="7"/>
      <c r="B13" s="9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0"/>
      <c r="S13" s="8"/>
    </row>
    <row r="14" spans="1:19" ht="14.25" thickTop="1" thickBot="1">
      <c r="A14" s="10"/>
      <c r="B14" s="41" t="s">
        <v>45</v>
      </c>
      <c r="C14" s="51">
        <f>SUM(C4:C12)</f>
        <v>1500423.0369369367</v>
      </c>
      <c r="D14" s="51">
        <f t="shared" ref="D14:R14" si="4">SUM(D4:D12)</f>
        <v>1497423.3693693685</v>
      </c>
      <c r="E14" s="51">
        <f t="shared" si="4"/>
        <v>1578630.6351351354</v>
      </c>
      <c r="F14" s="51">
        <f t="shared" si="4"/>
        <v>4576477.0414414406</v>
      </c>
      <c r="G14" s="51">
        <f t="shared" si="4"/>
        <v>1667512.4054054054</v>
      </c>
      <c r="H14" s="51">
        <f t="shared" si="4"/>
        <v>1769579</v>
      </c>
      <c r="I14" s="51">
        <f t="shared" si="4"/>
        <v>1658157</v>
      </c>
      <c r="J14" s="51">
        <f t="shared" si="4"/>
        <v>5095248.4054054059</v>
      </c>
      <c r="K14" s="51">
        <f t="shared" si="4"/>
        <v>1580969.3693693688</v>
      </c>
      <c r="L14" s="51">
        <f t="shared" si="4"/>
        <v>1584073.8738738738</v>
      </c>
      <c r="M14" s="51">
        <f t="shared" si="4"/>
        <v>1589506.3063063056</v>
      </c>
      <c r="N14" s="51">
        <f t="shared" si="4"/>
        <v>4754549.5495495489</v>
      </c>
      <c r="O14" s="51">
        <f t="shared" si="4"/>
        <v>1617745.0450450447</v>
      </c>
      <c r="P14" s="51">
        <f t="shared" si="4"/>
        <v>1600229.7297297299</v>
      </c>
      <c r="Q14" s="51">
        <f t="shared" si="4"/>
        <v>1732506.3063063056</v>
      </c>
      <c r="R14" s="51">
        <f t="shared" si="4"/>
        <v>4950481.0810810793</v>
      </c>
      <c r="S14" s="8"/>
    </row>
    <row r="16" spans="1:19">
      <c r="C16" s="11"/>
    </row>
    <row r="17" spans="3:3">
      <c r="C17" s="11"/>
    </row>
  </sheetData>
  <mergeCells count="1">
    <mergeCell ref="A2:R2"/>
  </mergeCells>
  <printOptions gridLines="1" gridLinesSet="0"/>
  <pageMargins left="0.74803149606299213" right="0.74803149606299213" top="0.98425196850393704" bottom="0.98425196850393704" header="0.5" footer="0.5"/>
  <pageSetup paperSize="9" scale="54" orientation="landscape" horizontalDpi="4294967292" verticalDpi="4294967292" r:id="rId1"/>
  <headerFooter alignWithMargins="0">
    <oddHeader>&amp;C&amp;F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pageSetUpPr autoPageBreaks="0"/>
  </sheetPr>
  <dimension ref="A1:K37"/>
  <sheetViews>
    <sheetView topLeftCell="A4" workbookViewId="0">
      <selection activeCell="N24" sqref="N24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A000000}">
    <filterColumn colId="6">
      <dynamicFilter type="belowAverage" val="6483.0036666666665"/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pageSetUpPr autoPageBreaks="0"/>
  </sheetPr>
  <dimension ref="A1:K37"/>
  <sheetViews>
    <sheetView topLeftCell="A4" workbookViewId="0">
      <selection activeCell="Q32" sqref="Q32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B000000}">
    <filterColumn colId="5">
      <top10 val="15" filterVal="3850.67"/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autoPageBreaks="0"/>
  </sheetPr>
  <dimension ref="A1:K37"/>
  <sheetViews>
    <sheetView topLeftCell="A4" workbookViewId="0">
      <selection activeCell="K49" sqref="K49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C000000}">
    <filterColumn colId="0">
      <customFilters>
        <customFilter operator="notEqual" val="*r*"/>
      </customFilters>
    </filterColumn>
    <filterColumn colId="6">
      <customFilters and="1">
        <customFilter operator="greaterThanOrEqual" val="3000"/>
        <customFilter operator="lessThan" val="6000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autoPageBreaks="0"/>
  </sheetPr>
  <dimension ref="A1:W37"/>
  <sheetViews>
    <sheetView workbookViewId="0">
      <selection activeCell="P46" sqref="P46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23">
      <c r="A1" s="12"/>
      <c r="C1" s="14"/>
      <c r="E1" s="15"/>
    </row>
    <row r="2" spans="1:23">
      <c r="A2" s="12"/>
      <c r="C2" s="16"/>
      <c r="E2" s="15"/>
    </row>
    <row r="3" spans="1:23">
      <c r="A3" s="12"/>
      <c r="C3" s="17"/>
      <c r="E3" s="15"/>
    </row>
    <row r="4" spans="1:23">
      <c r="A4" s="12"/>
      <c r="E4" s="15"/>
    </row>
    <row r="5" spans="1:23">
      <c r="A5" s="12"/>
      <c r="E5" s="15"/>
    </row>
    <row r="6" spans="1:23" ht="13.5" thickBot="1">
      <c r="A6" s="12"/>
      <c r="E6" s="15"/>
    </row>
    <row r="7" spans="1:23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  <c r="M7" s="20" t="s">
        <v>47</v>
      </c>
      <c r="N7" s="21" t="s">
        <v>46</v>
      </c>
      <c r="O7" s="21" t="s">
        <v>105</v>
      </c>
      <c r="P7" s="21" t="s">
        <v>106</v>
      </c>
      <c r="Q7" s="22" t="s">
        <v>107</v>
      </c>
      <c r="R7" s="22" t="s">
        <v>108</v>
      </c>
      <c r="S7" s="21" t="s">
        <v>109</v>
      </c>
      <c r="T7" s="21" t="s">
        <v>110</v>
      </c>
      <c r="U7" s="21" t="s">
        <v>110</v>
      </c>
      <c r="V7" s="23" t="s">
        <v>111</v>
      </c>
      <c r="W7" s="23" t="s">
        <v>111</v>
      </c>
    </row>
    <row r="8" spans="1:23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  <c r="T8" s="13" t="s">
        <v>215</v>
      </c>
      <c r="V8" s="13" t="s">
        <v>216</v>
      </c>
      <c r="W8" s="13" t="s">
        <v>217</v>
      </c>
    </row>
    <row r="9" spans="1:23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  <c r="T9" s="13" t="s">
        <v>215</v>
      </c>
      <c r="V9" s="13" t="s">
        <v>218</v>
      </c>
      <c r="W9" s="13" t="s">
        <v>219</v>
      </c>
    </row>
    <row r="10" spans="1:23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23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23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23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23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23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23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 hidden="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K67"/>
  <sheetViews>
    <sheetView topLeftCell="A31" workbookViewId="0">
      <selection activeCell="O24" sqref="O24"/>
    </sheetView>
  </sheetViews>
  <sheetFormatPr defaultColWidth="8.8984375" defaultRowHeight="12.75" outlineLevelRow="2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23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outlineLevel="2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67" si="0">H8*G8</f>
        <v>2149.3000000000002</v>
      </c>
      <c r="J8" s="32" t="s">
        <v>112</v>
      </c>
      <c r="K8" s="34">
        <v>39047</v>
      </c>
    </row>
    <row r="9" spans="1:11" outlineLevel="1">
      <c r="C9" s="122" t="s">
        <v>220</v>
      </c>
      <c r="D9" s="27"/>
      <c r="E9" s="52"/>
      <c r="F9" s="24"/>
      <c r="G9" s="30">
        <f>SUBTOTAL(9,G8:G8)</f>
        <v>2</v>
      </c>
      <c r="H9" s="54"/>
      <c r="I9" s="56">
        <f>SUBTOTAL(9,I8:I8)</f>
        <v>2149.3000000000002</v>
      </c>
      <c r="J9" s="32">
        <f>SUBTOTAL(9,J8:J8)</f>
        <v>0</v>
      </c>
      <c r="K9" s="34"/>
    </row>
    <row r="10" spans="1:11" outlineLevel="2">
      <c r="C10" s="26" t="s">
        <v>50</v>
      </c>
      <c r="D10" s="27" t="s">
        <v>51</v>
      </c>
      <c r="E10" s="52">
        <v>341</v>
      </c>
      <c r="F10" s="24" t="s">
        <v>3</v>
      </c>
      <c r="G10" s="30">
        <v>1</v>
      </c>
      <c r="H10" s="54">
        <v>1074.6500000000001</v>
      </c>
      <c r="I10" s="56">
        <f t="shared" si="0"/>
        <v>1074.6500000000001</v>
      </c>
      <c r="J10" s="32" t="s">
        <v>112</v>
      </c>
      <c r="K10" s="35">
        <v>39629</v>
      </c>
    </row>
    <row r="11" spans="1:11" outlineLevel="1">
      <c r="C11" s="122" t="s">
        <v>221</v>
      </c>
      <c r="D11" s="27"/>
      <c r="E11" s="52"/>
      <c r="F11" s="24"/>
      <c r="G11" s="30">
        <f>SUBTOTAL(9,G10:G10)</f>
        <v>1</v>
      </c>
      <c r="H11" s="54"/>
      <c r="I11" s="56">
        <f>SUBTOTAL(9,I10:I10)</f>
        <v>1074.6500000000001</v>
      </c>
      <c r="J11" s="32">
        <f>SUBTOTAL(9,J10:J10)</f>
        <v>0</v>
      </c>
      <c r="K11" s="35"/>
    </row>
    <row r="12" spans="1:11" outlineLevel="2">
      <c r="C12" s="26" t="s">
        <v>52</v>
      </c>
      <c r="D12" s="27" t="s">
        <v>53</v>
      </c>
      <c r="E12" s="52">
        <v>195</v>
      </c>
      <c r="F12" s="24" t="s">
        <v>4</v>
      </c>
      <c r="G12" s="30">
        <v>2</v>
      </c>
      <c r="H12" s="54">
        <v>1289.58</v>
      </c>
      <c r="I12" s="56">
        <f t="shared" si="0"/>
        <v>2579.16</v>
      </c>
      <c r="J12" s="32" t="s">
        <v>112</v>
      </c>
      <c r="K12" s="35">
        <v>39343</v>
      </c>
    </row>
    <row r="13" spans="1:11" outlineLevel="1">
      <c r="C13" s="122" t="s">
        <v>222</v>
      </c>
      <c r="D13" s="27"/>
      <c r="E13" s="52"/>
      <c r="F13" s="24"/>
      <c r="G13" s="30">
        <f>SUBTOTAL(9,G12:G12)</f>
        <v>2</v>
      </c>
      <c r="H13" s="54"/>
      <c r="I13" s="56">
        <f>SUBTOTAL(9,I12:I12)</f>
        <v>2579.16</v>
      </c>
      <c r="J13" s="32">
        <f>SUBTOTAL(9,J12:J12)</f>
        <v>0</v>
      </c>
      <c r="K13" s="35"/>
    </row>
    <row r="14" spans="1:11" outlineLevel="2">
      <c r="C14" s="26" t="s">
        <v>54</v>
      </c>
      <c r="D14" s="27" t="s">
        <v>55</v>
      </c>
      <c r="E14" s="52">
        <v>261</v>
      </c>
      <c r="F14" s="24" t="s">
        <v>5</v>
      </c>
      <c r="G14" s="30">
        <v>3</v>
      </c>
      <c r="H14" s="54">
        <v>1547.5</v>
      </c>
      <c r="I14" s="56">
        <f t="shared" si="0"/>
        <v>4642.5</v>
      </c>
      <c r="J14" s="32" t="s">
        <v>113</v>
      </c>
      <c r="K14" s="35">
        <v>38803</v>
      </c>
    </row>
    <row r="15" spans="1:11" outlineLevel="1">
      <c r="C15" s="122" t="s">
        <v>223</v>
      </c>
      <c r="D15" s="27"/>
      <c r="E15" s="52"/>
      <c r="F15" s="24"/>
      <c r="G15" s="30">
        <f>SUBTOTAL(9,G14:G14)</f>
        <v>3</v>
      </c>
      <c r="H15" s="54"/>
      <c r="I15" s="56">
        <f>SUBTOTAL(9,I14:I14)</f>
        <v>4642.5</v>
      </c>
      <c r="J15" s="32">
        <f>SUBTOTAL(9,J14:J14)</f>
        <v>0</v>
      </c>
      <c r="K15" s="35"/>
    </row>
    <row r="16" spans="1:11" outlineLevel="2">
      <c r="C16" s="26" t="s">
        <v>56</v>
      </c>
      <c r="D16" s="27" t="s">
        <v>57</v>
      </c>
      <c r="E16" s="52">
        <v>195</v>
      </c>
      <c r="F16" s="24" t="s">
        <v>5</v>
      </c>
      <c r="G16" s="30">
        <v>3</v>
      </c>
      <c r="H16" s="54">
        <v>1547.5</v>
      </c>
      <c r="I16" s="56">
        <f t="shared" si="0"/>
        <v>4642.5</v>
      </c>
      <c r="J16" s="32" t="s">
        <v>114</v>
      </c>
      <c r="K16" s="35">
        <v>39504</v>
      </c>
    </row>
    <row r="17" spans="3:11" outlineLevel="1">
      <c r="C17" s="122" t="s">
        <v>224</v>
      </c>
      <c r="D17" s="27"/>
      <c r="E17" s="52"/>
      <c r="F17" s="24"/>
      <c r="G17" s="30">
        <f>SUBTOTAL(9,G16:G16)</f>
        <v>3</v>
      </c>
      <c r="H17" s="54"/>
      <c r="I17" s="56">
        <f>SUBTOTAL(9,I16:I16)</f>
        <v>4642.5</v>
      </c>
      <c r="J17" s="32">
        <f>SUBTOTAL(9,J16:J16)</f>
        <v>0</v>
      </c>
      <c r="K17" s="35"/>
    </row>
    <row r="18" spans="3:11" outlineLevel="2">
      <c r="C18" s="26" t="s">
        <v>58</v>
      </c>
      <c r="D18" s="27" t="s">
        <v>59</v>
      </c>
      <c r="E18" s="52">
        <v>341</v>
      </c>
      <c r="F18" s="24" t="s">
        <v>6</v>
      </c>
      <c r="G18" s="30">
        <v>1</v>
      </c>
      <c r="H18" s="54">
        <v>1857</v>
      </c>
      <c r="I18" s="56">
        <f t="shared" si="0"/>
        <v>1857</v>
      </c>
      <c r="J18" s="32" t="s">
        <v>112</v>
      </c>
      <c r="K18" s="35">
        <v>38911</v>
      </c>
    </row>
    <row r="19" spans="3:11" outlineLevel="1">
      <c r="C19" s="122" t="s">
        <v>225</v>
      </c>
      <c r="D19" s="27"/>
      <c r="E19" s="52"/>
      <c r="F19" s="24"/>
      <c r="G19" s="30">
        <f>SUBTOTAL(9,G18:G18)</f>
        <v>1</v>
      </c>
      <c r="H19" s="54"/>
      <c r="I19" s="56">
        <f>SUBTOTAL(9,I18:I18)</f>
        <v>1857</v>
      </c>
      <c r="J19" s="32">
        <f>SUBTOTAL(9,J18:J18)</f>
        <v>0</v>
      </c>
      <c r="K19" s="35"/>
    </row>
    <row r="20" spans="3:11" outlineLevel="2">
      <c r="C20" s="26" t="s">
        <v>60</v>
      </c>
      <c r="D20" s="27" t="s">
        <v>61</v>
      </c>
      <c r="E20" s="52">
        <v>195</v>
      </c>
      <c r="F20" s="24" t="s">
        <v>6</v>
      </c>
      <c r="G20" s="30">
        <v>1</v>
      </c>
      <c r="H20" s="54">
        <v>1857</v>
      </c>
      <c r="I20" s="56">
        <f t="shared" si="0"/>
        <v>1857</v>
      </c>
      <c r="J20" s="32" t="s">
        <v>114</v>
      </c>
      <c r="K20" s="35">
        <v>39247</v>
      </c>
    </row>
    <row r="21" spans="3:11" outlineLevel="1">
      <c r="C21" s="122" t="s">
        <v>226</v>
      </c>
      <c r="D21" s="27"/>
      <c r="E21" s="52"/>
      <c r="F21" s="24"/>
      <c r="G21" s="30">
        <f>SUBTOTAL(9,G20:G20)</f>
        <v>1</v>
      </c>
      <c r="H21" s="54"/>
      <c r="I21" s="56">
        <f>SUBTOTAL(9,I20:I20)</f>
        <v>1857</v>
      </c>
      <c r="J21" s="32">
        <f>SUBTOTAL(9,J20:J20)</f>
        <v>0</v>
      </c>
      <c r="K21" s="35"/>
    </row>
    <row r="22" spans="3:11" outlineLevel="2">
      <c r="C22" s="26" t="s">
        <v>62</v>
      </c>
      <c r="D22" s="27" t="s">
        <v>63</v>
      </c>
      <c r="E22" s="52">
        <v>362</v>
      </c>
      <c r="F22" s="24" t="s">
        <v>7</v>
      </c>
      <c r="G22" s="30">
        <v>1</v>
      </c>
      <c r="H22" s="54">
        <v>1289.58</v>
      </c>
      <c r="I22" s="56">
        <f t="shared" si="0"/>
        <v>1289.58</v>
      </c>
      <c r="J22" s="32" t="s">
        <v>114</v>
      </c>
      <c r="K22" s="35">
        <v>39731</v>
      </c>
    </row>
    <row r="23" spans="3:11" outlineLevel="1">
      <c r="C23" s="122" t="s">
        <v>227</v>
      </c>
      <c r="D23" s="27"/>
      <c r="E23" s="52"/>
      <c r="F23" s="24"/>
      <c r="G23" s="30">
        <f>SUBTOTAL(9,G22:G22)</f>
        <v>1</v>
      </c>
      <c r="H23" s="54"/>
      <c r="I23" s="56">
        <f>SUBTOTAL(9,I22:I22)</f>
        <v>1289.58</v>
      </c>
      <c r="J23" s="32">
        <f>SUBTOTAL(9,J22:J22)</f>
        <v>0</v>
      </c>
      <c r="K23" s="35"/>
    </row>
    <row r="24" spans="3:11" outlineLevel="2">
      <c r="C24" s="26" t="s">
        <v>64</v>
      </c>
      <c r="D24" s="27" t="s">
        <v>65</v>
      </c>
      <c r="E24" s="52">
        <v>341</v>
      </c>
      <c r="F24" s="24" t="s">
        <v>7</v>
      </c>
      <c r="G24" s="30">
        <v>1</v>
      </c>
      <c r="H24" s="54">
        <v>2228.39</v>
      </c>
      <c r="I24" s="56">
        <f t="shared" si="0"/>
        <v>2228.39</v>
      </c>
      <c r="J24" s="32" t="s">
        <v>114</v>
      </c>
      <c r="K24" s="35">
        <v>38736</v>
      </c>
    </row>
    <row r="25" spans="3:11" outlineLevel="1">
      <c r="C25" s="122" t="s">
        <v>228</v>
      </c>
      <c r="D25" s="27"/>
      <c r="E25" s="52"/>
      <c r="F25" s="24"/>
      <c r="G25" s="30">
        <f>SUBTOTAL(9,G24:G24)</f>
        <v>1</v>
      </c>
      <c r="H25" s="54"/>
      <c r="I25" s="56">
        <f>SUBTOTAL(9,I24:I24)</f>
        <v>2228.39</v>
      </c>
      <c r="J25" s="32">
        <f>SUBTOTAL(9,J24:J24)</f>
        <v>0</v>
      </c>
      <c r="K25" s="35"/>
    </row>
    <row r="26" spans="3:11" outlineLevel="2">
      <c r="C26" s="26" t="s">
        <v>66</v>
      </c>
      <c r="D26" s="27" t="s">
        <v>67</v>
      </c>
      <c r="E26" s="52">
        <v>195</v>
      </c>
      <c r="F26" s="24" t="s">
        <v>8</v>
      </c>
      <c r="G26" s="30">
        <v>1</v>
      </c>
      <c r="H26" s="54">
        <v>2674.67</v>
      </c>
      <c r="I26" s="56">
        <f t="shared" si="0"/>
        <v>2674.67</v>
      </c>
      <c r="J26" s="32" t="s">
        <v>112</v>
      </c>
      <c r="K26" s="35">
        <v>39587</v>
      </c>
    </row>
    <row r="27" spans="3:11" outlineLevel="1">
      <c r="C27" s="122" t="s">
        <v>229</v>
      </c>
      <c r="D27" s="27"/>
      <c r="E27" s="52"/>
      <c r="F27" s="24"/>
      <c r="G27" s="30">
        <f>SUBTOTAL(9,G26:G26)</f>
        <v>1</v>
      </c>
      <c r="H27" s="54"/>
      <c r="I27" s="56">
        <f>SUBTOTAL(9,I26:I26)</f>
        <v>2674.67</v>
      </c>
      <c r="J27" s="32">
        <f>SUBTOTAL(9,J26:J26)</f>
        <v>0</v>
      </c>
      <c r="K27" s="35"/>
    </row>
    <row r="28" spans="3:11" outlineLevel="2">
      <c r="C28" s="26" t="s">
        <v>68</v>
      </c>
      <c r="D28" s="27" t="s">
        <v>69</v>
      </c>
      <c r="E28" s="52">
        <v>261</v>
      </c>
      <c r="F28" s="24" t="s">
        <v>8</v>
      </c>
      <c r="G28" s="30">
        <v>2</v>
      </c>
      <c r="H28" s="54">
        <v>2674.07</v>
      </c>
      <c r="I28" s="56">
        <f t="shared" si="0"/>
        <v>5348.14</v>
      </c>
      <c r="J28" s="32" t="s">
        <v>114</v>
      </c>
      <c r="K28" s="35">
        <v>40059</v>
      </c>
    </row>
    <row r="29" spans="3:11" outlineLevel="1">
      <c r="C29" s="122" t="s">
        <v>230</v>
      </c>
      <c r="D29" s="27"/>
      <c r="E29" s="52"/>
      <c r="F29" s="24"/>
      <c r="G29" s="30">
        <f>SUBTOTAL(9,G28:G28)</f>
        <v>2</v>
      </c>
      <c r="H29" s="54"/>
      <c r="I29" s="56">
        <f>SUBTOTAL(9,I28:I28)</f>
        <v>5348.14</v>
      </c>
      <c r="J29" s="32">
        <f>SUBTOTAL(9,J28:J28)</f>
        <v>0</v>
      </c>
      <c r="K29" s="35"/>
    </row>
    <row r="30" spans="3:11" outlineLevel="2">
      <c r="C30" s="26" t="s">
        <v>70</v>
      </c>
      <c r="D30" s="27" t="s">
        <v>71</v>
      </c>
      <c r="E30" s="52">
        <v>261</v>
      </c>
      <c r="F30" s="24" t="s">
        <v>9</v>
      </c>
      <c r="G30" s="30">
        <v>1</v>
      </c>
      <c r="H30" s="54">
        <v>4620.8</v>
      </c>
      <c r="I30" s="56">
        <f t="shared" si="0"/>
        <v>4620.8</v>
      </c>
      <c r="J30" s="32" t="s">
        <v>112</v>
      </c>
      <c r="K30" s="35">
        <v>39436</v>
      </c>
    </row>
    <row r="31" spans="3:11" outlineLevel="1">
      <c r="C31" s="122" t="s">
        <v>231</v>
      </c>
      <c r="D31" s="27"/>
      <c r="E31" s="52"/>
      <c r="F31" s="24"/>
      <c r="G31" s="30">
        <f>SUBTOTAL(9,G30:G30)</f>
        <v>1</v>
      </c>
      <c r="H31" s="54"/>
      <c r="I31" s="56">
        <f>SUBTOTAL(9,I30:I30)</f>
        <v>4620.8</v>
      </c>
      <c r="J31" s="32">
        <f>SUBTOTAL(9,J30:J30)</f>
        <v>0</v>
      </c>
      <c r="K31" s="35"/>
    </row>
    <row r="32" spans="3:11" outlineLevel="2">
      <c r="C32" s="26" t="s">
        <v>72</v>
      </c>
      <c r="D32" s="27" t="s">
        <v>73</v>
      </c>
      <c r="E32" s="52">
        <v>261</v>
      </c>
      <c r="F32" s="24" t="s">
        <v>10</v>
      </c>
      <c r="G32" s="30">
        <v>1</v>
      </c>
      <c r="H32" s="54">
        <v>3208.89</v>
      </c>
      <c r="I32" s="56">
        <f t="shared" si="0"/>
        <v>3208.89</v>
      </c>
      <c r="J32" s="32" t="s">
        <v>112</v>
      </c>
      <c r="K32" s="35">
        <v>39540</v>
      </c>
    </row>
    <row r="33" spans="3:11" outlineLevel="1">
      <c r="C33" s="122" t="s">
        <v>232</v>
      </c>
      <c r="D33" s="27"/>
      <c r="E33" s="52"/>
      <c r="F33" s="24"/>
      <c r="G33" s="30">
        <f>SUBTOTAL(9,G32:G32)</f>
        <v>1</v>
      </c>
      <c r="H33" s="54"/>
      <c r="I33" s="56">
        <f>SUBTOTAL(9,I32:I32)</f>
        <v>3208.89</v>
      </c>
      <c r="J33" s="32">
        <f>SUBTOTAL(9,J32:J32)</f>
        <v>0</v>
      </c>
      <c r="K33" s="35"/>
    </row>
    <row r="34" spans="3:11" outlineLevel="2">
      <c r="C34" s="26" t="s">
        <v>74</v>
      </c>
      <c r="D34" s="27" t="s">
        <v>75</v>
      </c>
      <c r="E34" s="52">
        <v>261</v>
      </c>
      <c r="F34" s="24" t="s">
        <v>10</v>
      </c>
      <c r="G34" s="30">
        <v>1</v>
      </c>
      <c r="H34" s="54">
        <v>3208.89</v>
      </c>
      <c r="I34" s="56">
        <f t="shared" si="0"/>
        <v>3208.89</v>
      </c>
      <c r="J34" s="32" t="s">
        <v>112</v>
      </c>
      <c r="K34" s="35">
        <v>39859</v>
      </c>
    </row>
    <row r="35" spans="3:11" outlineLevel="1">
      <c r="C35" s="122" t="s">
        <v>233</v>
      </c>
      <c r="D35" s="27"/>
      <c r="E35" s="52"/>
      <c r="F35" s="24"/>
      <c r="G35" s="30">
        <f>SUBTOTAL(9,G34:G34)</f>
        <v>1</v>
      </c>
      <c r="H35" s="54"/>
      <c r="I35" s="56">
        <f>SUBTOTAL(9,I34:I34)</f>
        <v>3208.89</v>
      </c>
      <c r="J35" s="32">
        <f>SUBTOTAL(9,J34:J34)</f>
        <v>0</v>
      </c>
      <c r="K35" s="35"/>
    </row>
    <row r="36" spans="3:11" outlineLevel="2">
      <c r="C36" s="26" t="s">
        <v>76</v>
      </c>
      <c r="D36" s="27" t="s">
        <v>77</v>
      </c>
      <c r="E36" s="52">
        <v>362</v>
      </c>
      <c r="F36" s="24" t="s">
        <v>10</v>
      </c>
      <c r="G36" s="30">
        <v>1</v>
      </c>
      <c r="H36" s="54">
        <v>3208.89</v>
      </c>
      <c r="I36" s="56">
        <f t="shared" si="0"/>
        <v>3208.89</v>
      </c>
      <c r="J36" s="32" t="s">
        <v>114</v>
      </c>
      <c r="K36" s="35">
        <v>38859</v>
      </c>
    </row>
    <row r="37" spans="3:11" outlineLevel="1">
      <c r="C37" s="122" t="s">
        <v>234</v>
      </c>
      <c r="D37" s="27"/>
      <c r="E37" s="52"/>
      <c r="F37" s="24"/>
      <c r="G37" s="30">
        <f>SUBTOTAL(9,G36:G36)</f>
        <v>1</v>
      </c>
      <c r="H37" s="54"/>
      <c r="I37" s="56">
        <f>SUBTOTAL(9,I36:I36)</f>
        <v>3208.89</v>
      </c>
      <c r="J37" s="32">
        <f>SUBTOTAL(9,J36:J36)</f>
        <v>0</v>
      </c>
      <c r="K37" s="35"/>
    </row>
    <row r="38" spans="3:11" outlineLevel="2">
      <c r="C38" s="26" t="s">
        <v>78</v>
      </c>
      <c r="D38" s="27" t="s">
        <v>79</v>
      </c>
      <c r="E38" s="52">
        <v>261</v>
      </c>
      <c r="F38" s="24" t="s">
        <v>10</v>
      </c>
      <c r="G38" s="30">
        <v>1</v>
      </c>
      <c r="H38" s="54">
        <v>3208.89</v>
      </c>
      <c r="I38" s="56">
        <f t="shared" si="0"/>
        <v>3208.89</v>
      </c>
      <c r="J38" s="32" t="s">
        <v>114</v>
      </c>
      <c r="K38" s="35">
        <v>39738</v>
      </c>
    </row>
    <row r="39" spans="3:11" outlineLevel="1">
      <c r="C39" s="122" t="s">
        <v>235</v>
      </c>
      <c r="D39" s="27"/>
      <c r="E39" s="52"/>
      <c r="F39" s="24"/>
      <c r="G39" s="30">
        <f>SUBTOTAL(9,G38:G38)</f>
        <v>1</v>
      </c>
      <c r="H39" s="54"/>
      <c r="I39" s="56">
        <f>SUBTOTAL(9,I38:I38)</f>
        <v>3208.89</v>
      </c>
      <c r="J39" s="32">
        <f>SUBTOTAL(9,J38:J38)</f>
        <v>0</v>
      </c>
      <c r="K39" s="35"/>
    </row>
    <row r="40" spans="3:11" outlineLevel="2">
      <c r="C40" s="26" t="s">
        <v>80</v>
      </c>
      <c r="D40" s="27" t="s">
        <v>81</v>
      </c>
      <c r="E40" s="52">
        <v>362</v>
      </c>
      <c r="F40" s="24" t="s">
        <v>11</v>
      </c>
      <c r="G40" s="30">
        <v>1</v>
      </c>
      <c r="H40" s="54">
        <v>3850.67</v>
      </c>
      <c r="I40" s="56">
        <f t="shared" si="0"/>
        <v>3850.67</v>
      </c>
      <c r="J40" s="32" t="s">
        <v>113</v>
      </c>
      <c r="K40" s="35">
        <v>39274</v>
      </c>
    </row>
    <row r="41" spans="3:11" outlineLevel="1">
      <c r="C41" s="122" t="s">
        <v>236</v>
      </c>
      <c r="D41" s="27"/>
      <c r="E41" s="52"/>
      <c r="F41" s="24"/>
      <c r="G41" s="30">
        <f>SUBTOTAL(9,G40:G40)</f>
        <v>1</v>
      </c>
      <c r="H41" s="54"/>
      <c r="I41" s="56">
        <f>SUBTOTAL(9,I40:I40)</f>
        <v>3850.67</v>
      </c>
      <c r="J41" s="32">
        <f>SUBTOTAL(9,J40:J40)</f>
        <v>0</v>
      </c>
      <c r="K41" s="35"/>
    </row>
    <row r="42" spans="3:11" outlineLevel="2">
      <c r="C42" s="26" t="s">
        <v>82</v>
      </c>
      <c r="D42" s="27" t="s">
        <v>83</v>
      </c>
      <c r="E42" s="52">
        <v>341</v>
      </c>
      <c r="F42" s="24" t="s">
        <v>12</v>
      </c>
      <c r="G42" s="30">
        <v>1</v>
      </c>
      <c r="H42" s="54">
        <v>4620.8</v>
      </c>
      <c r="I42" s="56">
        <f t="shared" si="0"/>
        <v>4620.8</v>
      </c>
      <c r="J42" s="32" t="s">
        <v>114</v>
      </c>
      <c r="K42" s="35">
        <v>38952</v>
      </c>
    </row>
    <row r="43" spans="3:11" outlineLevel="1">
      <c r="C43" s="122" t="s">
        <v>237</v>
      </c>
      <c r="D43" s="27"/>
      <c r="E43" s="52"/>
      <c r="F43" s="24"/>
      <c r="G43" s="30">
        <f>SUBTOTAL(9,G42:G42)</f>
        <v>1</v>
      </c>
      <c r="H43" s="54"/>
      <c r="I43" s="56">
        <f>SUBTOTAL(9,I42:I42)</f>
        <v>4620.8</v>
      </c>
      <c r="J43" s="32">
        <f>SUBTOTAL(9,J42:J42)</f>
        <v>0</v>
      </c>
      <c r="K43" s="35"/>
    </row>
    <row r="44" spans="3:11" outlineLevel="2">
      <c r="C44" s="26" t="s">
        <v>84</v>
      </c>
      <c r="D44" s="27" t="s">
        <v>1</v>
      </c>
      <c r="E44" s="52">
        <v>341</v>
      </c>
      <c r="F44" s="24" t="s">
        <v>13</v>
      </c>
      <c r="G44" s="30">
        <v>1</v>
      </c>
      <c r="H44" s="54">
        <v>5544.96</v>
      </c>
      <c r="I44" s="56">
        <f t="shared" si="0"/>
        <v>5544.96</v>
      </c>
      <c r="J44" s="32" t="s">
        <v>114</v>
      </c>
      <c r="K44" s="35">
        <v>39844</v>
      </c>
    </row>
    <row r="45" spans="3:11" outlineLevel="1">
      <c r="C45" s="122" t="s">
        <v>238</v>
      </c>
      <c r="D45" s="27"/>
      <c r="E45" s="52"/>
      <c r="F45" s="24"/>
      <c r="G45" s="30">
        <f>SUBTOTAL(9,G44:G44)</f>
        <v>1</v>
      </c>
      <c r="H45" s="54"/>
      <c r="I45" s="56">
        <f>SUBTOTAL(9,I44:I44)</f>
        <v>5544.96</v>
      </c>
      <c r="J45" s="32">
        <f>SUBTOTAL(9,J44:J44)</f>
        <v>0</v>
      </c>
      <c r="K45" s="35"/>
    </row>
    <row r="46" spans="3:11" outlineLevel="2">
      <c r="C46" s="26" t="s">
        <v>85</v>
      </c>
      <c r="D46" s="27" t="s">
        <v>86</v>
      </c>
      <c r="E46" s="52">
        <v>261</v>
      </c>
      <c r="F46" s="24" t="s">
        <v>13</v>
      </c>
      <c r="G46" s="30">
        <v>1</v>
      </c>
      <c r="H46" s="54">
        <v>5544.96</v>
      </c>
      <c r="I46" s="56">
        <f t="shared" si="0"/>
        <v>5544.96</v>
      </c>
      <c r="J46" s="32" t="s">
        <v>112</v>
      </c>
      <c r="K46" s="35">
        <v>39051</v>
      </c>
    </row>
    <row r="47" spans="3:11" outlineLevel="1">
      <c r="C47" s="122" t="s">
        <v>239</v>
      </c>
      <c r="D47" s="27"/>
      <c r="E47" s="52"/>
      <c r="F47" s="24"/>
      <c r="G47" s="30">
        <f>SUBTOTAL(9,G46:G46)</f>
        <v>1</v>
      </c>
      <c r="H47" s="54"/>
      <c r="I47" s="56">
        <f>SUBTOTAL(9,I46:I46)</f>
        <v>5544.96</v>
      </c>
      <c r="J47" s="32">
        <f>SUBTOTAL(9,J46:J46)</f>
        <v>0</v>
      </c>
      <c r="K47" s="35"/>
    </row>
    <row r="48" spans="3:11" outlineLevel="2">
      <c r="C48" s="26" t="s">
        <v>87</v>
      </c>
      <c r="D48" s="27" t="s">
        <v>88</v>
      </c>
      <c r="E48" s="52">
        <v>362</v>
      </c>
      <c r="F48" s="24" t="s">
        <v>13</v>
      </c>
      <c r="G48" s="30">
        <v>2</v>
      </c>
      <c r="H48" s="54">
        <v>5544.96</v>
      </c>
      <c r="I48" s="56">
        <f t="shared" si="0"/>
        <v>11089.92</v>
      </c>
      <c r="J48" s="32" t="s">
        <v>112</v>
      </c>
      <c r="K48" s="35">
        <v>39170</v>
      </c>
    </row>
    <row r="49" spans="3:11" outlineLevel="1">
      <c r="C49" s="122" t="s">
        <v>240</v>
      </c>
      <c r="D49" s="27"/>
      <c r="E49" s="52"/>
      <c r="F49" s="24"/>
      <c r="G49" s="30">
        <f>SUBTOTAL(9,G48:G48)</f>
        <v>2</v>
      </c>
      <c r="H49" s="54"/>
      <c r="I49" s="56">
        <f>SUBTOTAL(9,I48:I48)</f>
        <v>11089.92</v>
      </c>
      <c r="J49" s="32">
        <f>SUBTOTAL(9,J48:J48)</f>
        <v>0</v>
      </c>
      <c r="K49" s="35"/>
    </row>
    <row r="50" spans="3:11" outlineLevel="2">
      <c r="C50" s="26" t="s">
        <v>89</v>
      </c>
      <c r="D50" s="27" t="s">
        <v>90</v>
      </c>
      <c r="E50" s="52">
        <v>362</v>
      </c>
      <c r="F50" s="24" t="s">
        <v>13</v>
      </c>
      <c r="G50" s="30">
        <v>3</v>
      </c>
      <c r="H50" s="54">
        <v>5544.96</v>
      </c>
      <c r="I50" s="56">
        <f t="shared" si="0"/>
        <v>16634.88</v>
      </c>
      <c r="J50" s="32" t="s">
        <v>112</v>
      </c>
      <c r="K50" s="35">
        <v>39619</v>
      </c>
    </row>
    <row r="51" spans="3:11" outlineLevel="1">
      <c r="C51" s="122" t="s">
        <v>241</v>
      </c>
      <c r="D51" s="27"/>
      <c r="E51" s="52"/>
      <c r="F51" s="24"/>
      <c r="G51" s="30">
        <f>SUBTOTAL(9,G50:G50)</f>
        <v>3</v>
      </c>
      <c r="H51" s="54"/>
      <c r="I51" s="56">
        <f>SUBTOTAL(9,I50:I50)</f>
        <v>16634.88</v>
      </c>
      <c r="J51" s="32">
        <f>SUBTOTAL(9,J50:J50)</f>
        <v>0</v>
      </c>
      <c r="K51" s="35"/>
    </row>
    <row r="52" spans="3:11" outlineLevel="2">
      <c r="C52" s="26" t="s">
        <v>91</v>
      </c>
      <c r="D52" s="27" t="s">
        <v>92</v>
      </c>
      <c r="E52" s="52">
        <v>341</v>
      </c>
      <c r="F52" s="24" t="s">
        <v>14</v>
      </c>
      <c r="G52" s="30">
        <v>1</v>
      </c>
      <c r="H52" s="54">
        <v>6653.95</v>
      </c>
      <c r="I52" s="56">
        <f t="shared" si="0"/>
        <v>6653.95</v>
      </c>
      <c r="J52" s="32" t="s">
        <v>113</v>
      </c>
      <c r="K52" s="35">
        <v>38765</v>
      </c>
    </row>
    <row r="53" spans="3:11" outlineLevel="1">
      <c r="C53" s="122" t="s">
        <v>242</v>
      </c>
      <c r="D53" s="27"/>
      <c r="E53" s="52"/>
      <c r="F53" s="24"/>
      <c r="G53" s="30">
        <f>SUBTOTAL(9,G52:G52)</f>
        <v>1</v>
      </c>
      <c r="H53" s="54"/>
      <c r="I53" s="56">
        <f>SUBTOTAL(9,I52:I52)</f>
        <v>6653.95</v>
      </c>
      <c r="J53" s="32">
        <f>SUBTOTAL(9,J52:J52)</f>
        <v>0</v>
      </c>
      <c r="K53" s="35"/>
    </row>
    <row r="54" spans="3:11" outlineLevel="2">
      <c r="C54" s="26" t="s">
        <v>93</v>
      </c>
      <c r="D54" s="27" t="s">
        <v>94</v>
      </c>
      <c r="E54" s="52">
        <v>341</v>
      </c>
      <c r="F54" s="24" t="s">
        <v>15</v>
      </c>
      <c r="G54" s="30">
        <v>1</v>
      </c>
      <c r="H54" s="54">
        <v>9581.69</v>
      </c>
      <c r="I54" s="56">
        <f t="shared" si="0"/>
        <v>9581.69</v>
      </c>
      <c r="J54" s="32" t="s">
        <v>112</v>
      </c>
      <c r="K54" s="35">
        <v>39954</v>
      </c>
    </row>
    <row r="55" spans="3:11" outlineLevel="1">
      <c r="C55" s="122" t="s">
        <v>243</v>
      </c>
      <c r="D55" s="27"/>
      <c r="E55" s="52"/>
      <c r="F55" s="24"/>
      <c r="G55" s="30">
        <f>SUBTOTAL(9,G54:G54)</f>
        <v>1</v>
      </c>
      <c r="H55" s="54"/>
      <c r="I55" s="56">
        <f>SUBTOTAL(9,I54:I54)</f>
        <v>9581.69</v>
      </c>
      <c r="J55" s="32">
        <f>SUBTOTAL(9,J54:J54)</f>
        <v>0</v>
      </c>
      <c r="K55" s="35"/>
    </row>
    <row r="56" spans="3:11" outlineLevel="2">
      <c r="C56" s="26" t="s">
        <v>72</v>
      </c>
      <c r="D56" s="27" t="s">
        <v>95</v>
      </c>
      <c r="E56" s="52">
        <v>261</v>
      </c>
      <c r="F56" s="24" t="s">
        <v>15</v>
      </c>
      <c r="G56" s="30">
        <v>1</v>
      </c>
      <c r="H56" s="54">
        <v>9581.69</v>
      </c>
      <c r="I56" s="56">
        <f t="shared" si="0"/>
        <v>9581.69</v>
      </c>
      <c r="J56" s="32" t="s">
        <v>112</v>
      </c>
      <c r="K56" s="35">
        <v>39418</v>
      </c>
    </row>
    <row r="57" spans="3:11" outlineLevel="1">
      <c r="C57" s="122" t="s">
        <v>232</v>
      </c>
      <c r="D57" s="27"/>
      <c r="E57" s="52"/>
      <c r="F57" s="24"/>
      <c r="G57" s="30">
        <f>SUBTOTAL(9,G56:G56)</f>
        <v>1</v>
      </c>
      <c r="H57" s="54"/>
      <c r="I57" s="56">
        <f>SUBTOTAL(9,I56:I56)</f>
        <v>9581.69</v>
      </c>
      <c r="J57" s="32">
        <f>SUBTOTAL(9,J56:J56)</f>
        <v>0</v>
      </c>
      <c r="K57" s="35"/>
    </row>
    <row r="58" spans="3:11" outlineLevel="2">
      <c r="C58" s="26" t="s">
        <v>96</v>
      </c>
      <c r="D58" s="27" t="s">
        <v>97</v>
      </c>
      <c r="E58" s="52">
        <v>195</v>
      </c>
      <c r="F58" s="24" t="s">
        <v>16</v>
      </c>
      <c r="G58" s="30">
        <v>2</v>
      </c>
      <c r="H58" s="54">
        <v>11498.02</v>
      </c>
      <c r="I58" s="56">
        <f t="shared" si="0"/>
        <v>22996.04</v>
      </c>
      <c r="J58" s="32" t="s">
        <v>113</v>
      </c>
      <c r="K58" s="35">
        <v>39533</v>
      </c>
    </row>
    <row r="59" spans="3:11" outlineLevel="1">
      <c r="C59" s="122" t="s">
        <v>244</v>
      </c>
      <c r="D59" s="27"/>
      <c r="E59" s="52"/>
      <c r="F59" s="24"/>
      <c r="G59" s="30">
        <f>SUBTOTAL(9,G58:G58)</f>
        <v>2</v>
      </c>
      <c r="H59" s="54"/>
      <c r="I59" s="56">
        <f>SUBTOTAL(9,I58:I58)</f>
        <v>22996.04</v>
      </c>
      <c r="J59" s="32">
        <f>SUBTOTAL(9,J58:J58)</f>
        <v>0</v>
      </c>
      <c r="K59" s="35"/>
    </row>
    <row r="60" spans="3:11" outlineLevel="2">
      <c r="C60" s="26" t="s">
        <v>122</v>
      </c>
      <c r="D60" s="27" t="s">
        <v>99</v>
      </c>
      <c r="E60" s="52">
        <v>195</v>
      </c>
      <c r="F60" s="24" t="s">
        <v>16</v>
      </c>
      <c r="G60" s="30">
        <v>1</v>
      </c>
      <c r="H60" s="54">
        <v>11498.02</v>
      </c>
      <c r="I60" s="56">
        <f t="shared" si="0"/>
        <v>11498.02</v>
      </c>
      <c r="J60" s="32" t="s">
        <v>112</v>
      </c>
      <c r="K60" s="35">
        <v>39110</v>
      </c>
    </row>
    <row r="61" spans="3:11" outlineLevel="1">
      <c r="C61" s="122" t="s">
        <v>245</v>
      </c>
      <c r="D61" s="27"/>
      <c r="E61" s="52"/>
      <c r="F61" s="24"/>
      <c r="G61" s="30">
        <f>SUBTOTAL(9,G60:G60)</f>
        <v>1</v>
      </c>
      <c r="H61" s="54"/>
      <c r="I61" s="56">
        <f>SUBTOTAL(9,I60:I60)</f>
        <v>11498.02</v>
      </c>
      <c r="J61" s="32">
        <f>SUBTOTAL(9,J60:J60)</f>
        <v>0</v>
      </c>
      <c r="K61" s="35"/>
    </row>
    <row r="62" spans="3:11" outlineLevel="2">
      <c r="C62" s="26" t="s">
        <v>100</v>
      </c>
      <c r="D62" s="27" t="s">
        <v>101</v>
      </c>
      <c r="E62" s="52">
        <v>341</v>
      </c>
      <c r="F62" s="24" t="s">
        <v>16</v>
      </c>
      <c r="G62" s="30">
        <v>1</v>
      </c>
      <c r="H62" s="54">
        <v>11498.02</v>
      </c>
      <c r="I62" s="56">
        <f t="shared" si="0"/>
        <v>11498.02</v>
      </c>
      <c r="J62" s="32" t="s">
        <v>114</v>
      </c>
      <c r="K62" s="35">
        <v>40031</v>
      </c>
    </row>
    <row r="63" spans="3:11" outlineLevel="1">
      <c r="C63" s="122" t="s">
        <v>246</v>
      </c>
      <c r="D63" s="27"/>
      <c r="E63" s="52"/>
      <c r="F63" s="24"/>
      <c r="G63" s="30">
        <f>SUBTOTAL(9,G62:G62)</f>
        <v>1</v>
      </c>
      <c r="H63" s="54"/>
      <c r="I63" s="56">
        <f>SUBTOTAL(9,I62:I62)</f>
        <v>11498.02</v>
      </c>
      <c r="J63" s="32">
        <f>SUBTOTAL(9,J62:J62)</f>
        <v>0</v>
      </c>
      <c r="K63" s="35"/>
    </row>
    <row r="64" spans="3:11" outlineLevel="2">
      <c r="C64" s="26" t="s">
        <v>102</v>
      </c>
      <c r="D64" s="27" t="s">
        <v>103</v>
      </c>
      <c r="E64" s="52">
        <v>362</v>
      </c>
      <c r="F64" s="24" t="s">
        <v>17</v>
      </c>
      <c r="G64" s="30">
        <v>1</v>
      </c>
      <c r="H64" s="54">
        <v>13797.63</v>
      </c>
      <c r="I64" s="56">
        <f t="shared" si="0"/>
        <v>13797.63</v>
      </c>
      <c r="J64" s="32" t="s">
        <v>113</v>
      </c>
      <c r="K64" s="35">
        <v>38865</v>
      </c>
    </row>
    <row r="65" spans="3:11" outlineLevel="1">
      <c r="C65" s="122" t="s">
        <v>247</v>
      </c>
      <c r="D65" s="27"/>
      <c r="E65" s="52"/>
      <c r="F65" s="24"/>
      <c r="G65" s="30">
        <f>SUBTOTAL(9,G64:G64)</f>
        <v>1</v>
      </c>
      <c r="H65" s="54"/>
      <c r="I65" s="56">
        <f>SUBTOTAL(9,I64:I64)</f>
        <v>13797.63</v>
      </c>
      <c r="J65" s="32">
        <f>SUBTOTAL(9,J64:J64)</f>
        <v>0</v>
      </c>
      <c r="K65" s="35"/>
    </row>
    <row r="66" spans="3:11">
      <c r="C66" s="122" t="s">
        <v>117</v>
      </c>
      <c r="D66" s="27"/>
      <c r="E66" s="52"/>
      <c r="F66" s="24"/>
      <c r="G66" s="30">
        <f>SUBTOTAL(9,G8:G64)</f>
        <v>40</v>
      </c>
      <c r="H66" s="54"/>
      <c r="I66" s="56">
        <f>SUBTOTAL(9,I8:I64)</f>
        <v>180692.47999999998</v>
      </c>
      <c r="J66" s="32">
        <f>SUBTOTAL(9,J8:J64)</f>
        <v>0</v>
      </c>
      <c r="K66" s="35"/>
    </row>
    <row r="67" spans="3:11" ht="13.5" thickBot="1">
      <c r="C67" s="28" t="s">
        <v>104</v>
      </c>
      <c r="D67" s="29" t="s">
        <v>0</v>
      </c>
      <c r="E67" s="53">
        <v>362</v>
      </c>
      <c r="F67" s="25" t="s">
        <v>17</v>
      </c>
      <c r="G67" s="31">
        <v>1</v>
      </c>
      <c r="H67" s="55">
        <v>13797.63</v>
      </c>
      <c r="I67" s="57">
        <f t="shared" si="0"/>
        <v>13797.63</v>
      </c>
      <c r="J67" s="33" t="s">
        <v>114</v>
      </c>
      <c r="K67" s="36">
        <v>39349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K37"/>
  <sheetViews>
    <sheetView topLeftCell="A4" workbookViewId="0">
      <selection activeCell="N43" sqref="N43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23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34"/>
  <sheetViews>
    <sheetView workbookViewId="0">
      <selection activeCell="G38" sqref="G38"/>
    </sheetView>
  </sheetViews>
  <sheetFormatPr defaultRowHeight="12.75"/>
  <cols>
    <col min="1" max="1" width="13.88671875" bestFit="1" customWidth="1"/>
    <col min="2" max="2" width="24.8125" bestFit="1" customWidth="1"/>
  </cols>
  <sheetData>
    <row r="3" spans="1:2">
      <c r="A3" s="58" t="s">
        <v>116</v>
      </c>
      <c r="B3" t="s">
        <v>121</v>
      </c>
    </row>
    <row r="4" spans="1:2">
      <c r="A4" s="59" t="s">
        <v>1</v>
      </c>
      <c r="B4" s="123">
        <v>5544.96</v>
      </c>
    </row>
    <row r="5" spans="1:2">
      <c r="A5" s="59" t="s">
        <v>0</v>
      </c>
      <c r="B5" s="123">
        <v>13797.63</v>
      </c>
    </row>
    <row r="6" spans="1:2">
      <c r="A6" s="59" t="s">
        <v>65</v>
      </c>
      <c r="B6" s="123">
        <v>2228.39</v>
      </c>
    </row>
    <row r="7" spans="1:2">
      <c r="A7" s="59" t="s">
        <v>94</v>
      </c>
      <c r="B7" s="123">
        <v>9581.69</v>
      </c>
    </row>
    <row r="8" spans="1:2">
      <c r="A8" s="59" t="s">
        <v>77</v>
      </c>
      <c r="B8" s="123">
        <v>3208.89</v>
      </c>
    </row>
    <row r="9" spans="1:2">
      <c r="A9" s="59" t="s">
        <v>90</v>
      </c>
      <c r="B9" s="123">
        <v>16634.88</v>
      </c>
    </row>
    <row r="10" spans="1:2">
      <c r="A10" s="59" t="s">
        <v>95</v>
      </c>
      <c r="B10" s="123">
        <v>9581.69</v>
      </c>
    </row>
    <row r="11" spans="1:2">
      <c r="A11" s="59" t="s">
        <v>83</v>
      </c>
      <c r="B11" s="123">
        <v>4620.8</v>
      </c>
    </row>
    <row r="12" spans="1:2">
      <c r="A12" s="59" t="s">
        <v>101</v>
      </c>
      <c r="B12" s="123">
        <v>11498.02</v>
      </c>
    </row>
    <row r="13" spans="1:2">
      <c r="A13" s="59" t="s">
        <v>59</v>
      </c>
      <c r="B13" s="123">
        <v>1857</v>
      </c>
    </row>
    <row r="14" spans="1:2">
      <c r="A14" s="59" t="s">
        <v>81</v>
      </c>
      <c r="B14" s="123">
        <v>3850.67</v>
      </c>
    </row>
    <row r="15" spans="1:2">
      <c r="A15" s="59" t="s">
        <v>79</v>
      </c>
      <c r="B15" s="123">
        <v>3208.89</v>
      </c>
    </row>
    <row r="16" spans="1:2">
      <c r="A16" s="59" t="s">
        <v>73</v>
      </c>
      <c r="B16" s="123">
        <v>3208.89</v>
      </c>
    </row>
    <row r="17" spans="1:2">
      <c r="A17" s="59" t="s">
        <v>75</v>
      </c>
      <c r="B17" s="123">
        <v>3208.89</v>
      </c>
    </row>
    <row r="18" spans="1:2">
      <c r="A18" s="59" t="s">
        <v>57</v>
      </c>
      <c r="B18" s="123">
        <v>4642.5</v>
      </c>
    </row>
    <row r="19" spans="1:2">
      <c r="A19" s="59" t="s">
        <v>69</v>
      </c>
      <c r="B19" s="123">
        <v>5348.14</v>
      </c>
    </row>
    <row r="20" spans="1:2">
      <c r="A20" s="59" t="s">
        <v>61</v>
      </c>
      <c r="B20" s="123">
        <v>1857</v>
      </c>
    </row>
    <row r="21" spans="1:2">
      <c r="A21" s="59" t="s">
        <v>71</v>
      </c>
      <c r="B21" s="123">
        <v>4620.8</v>
      </c>
    </row>
    <row r="22" spans="1:2">
      <c r="A22" s="59" t="s">
        <v>103</v>
      </c>
      <c r="B22" s="123">
        <v>13797.63</v>
      </c>
    </row>
    <row r="23" spans="1:2">
      <c r="A23" s="59" t="s">
        <v>97</v>
      </c>
      <c r="B23" s="123">
        <v>22996.04</v>
      </c>
    </row>
    <row r="24" spans="1:2">
      <c r="A24" s="59" t="s">
        <v>99</v>
      </c>
      <c r="B24" s="123">
        <v>11498.02</v>
      </c>
    </row>
    <row r="25" spans="1:2">
      <c r="A25" s="59" t="s">
        <v>63</v>
      </c>
      <c r="B25" s="123">
        <v>1289.58</v>
      </c>
    </row>
    <row r="26" spans="1:2">
      <c r="A26" s="59" t="s">
        <v>55</v>
      </c>
      <c r="B26" s="123">
        <v>4642.5</v>
      </c>
    </row>
    <row r="27" spans="1:2">
      <c r="A27" s="59" t="s">
        <v>67</v>
      </c>
      <c r="B27" s="123">
        <v>2674.67</v>
      </c>
    </row>
    <row r="28" spans="1:2">
      <c r="A28" s="59" t="s">
        <v>92</v>
      </c>
      <c r="B28" s="123">
        <v>6653.95</v>
      </c>
    </row>
    <row r="29" spans="1:2">
      <c r="A29" s="59" t="s">
        <v>49</v>
      </c>
      <c r="B29" s="123">
        <v>2149.3000000000002</v>
      </c>
    </row>
    <row r="30" spans="1:2">
      <c r="A30" s="59" t="s">
        <v>51</v>
      </c>
      <c r="B30" s="123">
        <v>1074.6500000000001</v>
      </c>
    </row>
    <row r="31" spans="1:2">
      <c r="A31" s="59" t="s">
        <v>88</v>
      </c>
      <c r="B31" s="123">
        <v>11089.92</v>
      </c>
    </row>
    <row r="32" spans="1:2">
      <c r="A32" s="59" t="s">
        <v>86</v>
      </c>
      <c r="B32" s="123">
        <v>5544.96</v>
      </c>
    </row>
    <row r="33" spans="1:2">
      <c r="A33" s="59" t="s">
        <v>53</v>
      </c>
      <c r="B33" s="123">
        <v>2579.16</v>
      </c>
    </row>
    <row r="34" spans="1:2">
      <c r="A34" s="59" t="s">
        <v>117</v>
      </c>
      <c r="B34" s="123">
        <v>194490.11000000002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2"/>
  <sheetViews>
    <sheetView workbookViewId="0">
      <selection activeCell="F16" sqref="F16"/>
    </sheetView>
  </sheetViews>
  <sheetFormatPr defaultRowHeight="12.75"/>
  <cols>
    <col min="3" max="3" width="13.88671875" bestFit="1" customWidth="1"/>
    <col min="4" max="4" width="16.98828125" bestFit="1" customWidth="1"/>
    <col min="5" max="5" width="28.453125" bestFit="1" customWidth="1"/>
    <col min="6" max="6" width="15.640625" bestFit="1" customWidth="1"/>
    <col min="7" max="7" width="28.453125" bestFit="1" customWidth="1"/>
    <col min="8" max="8" width="15.640625" bestFit="1" customWidth="1"/>
    <col min="9" max="9" width="28.453125" bestFit="1" customWidth="1"/>
    <col min="10" max="10" width="21.03515625" bestFit="1" customWidth="1"/>
    <col min="11" max="11" width="33.84765625" bestFit="1" customWidth="1"/>
  </cols>
  <sheetData>
    <row r="1" spans="1:11">
      <c r="A1" t="s">
        <v>115</v>
      </c>
    </row>
    <row r="10" spans="1:11">
      <c r="D10" s="58" t="s">
        <v>118</v>
      </c>
    </row>
    <row r="11" spans="1:11">
      <c r="D11" t="s">
        <v>112</v>
      </c>
      <c r="F11" t="s">
        <v>114</v>
      </c>
      <c r="H11" t="s">
        <v>113</v>
      </c>
      <c r="J11" t="s">
        <v>120</v>
      </c>
      <c r="K11" t="s">
        <v>248</v>
      </c>
    </row>
    <row r="12" spans="1:11">
      <c r="C12" s="58" t="s">
        <v>116</v>
      </c>
      <c r="D12" t="s">
        <v>119</v>
      </c>
      <c r="E12" t="s">
        <v>249</v>
      </c>
      <c r="F12" t="s">
        <v>119</v>
      </c>
      <c r="G12" t="s">
        <v>249</v>
      </c>
      <c r="H12" t="s">
        <v>119</v>
      </c>
      <c r="I12" t="s">
        <v>249</v>
      </c>
    </row>
    <row r="13" spans="1:11">
      <c r="C13" s="59" t="s">
        <v>68</v>
      </c>
      <c r="D13" s="123"/>
      <c r="E13" s="123"/>
      <c r="F13" s="123">
        <v>2</v>
      </c>
      <c r="G13" s="123">
        <v>5348.14</v>
      </c>
      <c r="H13" s="123"/>
      <c r="I13" s="123"/>
      <c r="J13" s="123">
        <v>2</v>
      </c>
      <c r="K13" s="123">
        <v>5348.14</v>
      </c>
    </row>
    <row r="14" spans="1:11">
      <c r="C14" s="59" t="s">
        <v>70</v>
      </c>
      <c r="D14" s="123">
        <v>1</v>
      </c>
      <c r="E14" s="123">
        <v>4620.8</v>
      </c>
      <c r="F14" s="123"/>
      <c r="G14" s="123"/>
      <c r="H14" s="123"/>
      <c r="I14" s="123"/>
      <c r="J14" s="123">
        <v>1</v>
      </c>
      <c r="K14" s="123">
        <v>4620.8</v>
      </c>
    </row>
    <row r="15" spans="1:11">
      <c r="C15" s="59" t="s">
        <v>48</v>
      </c>
      <c r="D15" s="123">
        <v>2</v>
      </c>
      <c r="E15" s="123">
        <v>2149.3000000000002</v>
      </c>
      <c r="F15" s="123"/>
      <c r="G15" s="123"/>
      <c r="H15" s="123"/>
      <c r="I15" s="123"/>
      <c r="J15" s="123">
        <v>2</v>
      </c>
      <c r="K15" s="123">
        <v>2149.3000000000002</v>
      </c>
    </row>
    <row r="16" spans="1:11">
      <c r="C16" s="59" t="s">
        <v>50</v>
      </c>
      <c r="D16" s="123">
        <v>1</v>
      </c>
      <c r="E16" s="123">
        <v>1074.6500000000001</v>
      </c>
      <c r="F16" s="123"/>
      <c r="G16" s="123"/>
      <c r="H16" s="123"/>
      <c r="I16" s="123"/>
      <c r="J16" s="123">
        <v>1</v>
      </c>
      <c r="K16" s="123">
        <v>1074.6500000000001</v>
      </c>
    </row>
    <row r="17" spans="3:11">
      <c r="C17" s="59" t="s">
        <v>52</v>
      </c>
      <c r="D17" s="123">
        <v>2</v>
      </c>
      <c r="E17" s="123">
        <v>2579.16</v>
      </c>
      <c r="F17" s="123"/>
      <c r="G17" s="123"/>
      <c r="H17" s="123"/>
      <c r="I17" s="123"/>
      <c r="J17" s="123">
        <v>2</v>
      </c>
      <c r="K17" s="123">
        <v>2579.16</v>
      </c>
    </row>
    <row r="18" spans="3:11">
      <c r="C18" s="59" t="s">
        <v>93</v>
      </c>
      <c r="D18" s="123">
        <v>1</v>
      </c>
      <c r="E18" s="123">
        <v>9581.69</v>
      </c>
      <c r="F18" s="123"/>
      <c r="G18" s="123"/>
      <c r="H18" s="123"/>
      <c r="I18" s="123"/>
      <c r="J18" s="123">
        <v>1</v>
      </c>
      <c r="K18" s="123">
        <v>9581.69</v>
      </c>
    </row>
    <row r="19" spans="3:11">
      <c r="C19" s="59" t="s">
        <v>72</v>
      </c>
      <c r="D19" s="123">
        <v>2</v>
      </c>
      <c r="E19" s="123">
        <v>6395.29</v>
      </c>
      <c r="F19" s="123"/>
      <c r="G19" s="123"/>
      <c r="H19" s="123"/>
      <c r="I19" s="123"/>
      <c r="J19" s="123">
        <v>2</v>
      </c>
      <c r="K19" s="123">
        <v>6395.29</v>
      </c>
    </row>
    <row r="20" spans="3:11">
      <c r="C20" s="59" t="s">
        <v>82</v>
      </c>
      <c r="D20" s="123"/>
      <c r="E20" s="123"/>
      <c r="F20" s="123">
        <v>1</v>
      </c>
      <c r="G20" s="123">
        <v>4620.8</v>
      </c>
      <c r="H20" s="123"/>
      <c r="I20" s="123"/>
      <c r="J20" s="123">
        <v>1</v>
      </c>
      <c r="K20" s="123">
        <v>4620.8</v>
      </c>
    </row>
    <row r="21" spans="3:11">
      <c r="C21" s="59" t="s">
        <v>84</v>
      </c>
      <c r="D21" s="123"/>
      <c r="E21" s="123"/>
      <c r="F21" s="123">
        <v>1</v>
      </c>
      <c r="G21" s="123">
        <v>5544.96</v>
      </c>
      <c r="H21" s="123"/>
      <c r="I21" s="123"/>
      <c r="J21" s="123">
        <v>1</v>
      </c>
      <c r="K21" s="123">
        <v>5544.96</v>
      </c>
    </row>
    <row r="22" spans="3:11">
      <c r="C22" s="59" t="s">
        <v>54</v>
      </c>
      <c r="D22" s="123"/>
      <c r="E22" s="123"/>
      <c r="F22" s="123"/>
      <c r="G22" s="123"/>
      <c r="H22" s="123">
        <v>3</v>
      </c>
      <c r="I22" s="123">
        <v>4642.5</v>
      </c>
      <c r="J22" s="123">
        <v>3</v>
      </c>
      <c r="K22" s="123">
        <v>4642.5</v>
      </c>
    </row>
    <row r="23" spans="3:11">
      <c r="C23" s="59" t="s">
        <v>56</v>
      </c>
      <c r="D23" s="123"/>
      <c r="E23" s="123"/>
      <c r="F23" s="123">
        <v>3</v>
      </c>
      <c r="G23" s="123">
        <v>4642.5</v>
      </c>
      <c r="H23" s="123"/>
      <c r="I23" s="123"/>
      <c r="J23" s="123">
        <v>3</v>
      </c>
      <c r="K23" s="123">
        <v>4642.5</v>
      </c>
    </row>
    <row r="24" spans="3:11">
      <c r="C24" s="59" t="s">
        <v>96</v>
      </c>
      <c r="D24" s="123"/>
      <c r="E24" s="123"/>
      <c r="F24" s="123"/>
      <c r="G24" s="123"/>
      <c r="H24" s="123">
        <v>2</v>
      </c>
      <c r="I24" s="123">
        <v>22996.04</v>
      </c>
      <c r="J24" s="123">
        <v>2</v>
      </c>
      <c r="K24" s="123">
        <v>22996.04</v>
      </c>
    </row>
    <row r="25" spans="3:11">
      <c r="C25" s="59" t="s">
        <v>58</v>
      </c>
      <c r="D25" s="123">
        <v>1</v>
      </c>
      <c r="E25" s="123">
        <v>1857</v>
      </c>
      <c r="F25" s="123"/>
      <c r="G25" s="123"/>
      <c r="H25" s="123"/>
      <c r="I25" s="123"/>
      <c r="J25" s="123">
        <v>1</v>
      </c>
      <c r="K25" s="123">
        <v>1857</v>
      </c>
    </row>
    <row r="26" spans="3:11">
      <c r="C26" s="59" t="s">
        <v>60</v>
      </c>
      <c r="D26" s="123"/>
      <c r="E26" s="123"/>
      <c r="F26" s="123">
        <v>1</v>
      </c>
      <c r="G26" s="123">
        <v>1857</v>
      </c>
      <c r="H26" s="123"/>
      <c r="I26" s="123"/>
      <c r="J26" s="123">
        <v>1</v>
      </c>
      <c r="K26" s="123">
        <v>1857</v>
      </c>
    </row>
    <row r="27" spans="3:11">
      <c r="C27" s="59" t="s">
        <v>98</v>
      </c>
      <c r="D27" s="123">
        <v>1</v>
      </c>
      <c r="E27" s="123">
        <v>11498.02</v>
      </c>
      <c r="F27" s="123"/>
      <c r="G27" s="123"/>
      <c r="H27" s="123"/>
      <c r="I27" s="123"/>
      <c r="J27" s="123">
        <v>1</v>
      </c>
      <c r="K27" s="123">
        <v>11498.02</v>
      </c>
    </row>
    <row r="28" spans="3:11">
      <c r="C28" s="59" t="s">
        <v>85</v>
      </c>
      <c r="D28" s="123">
        <v>1</v>
      </c>
      <c r="E28" s="123">
        <v>5544.96</v>
      </c>
      <c r="F28" s="123"/>
      <c r="G28" s="123"/>
      <c r="H28" s="123"/>
      <c r="I28" s="123"/>
      <c r="J28" s="123">
        <v>1</v>
      </c>
      <c r="K28" s="123">
        <v>5544.96</v>
      </c>
    </row>
    <row r="29" spans="3:11">
      <c r="C29" s="59" t="s">
        <v>62</v>
      </c>
      <c r="D29" s="123"/>
      <c r="E29" s="123"/>
      <c r="F29" s="123">
        <v>1</v>
      </c>
      <c r="G29" s="123">
        <v>1289.58</v>
      </c>
      <c r="H29" s="123"/>
      <c r="I29" s="123"/>
      <c r="J29" s="123">
        <v>1</v>
      </c>
      <c r="K29" s="123">
        <v>1289.58</v>
      </c>
    </row>
    <row r="30" spans="3:11">
      <c r="C30" s="59" t="s">
        <v>100</v>
      </c>
      <c r="D30" s="123"/>
      <c r="E30" s="123"/>
      <c r="F30" s="123">
        <v>1</v>
      </c>
      <c r="G30" s="123">
        <v>11498.02</v>
      </c>
      <c r="H30" s="123"/>
      <c r="I30" s="123"/>
      <c r="J30" s="123">
        <v>1</v>
      </c>
      <c r="K30" s="123">
        <v>11498.02</v>
      </c>
    </row>
    <row r="31" spans="3:11">
      <c r="C31" s="59" t="s">
        <v>64</v>
      </c>
      <c r="D31" s="123"/>
      <c r="E31" s="123"/>
      <c r="F31" s="123">
        <v>1</v>
      </c>
      <c r="G31" s="123">
        <v>2228.39</v>
      </c>
      <c r="H31" s="123"/>
      <c r="I31" s="123"/>
      <c r="J31" s="123">
        <v>1</v>
      </c>
      <c r="K31" s="123">
        <v>2228.39</v>
      </c>
    </row>
    <row r="32" spans="3:11">
      <c r="C32" s="59" t="s">
        <v>74</v>
      </c>
      <c r="D32" s="123">
        <v>1</v>
      </c>
      <c r="E32" s="123">
        <v>3208.89</v>
      </c>
      <c r="F32" s="123"/>
      <c r="G32" s="123"/>
      <c r="H32" s="123"/>
      <c r="I32" s="123"/>
      <c r="J32" s="123">
        <v>1</v>
      </c>
      <c r="K32" s="123">
        <v>3208.89</v>
      </c>
    </row>
    <row r="33" spans="3:11">
      <c r="C33" s="59" t="s">
        <v>76</v>
      </c>
      <c r="D33" s="123"/>
      <c r="E33" s="123"/>
      <c r="F33" s="123">
        <v>1</v>
      </c>
      <c r="G33" s="123">
        <v>3208.89</v>
      </c>
      <c r="H33" s="123"/>
      <c r="I33" s="123"/>
      <c r="J33" s="123">
        <v>1</v>
      </c>
      <c r="K33" s="123">
        <v>3208.89</v>
      </c>
    </row>
    <row r="34" spans="3:11">
      <c r="C34" s="59" t="s">
        <v>102</v>
      </c>
      <c r="D34" s="123"/>
      <c r="E34" s="123"/>
      <c r="F34" s="123"/>
      <c r="G34" s="123"/>
      <c r="H34" s="123">
        <v>1</v>
      </c>
      <c r="I34" s="123">
        <v>13797.63</v>
      </c>
      <c r="J34" s="123">
        <v>1</v>
      </c>
      <c r="K34" s="123">
        <v>13797.63</v>
      </c>
    </row>
    <row r="35" spans="3:11">
      <c r="C35" s="59" t="s">
        <v>104</v>
      </c>
      <c r="D35" s="123"/>
      <c r="E35" s="123"/>
      <c r="F35" s="123">
        <v>1</v>
      </c>
      <c r="G35" s="123">
        <v>13797.63</v>
      </c>
      <c r="H35" s="123"/>
      <c r="I35" s="123"/>
      <c r="J35" s="123">
        <v>1</v>
      </c>
      <c r="K35" s="123">
        <v>13797.63</v>
      </c>
    </row>
    <row r="36" spans="3:11">
      <c r="C36" s="59" t="s">
        <v>78</v>
      </c>
      <c r="D36" s="123"/>
      <c r="E36" s="123"/>
      <c r="F36" s="123">
        <v>1</v>
      </c>
      <c r="G36" s="123">
        <v>3208.89</v>
      </c>
      <c r="H36" s="123"/>
      <c r="I36" s="123"/>
      <c r="J36" s="123">
        <v>1</v>
      </c>
      <c r="K36" s="123">
        <v>3208.89</v>
      </c>
    </row>
    <row r="37" spans="3:11">
      <c r="C37" s="59" t="s">
        <v>80</v>
      </c>
      <c r="D37" s="123"/>
      <c r="E37" s="123"/>
      <c r="F37" s="123"/>
      <c r="G37" s="123"/>
      <c r="H37" s="123">
        <v>1</v>
      </c>
      <c r="I37" s="123">
        <v>3850.67</v>
      </c>
      <c r="J37" s="123">
        <v>1</v>
      </c>
      <c r="K37" s="123">
        <v>3850.67</v>
      </c>
    </row>
    <row r="38" spans="3:11">
      <c r="C38" s="59" t="s">
        <v>87</v>
      </c>
      <c r="D38" s="123">
        <v>2</v>
      </c>
      <c r="E38" s="123">
        <v>11089.92</v>
      </c>
      <c r="F38" s="123"/>
      <c r="G38" s="123"/>
      <c r="H38" s="123"/>
      <c r="I38" s="123"/>
      <c r="J38" s="123">
        <v>2</v>
      </c>
      <c r="K38" s="123">
        <v>11089.92</v>
      </c>
    </row>
    <row r="39" spans="3:11">
      <c r="C39" s="59" t="s">
        <v>89</v>
      </c>
      <c r="D39" s="123">
        <v>3</v>
      </c>
      <c r="E39" s="123">
        <v>16634.88</v>
      </c>
      <c r="F39" s="123"/>
      <c r="G39" s="123"/>
      <c r="H39" s="123"/>
      <c r="I39" s="123"/>
      <c r="J39" s="123">
        <v>3</v>
      </c>
      <c r="K39" s="123">
        <v>16634.88</v>
      </c>
    </row>
    <row r="40" spans="3:11">
      <c r="C40" s="59" t="s">
        <v>66</v>
      </c>
      <c r="D40" s="123">
        <v>1</v>
      </c>
      <c r="E40" s="123">
        <v>2674.67</v>
      </c>
      <c r="F40" s="123"/>
      <c r="G40" s="123"/>
      <c r="H40" s="123"/>
      <c r="I40" s="123"/>
      <c r="J40" s="123">
        <v>1</v>
      </c>
      <c r="K40" s="123">
        <v>2674.67</v>
      </c>
    </row>
    <row r="41" spans="3:11">
      <c r="C41" s="59" t="s">
        <v>91</v>
      </c>
      <c r="D41" s="123"/>
      <c r="E41" s="123"/>
      <c r="F41" s="123"/>
      <c r="G41" s="123"/>
      <c r="H41" s="123">
        <v>1</v>
      </c>
      <c r="I41" s="123">
        <v>6653.95</v>
      </c>
      <c r="J41" s="123">
        <v>1</v>
      </c>
      <c r="K41" s="123">
        <v>6653.95</v>
      </c>
    </row>
    <row r="42" spans="3:11">
      <c r="C42" s="59" t="s">
        <v>117</v>
      </c>
      <c r="D42" s="123">
        <v>19</v>
      </c>
      <c r="E42" s="123">
        <v>6093.18</v>
      </c>
      <c r="F42" s="123">
        <v>14</v>
      </c>
      <c r="G42" s="123">
        <v>5204.0727272727272</v>
      </c>
      <c r="H42" s="123">
        <v>8</v>
      </c>
      <c r="I42" s="123">
        <v>10388.157999999999</v>
      </c>
      <c r="J42" s="123">
        <v>41</v>
      </c>
      <c r="K42" s="123">
        <v>6483.0036666666692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9"/>
  <sheetViews>
    <sheetView tabSelected="1" workbookViewId="0">
      <selection activeCell="F26" sqref="F26"/>
    </sheetView>
  </sheetViews>
  <sheetFormatPr defaultColWidth="8.8984375" defaultRowHeight="12.75"/>
  <cols>
    <col min="1" max="1" width="27.64453125" style="60" bestFit="1" customWidth="1"/>
    <col min="2" max="2" width="16.98828125" style="60" bestFit="1" customWidth="1"/>
    <col min="3" max="3" width="14.29296875" style="60" bestFit="1" customWidth="1"/>
    <col min="4" max="4" width="11.19140625" style="60" bestFit="1" customWidth="1"/>
    <col min="5" max="5" width="26.0234375" style="60" bestFit="1" customWidth="1"/>
    <col min="6" max="6" width="9.9765625" style="60" bestFit="1" customWidth="1"/>
    <col min="7" max="7" width="13.078125" style="60" bestFit="1" customWidth="1"/>
    <col min="8" max="8" width="11.32421875" style="60" bestFit="1" customWidth="1"/>
    <col min="9" max="16384" width="8.8984375" style="60"/>
  </cols>
  <sheetData>
    <row r="1" spans="1:8">
      <c r="A1" s="58" t="s">
        <v>144</v>
      </c>
      <c r="B1" t="s">
        <v>143</v>
      </c>
    </row>
    <row r="3" spans="1:8">
      <c r="A3" s="58" t="s">
        <v>145</v>
      </c>
      <c r="B3" s="58" t="s">
        <v>118</v>
      </c>
      <c r="C3"/>
      <c r="D3"/>
      <c r="E3"/>
      <c r="F3"/>
      <c r="G3"/>
      <c r="H3"/>
    </row>
    <row r="4" spans="1:8">
      <c r="A4" s="58" t="s">
        <v>116</v>
      </c>
      <c r="B4" t="s">
        <v>142</v>
      </c>
      <c r="C4" t="s">
        <v>141</v>
      </c>
      <c r="D4" t="s">
        <v>140</v>
      </c>
      <c r="E4" t="s">
        <v>139</v>
      </c>
      <c r="F4" t="s">
        <v>138</v>
      </c>
      <c r="G4" t="s">
        <v>137</v>
      </c>
      <c r="H4"/>
    </row>
    <row r="5" spans="1:8">
      <c r="A5" s="59" t="s">
        <v>136</v>
      </c>
      <c r="B5" s="61">
        <v>120719</v>
      </c>
      <c r="C5" s="61"/>
      <c r="D5" s="61"/>
      <c r="E5" s="61"/>
      <c r="F5" s="61"/>
      <c r="G5" s="61"/>
      <c r="H5"/>
    </row>
    <row r="6" spans="1:8">
      <c r="A6" s="59" t="s">
        <v>135</v>
      </c>
      <c r="B6" s="61">
        <v>132280</v>
      </c>
      <c r="C6" s="61"/>
      <c r="D6" s="61"/>
      <c r="E6" s="61"/>
      <c r="F6" s="61"/>
      <c r="G6" s="61"/>
      <c r="H6"/>
    </row>
    <row r="7" spans="1:8">
      <c r="A7" s="59" t="s">
        <v>134</v>
      </c>
      <c r="B7" s="61"/>
      <c r="C7" s="61">
        <v>176027</v>
      </c>
      <c r="D7" s="61"/>
      <c r="E7" s="61">
        <v>25147</v>
      </c>
      <c r="F7" s="61">
        <v>27081</v>
      </c>
      <c r="G7" s="61"/>
      <c r="H7"/>
    </row>
    <row r="8" spans="1:8">
      <c r="A8" s="59" t="s">
        <v>133</v>
      </c>
      <c r="B8" s="61"/>
      <c r="C8" s="61"/>
      <c r="D8" s="61"/>
      <c r="E8" s="61"/>
      <c r="F8" s="61"/>
      <c r="G8" s="61">
        <v>78949</v>
      </c>
      <c r="H8"/>
    </row>
    <row r="9" spans="1:8">
      <c r="A9" s="59" t="s">
        <v>132</v>
      </c>
      <c r="B9" s="61"/>
      <c r="C9" s="61"/>
      <c r="D9" s="61"/>
      <c r="E9" s="61">
        <v>112354</v>
      </c>
      <c r="F9" s="61"/>
      <c r="G9" s="61"/>
      <c r="H9"/>
    </row>
    <row r="10" spans="1:8">
      <c r="A10" s="59" t="s">
        <v>131</v>
      </c>
      <c r="B10" s="61"/>
      <c r="C10" s="61"/>
      <c r="D10" s="61">
        <v>58873</v>
      </c>
      <c r="E10" s="61"/>
      <c r="F10" s="61"/>
      <c r="G10" s="61"/>
      <c r="H10"/>
    </row>
    <row r="11" spans="1:8">
      <c r="A11" s="59" t="s">
        <v>130</v>
      </c>
      <c r="B11" s="61"/>
      <c r="C11" s="61"/>
      <c r="D11" s="61">
        <v>71654</v>
      </c>
      <c r="E11" s="61"/>
      <c r="F11" s="61"/>
      <c r="G11" s="61"/>
      <c r="H11"/>
    </row>
    <row r="12" spans="1:8">
      <c r="A12" s="59" t="s">
        <v>129</v>
      </c>
      <c r="B12" s="61"/>
      <c r="C12" s="61"/>
      <c r="D12" s="61"/>
      <c r="E12" s="61">
        <v>62590</v>
      </c>
      <c r="F12" s="61"/>
      <c r="G12" s="61"/>
      <c r="H12"/>
    </row>
    <row r="13" spans="1:8">
      <c r="A13" s="59" t="s">
        <v>128</v>
      </c>
      <c r="B13" s="61"/>
      <c r="C13" s="61"/>
      <c r="D13" s="61"/>
      <c r="E13" s="61">
        <v>43394</v>
      </c>
      <c r="F13" s="61"/>
      <c r="G13" s="61"/>
      <c r="H13"/>
    </row>
    <row r="14" spans="1:8">
      <c r="A14" s="59" t="s">
        <v>127</v>
      </c>
      <c r="B14" s="61"/>
      <c r="C14" s="61"/>
      <c r="D14" s="61"/>
      <c r="E14" s="61">
        <v>51879</v>
      </c>
      <c r="F14" s="61"/>
      <c r="G14" s="61"/>
      <c r="H14"/>
    </row>
    <row r="15" spans="1:8">
      <c r="A15" s="59" t="s">
        <v>126</v>
      </c>
      <c r="B15" s="61"/>
      <c r="C15" s="61"/>
      <c r="D15" s="61"/>
      <c r="E15" s="61"/>
      <c r="F15" s="61">
        <v>258856</v>
      </c>
      <c r="G15" s="61"/>
      <c r="H15"/>
    </row>
    <row r="16" spans="1:8">
      <c r="A16" s="59" t="s">
        <v>125</v>
      </c>
      <c r="B16" s="61">
        <v>85133</v>
      </c>
      <c r="C16" s="61"/>
      <c r="D16" s="61"/>
      <c r="E16" s="61">
        <v>46072</v>
      </c>
      <c r="F16" s="61">
        <v>54085</v>
      </c>
      <c r="G16" s="61">
        <v>56088</v>
      </c>
      <c r="H16"/>
    </row>
    <row r="17" spans="1:8">
      <c r="A17" s="59" t="s">
        <v>124</v>
      </c>
      <c r="B17" s="61"/>
      <c r="C17" s="61"/>
      <c r="D17" s="61"/>
      <c r="E17" s="61">
        <v>46158</v>
      </c>
      <c r="F17" s="61"/>
      <c r="G17" s="61"/>
      <c r="H17"/>
    </row>
    <row r="18" spans="1:8">
      <c r="A18" s="59" t="s">
        <v>123</v>
      </c>
      <c r="B18" s="61"/>
      <c r="C18" s="61"/>
      <c r="D18" s="61"/>
      <c r="E18" s="61">
        <v>148908</v>
      </c>
      <c r="F18" s="61"/>
      <c r="G18" s="61"/>
      <c r="H18"/>
    </row>
    <row r="19" spans="1:8">
      <c r="A19"/>
      <c r="B19"/>
      <c r="C19"/>
      <c r="D19"/>
      <c r="E19"/>
      <c r="F19"/>
      <c r="G19"/>
      <c r="H19"/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5:H12"/>
  <sheetViews>
    <sheetView workbookViewId="0">
      <selection activeCell="H6" sqref="H6"/>
    </sheetView>
  </sheetViews>
  <sheetFormatPr defaultRowHeight="12.75"/>
  <cols>
    <col min="1" max="2" width="8.8984375" style="103"/>
    <col min="3" max="8" width="10.65234375" style="103" customWidth="1"/>
    <col min="9" max="258" width="8.8984375" style="103"/>
    <col min="259" max="264" width="10.65234375" style="103" customWidth="1"/>
    <col min="265" max="514" width="8.8984375" style="103"/>
    <col min="515" max="520" width="10.65234375" style="103" customWidth="1"/>
    <col min="521" max="770" width="8.8984375" style="103"/>
    <col min="771" max="776" width="10.65234375" style="103" customWidth="1"/>
    <col min="777" max="1026" width="8.8984375" style="103"/>
    <col min="1027" max="1032" width="10.65234375" style="103" customWidth="1"/>
    <col min="1033" max="1282" width="8.8984375" style="103"/>
    <col min="1283" max="1288" width="10.65234375" style="103" customWidth="1"/>
    <col min="1289" max="1538" width="8.8984375" style="103"/>
    <col min="1539" max="1544" width="10.65234375" style="103" customWidth="1"/>
    <col min="1545" max="1794" width="8.8984375" style="103"/>
    <col min="1795" max="1800" width="10.65234375" style="103" customWidth="1"/>
    <col min="1801" max="2050" width="8.8984375" style="103"/>
    <col min="2051" max="2056" width="10.65234375" style="103" customWidth="1"/>
    <col min="2057" max="2306" width="8.8984375" style="103"/>
    <col min="2307" max="2312" width="10.65234375" style="103" customWidth="1"/>
    <col min="2313" max="2562" width="8.8984375" style="103"/>
    <col min="2563" max="2568" width="10.65234375" style="103" customWidth="1"/>
    <col min="2569" max="2818" width="8.8984375" style="103"/>
    <col min="2819" max="2824" width="10.65234375" style="103" customWidth="1"/>
    <col min="2825" max="3074" width="8.8984375" style="103"/>
    <col min="3075" max="3080" width="10.65234375" style="103" customWidth="1"/>
    <col min="3081" max="3330" width="8.8984375" style="103"/>
    <col min="3331" max="3336" width="10.65234375" style="103" customWidth="1"/>
    <col min="3337" max="3586" width="8.8984375" style="103"/>
    <col min="3587" max="3592" width="10.65234375" style="103" customWidth="1"/>
    <col min="3593" max="3842" width="8.8984375" style="103"/>
    <col min="3843" max="3848" width="10.65234375" style="103" customWidth="1"/>
    <col min="3849" max="4098" width="8.8984375" style="103"/>
    <col min="4099" max="4104" width="10.65234375" style="103" customWidth="1"/>
    <col min="4105" max="4354" width="8.8984375" style="103"/>
    <col min="4355" max="4360" width="10.65234375" style="103" customWidth="1"/>
    <col min="4361" max="4610" width="8.8984375" style="103"/>
    <col min="4611" max="4616" width="10.65234375" style="103" customWidth="1"/>
    <col min="4617" max="4866" width="8.8984375" style="103"/>
    <col min="4867" max="4872" width="10.65234375" style="103" customWidth="1"/>
    <col min="4873" max="5122" width="8.8984375" style="103"/>
    <col min="5123" max="5128" width="10.65234375" style="103" customWidth="1"/>
    <col min="5129" max="5378" width="8.8984375" style="103"/>
    <col min="5379" max="5384" width="10.65234375" style="103" customWidth="1"/>
    <col min="5385" max="5634" width="8.8984375" style="103"/>
    <col min="5635" max="5640" width="10.65234375" style="103" customWidth="1"/>
    <col min="5641" max="5890" width="8.8984375" style="103"/>
    <col min="5891" max="5896" width="10.65234375" style="103" customWidth="1"/>
    <col min="5897" max="6146" width="8.8984375" style="103"/>
    <col min="6147" max="6152" width="10.65234375" style="103" customWidth="1"/>
    <col min="6153" max="6402" width="8.8984375" style="103"/>
    <col min="6403" max="6408" width="10.65234375" style="103" customWidth="1"/>
    <col min="6409" max="6658" width="8.8984375" style="103"/>
    <col min="6659" max="6664" width="10.65234375" style="103" customWidth="1"/>
    <col min="6665" max="6914" width="8.8984375" style="103"/>
    <col min="6915" max="6920" width="10.65234375" style="103" customWidth="1"/>
    <col min="6921" max="7170" width="8.8984375" style="103"/>
    <col min="7171" max="7176" width="10.65234375" style="103" customWidth="1"/>
    <col min="7177" max="7426" width="8.8984375" style="103"/>
    <col min="7427" max="7432" width="10.65234375" style="103" customWidth="1"/>
    <col min="7433" max="7682" width="8.8984375" style="103"/>
    <col min="7683" max="7688" width="10.65234375" style="103" customWidth="1"/>
    <col min="7689" max="7938" width="8.8984375" style="103"/>
    <col min="7939" max="7944" width="10.65234375" style="103" customWidth="1"/>
    <col min="7945" max="8194" width="8.8984375" style="103"/>
    <col min="8195" max="8200" width="10.65234375" style="103" customWidth="1"/>
    <col min="8201" max="8450" width="8.8984375" style="103"/>
    <col min="8451" max="8456" width="10.65234375" style="103" customWidth="1"/>
    <col min="8457" max="8706" width="8.8984375" style="103"/>
    <col min="8707" max="8712" width="10.65234375" style="103" customWidth="1"/>
    <col min="8713" max="8962" width="8.8984375" style="103"/>
    <col min="8963" max="8968" width="10.65234375" style="103" customWidth="1"/>
    <col min="8969" max="9218" width="8.8984375" style="103"/>
    <col min="9219" max="9224" width="10.65234375" style="103" customWidth="1"/>
    <col min="9225" max="9474" width="8.8984375" style="103"/>
    <col min="9475" max="9480" width="10.65234375" style="103" customWidth="1"/>
    <col min="9481" max="9730" width="8.8984375" style="103"/>
    <col min="9731" max="9736" width="10.65234375" style="103" customWidth="1"/>
    <col min="9737" max="9986" width="8.8984375" style="103"/>
    <col min="9987" max="9992" width="10.65234375" style="103" customWidth="1"/>
    <col min="9993" max="10242" width="8.8984375" style="103"/>
    <col min="10243" max="10248" width="10.65234375" style="103" customWidth="1"/>
    <col min="10249" max="10498" width="8.8984375" style="103"/>
    <col min="10499" max="10504" width="10.65234375" style="103" customWidth="1"/>
    <col min="10505" max="10754" width="8.8984375" style="103"/>
    <col min="10755" max="10760" width="10.65234375" style="103" customWidth="1"/>
    <col min="10761" max="11010" width="8.8984375" style="103"/>
    <col min="11011" max="11016" width="10.65234375" style="103" customWidth="1"/>
    <col min="11017" max="11266" width="8.8984375" style="103"/>
    <col min="11267" max="11272" width="10.65234375" style="103" customWidth="1"/>
    <col min="11273" max="11522" width="8.8984375" style="103"/>
    <col min="11523" max="11528" width="10.65234375" style="103" customWidth="1"/>
    <col min="11529" max="11778" width="8.8984375" style="103"/>
    <col min="11779" max="11784" width="10.65234375" style="103" customWidth="1"/>
    <col min="11785" max="12034" width="8.8984375" style="103"/>
    <col min="12035" max="12040" width="10.65234375" style="103" customWidth="1"/>
    <col min="12041" max="12290" width="8.8984375" style="103"/>
    <col min="12291" max="12296" width="10.65234375" style="103" customWidth="1"/>
    <col min="12297" max="12546" width="8.8984375" style="103"/>
    <col min="12547" max="12552" width="10.65234375" style="103" customWidth="1"/>
    <col min="12553" max="12802" width="8.8984375" style="103"/>
    <col min="12803" max="12808" width="10.65234375" style="103" customWidth="1"/>
    <col min="12809" max="13058" width="8.8984375" style="103"/>
    <col min="13059" max="13064" width="10.65234375" style="103" customWidth="1"/>
    <col min="13065" max="13314" width="8.8984375" style="103"/>
    <col min="13315" max="13320" width="10.65234375" style="103" customWidth="1"/>
    <col min="13321" max="13570" width="8.8984375" style="103"/>
    <col min="13571" max="13576" width="10.65234375" style="103" customWidth="1"/>
    <col min="13577" max="13826" width="8.8984375" style="103"/>
    <col min="13827" max="13832" width="10.65234375" style="103" customWidth="1"/>
    <col min="13833" max="14082" width="8.8984375" style="103"/>
    <col min="14083" max="14088" width="10.65234375" style="103" customWidth="1"/>
    <col min="14089" max="14338" width="8.8984375" style="103"/>
    <col min="14339" max="14344" width="10.65234375" style="103" customWidth="1"/>
    <col min="14345" max="14594" width="8.8984375" style="103"/>
    <col min="14595" max="14600" width="10.65234375" style="103" customWidth="1"/>
    <col min="14601" max="14850" width="8.8984375" style="103"/>
    <col min="14851" max="14856" width="10.65234375" style="103" customWidth="1"/>
    <col min="14857" max="15106" width="8.8984375" style="103"/>
    <col min="15107" max="15112" width="10.65234375" style="103" customWidth="1"/>
    <col min="15113" max="15362" width="8.8984375" style="103"/>
    <col min="15363" max="15368" width="10.65234375" style="103" customWidth="1"/>
    <col min="15369" max="15618" width="8.8984375" style="103"/>
    <col min="15619" max="15624" width="10.65234375" style="103" customWidth="1"/>
    <col min="15625" max="15874" width="8.8984375" style="103"/>
    <col min="15875" max="15880" width="10.65234375" style="103" customWidth="1"/>
    <col min="15881" max="16130" width="8.8984375" style="103"/>
    <col min="16131" max="16136" width="10.65234375" style="103" customWidth="1"/>
    <col min="16137" max="16384" width="8.8984375" style="103"/>
  </cols>
  <sheetData>
    <row r="5" spans="2:8" ht="13.5" thickBot="1"/>
    <row r="6" spans="2:8" ht="13.5" thickBot="1">
      <c r="B6" s="104"/>
      <c r="C6" s="105" t="s">
        <v>210</v>
      </c>
      <c r="D6" s="105" t="s">
        <v>211</v>
      </c>
      <c r="E6" s="105" t="s">
        <v>212</v>
      </c>
      <c r="F6" s="105" t="s">
        <v>213</v>
      </c>
      <c r="G6" s="105" t="s">
        <v>54</v>
      </c>
      <c r="H6" s="106" t="s">
        <v>214</v>
      </c>
    </row>
    <row r="7" spans="2:8">
      <c r="B7" s="107">
        <v>2017</v>
      </c>
      <c r="C7" s="111">
        <v>1200</v>
      </c>
      <c r="D7" s="111">
        <v>1400</v>
      </c>
      <c r="E7" s="111">
        <v>1300</v>
      </c>
      <c r="F7" s="111">
        <v>1700</v>
      </c>
      <c r="G7" s="111">
        <v>1500</v>
      </c>
      <c r="H7" s="112">
        <v>1600</v>
      </c>
    </row>
    <row r="8" spans="2:8">
      <c r="B8" s="108">
        <v>2018</v>
      </c>
      <c r="C8" s="113">
        <v>1250</v>
      </c>
      <c r="D8" s="113">
        <v>1450</v>
      </c>
      <c r="E8" s="113">
        <v>1350</v>
      </c>
      <c r="F8" s="113">
        <v>1750</v>
      </c>
      <c r="G8" s="113">
        <v>1550</v>
      </c>
      <c r="H8" s="114">
        <v>1650</v>
      </c>
    </row>
    <row r="9" spans="2:8">
      <c r="B9" s="108">
        <v>2019</v>
      </c>
      <c r="C9" s="113">
        <v>1275</v>
      </c>
      <c r="D9" s="113">
        <v>1475</v>
      </c>
      <c r="E9" s="113">
        <v>1375</v>
      </c>
      <c r="F9" s="113">
        <v>1775</v>
      </c>
      <c r="G9" s="113">
        <v>1575</v>
      </c>
      <c r="H9" s="114">
        <v>1675</v>
      </c>
    </row>
    <row r="10" spans="2:8">
      <c r="B10" s="108">
        <v>2020</v>
      </c>
      <c r="C10" s="113">
        <v>1300</v>
      </c>
      <c r="D10" s="113">
        <v>1500</v>
      </c>
      <c r="E10" s="113">
        <v>1400</v>
      </c>
      <c r="F10" s="113">
        <v>1800</v>
      </c>
      <c r="G10" s="113">
        <v>1600</v>
      </c>
      <c r="H10" s="114">
        <v>1700</v>
      </c>
    </row>
    <row r="11" spans="2:8" ht="13.5" thickBot="1">
      <c r="B11" s="109">
        <v>2021</v>
      </c>
      <c r="C11" s="115">
        <v>1325</v>
      </c>
      <c r="D11" s="115">
        <v>1525</v>
      </c>
      <c r="E11" s="115">
        <v>1425</v>
      </c>
      <c r="F11" s="115">
        <v>1825</v>
      </c>
      <c r="G11" s="115">
        <v>1625</v>
      </c>
      <c r="H11" s="116">
        <v>1725</v>
      </c>
    </row>
    <row r="12" spans="2:8" ht="13.5" thickBot="1">
      <c r="B12" s="110" t="s">
        <v>209</v>
      </c>
      <c r="C12" s="117">
        <f t="shared" ref="C12:H12" si="0">SUM(C7:C11)</f>
        <v>6350</v>
      </c>
      <c r="D12" s="117">
        <f t="shared" si="0"/>
        <v>7350</v>
      </c>
      <c r="E12" s="117">
        <f t="shared" si="0"/>
        <v>6850</v>
      </c>
      <c r="F12" s="117">
        <f t="shared" si="0"/>
        <v>8850</v>
      </c>
      <c r="G12" s="117">
        <f t="shared" si="0"/>
        <v>7850</v>
      </c>
      <c r="H12" s="118">
        <f t="shared" si="0"/>
        <v>8350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="120" zoomScaleNormal="120" workbookViewId="0">
      <selection activeCell="F20" sqref="F20"/>
    </sheetView>
  </sheetViews>
  <sheetFormatPr defaultColWidth="9.9765625" defaultRowHeight="15"/>
  <cols>
    <col min="1" max="1" width="21.84375" style="62" bestFit="1" customWidth="1"/>
    <col min="2" max="2" width="12.13671875" style="62" bestFit="1" customWidth="1"/>
    <col min="3" max="3" width="11.32421875" style="62" customWidth="1"/>
    <col min="4" max="4" width="18.47265625" style="120" customWidth="1"/>
    <col min="5" max="5" width="12.40625" style="62" bestFit="1" customWidth="1"/>
    <col min="6" max="6" width="8.62890625" style="62" bestFit="1" customWidth="1"/>
    <col min="7" max="7" width="11.8671875" style="62" bestFit="1" customWidth="1"/>
    <col min="8" max="8" width="18.33984375" style="62" bestFit="1" customWidth="1"/>
    <col min="9" max="9" width="16.31640625" style="62" bestFit="1" customWidth="1"/>
    <col min="10" max="16384" width="9.9765625" style="62"/>
  </cols>
  <sheetData>
    <row r="1" spans="1:9">
      <c r="A1" s="126" t="s">
        <v>167</v>
      </c>
      <c r="B1" s="126"/>
      <c r="C1" s="126"/>
      <c r="D1" s="126"/>
      <c r="G1" s="126" t="s">
        <v>168</v>
      </c>
      <c r="H1" s="126"/>
      <c r="I1" s="126"/>
    </row>
    <row r="2" spans="1:9" ht="15.75" thickBot="1">
      <c r="G2" s="62">
        <v>1</v>
      </c>
      <c r="H2" s="62">
        <v>2</v>
      </c>
      <c r="I2" s="62">
        <v>3</v>
      </c>
    </row>
    <row r="3" spans="1:9" ht="48" thickBot="1">
      <c r="A3" s="63" t="s">
        <v>169</v>
      </c>
      <c r="B3" s="64" t="s">
        <v>170</v>
      </c>
      <c r="C3" s="64" t="s">
        <v>107</v>
      </c>
      <c r="D3" s="121" t="s">
        <v>171</v>
      </c>
      <c r="E3" s="66"/>
      <c r="G3" s="64" t="s">
        <v>170</v>
      </c>
      <c r="H3" s="67" t="s">
        <v>172</v>
      </c>
      <c r="I3" s="64" t="s">
        <v>108</v>
      </c>
    </row>
    <row r="4" spans="1:9">
      <c r="A4" s="79" t="s">
        <v>147</v>
      </c>
      <c r="B4" s="69" t="s">
        <v>173</v>
      </c>
      <c r="C4" s="70">
        <v>88.95</v>
      </c>
      <c r="D4" s="119">
        <f>IFERROR(VLOOKUP(B4,$G$4:$I$13,3,0),"no data")</f>
        <v>190.5</v>
      </c>
      <c r="G4" s="71" t="s">
        <v>174</v>
      </c>
      <c r="H4" s="72" t="s">
        <v>185</v>
      </c>
      <c r="I4" s="80">
        <v>131.76</v>
      </c>
    </row>
    <row r="5" spans="1:9">
      <c r="A5" s="79" t="s">
        <v>148</v>
      </c>
      <c r="B5" s="69" t="s">
        <v>174</v>
      </c>
      <c r="C5" s="73">
        <v>86.38</v>
      </c>
      <c r="D5" s="119">
        <f t="shared" ref="D5:D23" si="0">IFERROR(VLOOKUP(B5,$G$4:$I$13,3,0),"no data")</f>
        <v>131.76</v>
      </c>
      <c r="G5" s="71" t="s">
        <v>177</v>
      </c>
      <c r="H5" s="74" t="s">
        <v>186</v>
      </c>
      <c r="I5" s="80">
        <v>131.13999999999999</v>
      </c>
    </row>
    <row r="6" spans="1:9">
      <c r="A6" s="79" t="s">
        <v>149</v>
      </c>
      <c r="B6" s="69" t="s">
        <v>175</v>
      </c>
      <c r="C6" s="73">
        <v>85.07</v>
      </c>
      <c r="D6" s="119">
        <f t="shared" si="0"/>
        <v>134.77000000000001</v>
      </c>
      <c r="G6" s="71" t="s">
        <v>181</v>
      </c>
      <c r="H6" s="74" t="s">
        <v>190</v>
      </c>
      <c r="I6" s="80">
        <v>149.91</v>
      </c>
    </row>
    <row r="7" spans="1:9">
      <c r="A7" s="79" t="s">
        <v>150</v>
      </c>
      <c r="B7" s="69" t="s">
        <v>176</v>
      </c>
      <c r="C7" s="73">
        <v>83.94</v>
      </c>
      <c r="D7" s="119">
        <f t="shared" si="0"/>
        <v>100.08</v>
      </c>
      <c r="G7" s="71" t="s">
        <v>179</v>
      </c>
      <c r="H7" s="74" t="s">
        <v>188</v>
      </c>
      <c r="I7" s="80">
        <v>157.13</v>
      </c>
    </row>
    <row r="8" spans="1:9">
      <c r="A8" s="68" t="s">
        <v>151</v>
      </c>
      <c r="B8" s="69" t="s">
        <v>177</v>
      </c>
      <c r="C8" s="73">
        <v>81.28</v>
      </c>
      <c r="D8" s="119">
        <f t="shared" si="0"/>
        <v>131.13999999999999</v>
      </c>
      <c r="G8" s="71" t="s">
        <v>180</v>
      </c>
      <c r="H8" s="74" t="s">
        <v>189</v>
      </c>
      <c r="I8" s="80">
        <v>312.64999999999998</v>
      </c>
    </row>
    <row r="9" spans="1:9">
      <c r="A9" s="79" t="s">
        <v>152</v>
      </c>
      <c r="B9" s="69" t="s">
        <v>178</v>
      </c>
      <c r="C9" s="73">
        <v>68.81</v>
      </c>
      <c r="D9" s="119">
        <f t="shared" si="0"/>
        <v>512.29</v>
      </c>
      <c r="G9" s="71" t="s">
        <v>175</v>
      </c>
      <c r="H9" s="74" t="s">
        <v>185</v>
      </c>
      <c r="I9" s="80">
        <v>134.77000000000001</v>
      </c>
    </row>
    <row r="10" spans="1:9">
      <c r="A10" s="68" t="s">
        <v>153</v>
      </c>
      <c r="B10" s="69" t="s">
        <v>174</v>
      </c>
      <c r="C10" s="73">
        <v>64.540000000000006</v>
      </c>
      <c r="D10" s="119">
        <f t="shared" si="0"/>
        <v>131.76</v>
      </c>
      <c r="G10" s="71" t="s">
        <v>173</v>
      </c>
      <c r="H10" s="74" t="s">
        <v>187</v>
      </c>
      <c r="I10" s="80">
        <v>190.5</v>
      </c>
    </row>
    <row r="11" spans="1:9">
      <c r="A11" s="68" t="s">
        <v>154</v>
      </c>
      <c r="B11" s="69" t="s">
        <v>175</v>
      </c>
      <c r="C11" s="73">
        <v>61.9</v>
      </c>
      <c r="D11" s="119">
        <f t="shared" si="0"/>
        <v>134.77000000000001</v>
      </c>
      <c r="G11" s="71" t="s">
        <v>178</v>
      </c>
      <c r="H11" s="74" t="s">
        <v>188</v>
      </c>
      <c r="I11" s="80">
        <v>512.29</v>
      </c>
    </row>
    <row r="12" spans="1:9">
      <c r="A12" s="68" t="s">
        <v>155</v>
      </c>
      <c r="B12" s="69" t="s">
        <v>179</v>
      </c>
      <c r="C12" s="73">
        <v>55.16</v>
      </c>
      <c r="D12" s="119">
        <f t="shared" si="0"/>
        <v>157.13</v>
      </c>
      <c r="G12" s="71" t="s">
        <v>183</v>
      </c>
      <c r="H12" s="74" t="s">
        <v>186</v>
      </c>
      <c r="I12" s="80">
        <v>149.84</v>
      </c>
    </row>
    <row r="13" spans="1:9" ht="15.75" thickBot="1">
      <c r="A13" s="68" t="s">
        <v>156</v>
      </c>
      <c r="B13" s="69" t="s">
        <v>173</v>
      </c>
      <c r="C13" s="73">
        <v>53.65</v>
      </c>
      <c r="D13" s="119">
        <f t="shared" si="0"/>
        <v>190.5</v>
      </c>
      <c r="G13" s="75" t="s">
        <v>176</v>
      </c>
      <c r="H13" s="76" t="s">
        <v>189</v>
      </c>
      <c r="I13" s="81">
        <v>100.08</v>
      </c>
    </row>
    <row r="14" spans="1:9">
      <c r="A14" s="68" t="s">
        <v>157</v>
      </c>
      <c r="B14" s="69" t="s">
        <v>180</v>
      </c>
      <c r="C14" s="73">
        <v>37.619999999999997</v>
      </c>
      <c r="D14" s="119">
        <f t="shared" si="0"/>
        <v>312.64999999999998</v>
      </c>
      <c r="G14"/>
      <c r="H14"/>
      <c r="I14"/>
    </row>
    <row r="15" spans="1:9">
      <c r="A15" s="68" t="s">
        <v>158</v>
      </c>
      <c r="B15" s="69" t="s">
        <v>181</v>
      </c>
      <c r="C15" s="73">
        <v>34.57</v>
      </c>
      <c r="D15" s="119">
        <f t="shared" si="0"/>
        <v>149.91</v>
      </c>
      <c r="G15"/>
      <c r="H15"/>
      <c r="I15"/>
    </row>
    <row r="16" spans="1:9">
      <c r="A16" s="68" t="s">
        <v>159</v>
      </c>
      <c r="B16" s="69" t="s">
        <v>182</v>
      </c>
      <c r="C16" s="73">
        <v>32.549999999999997</v>
      </c>
      <c r="D16" s="119" t="str">
        <f t="shared" si="0"/>
        <v>no data</v>
      </c>
      <c r="G16"/>
      <c r="H16"/>
      <c r="I16"/>
    </row>
    <row r="17" spans="1:9">
      <c r="A17" s="68" t="s">
        <v>160</v>
      </c>
      <c r="B17" s="69" t="s">
        <v>178</v>
      </c>
      <c r="C17" s="73">
        <v>32.17</v>
      </c>
      <c r="D17" s="119">
        <f t="shared" si="0"/>
        <v>512.29</v>
      </c>
      <c r="G17"/>
      <c r="H17"/>
      <c r="I17"/>
    </row>
    <row r="18" spans="1:9">
      <c r="A18" s="68" t="s">
        <v>161</v>
      </c>
      <c r="B18" s="69" t="s">
        <v>183</v>
      </c>
      <c r="C18" s="73">
        <v>31.4</v>
      </c>
      <c r="D18" s="119">
        <f t="shared" si="0"/>
        <v>149.84</v>
      </c>
      <c r="G18"/>
      <c r="H18"/>
      <c r="I18"/>
    </row>
    <row r="19" spans="1:9">
      <c r="A19" s="68" t="s">
        <v>162</v>
      </c>
      <c r="B19" s="69" t="s">
        <v>176</v>
      </c>
      <c r="C19" s="73">
        <v>17.809999999999999</v>
      </c>
      <c r="D19" s="119">
        <f t="shared" si="0"/>
        <v>100.08</v>
      </c>
      <c r="G19"/>
      <c r="H19"/>
      <c r="I19"/>
    </row>
    <row r="20" spans="1:9">
      <c r="A20" s="68" t="s">
        <v>163</v>
      </c>
      <c r="B20" s="69" t="s">
        <v>180</v>
      </c>
      <c r="C20" s="73">
        <v>77.099999999999994</v>
      </c>
      <c r="D20" s="119">
        <f t="shared" si="0"/>
        <v>312.64999999999998</v>
      </c>
      <c r="G20"/>
      <c r="H20"/>
      <c r="I20"/>
    </row>
    <row r="21" spans="1:9">
      <c r="A21" s="68" t="s">
        <v>164</v>
      </c>
      <c r="B21" s="69" t="s">
        <v>184</v>
      </c>
      <c r="C21" s="73">
        <v>12.27</v>
      </c>
      <c r="D21" s="119" t="str">
        <f t="shared" si="0"/>
        <v>no data</v>
      </c>
      <c r="G21"/>
      <c r="H21"/>
      <c r="I21"/>
    </row>
    <row r="22" spans="1:9">
      <c r="A22" s="68" t="s">
        <v>165</v>
      </c>
      <c r="B22" s="69" t="s">
        <v>146</v>
      </c>
      <c r="C22" s="73">
        <v>67.8</v>
      </c>
      <c r="D22" s="119" t="str">
        <f t="shared" si="0"/>
        <v>no data</v>
      </c>
    </row>
    <row r="23" spans="1:9" ht="15.75" thickBot="1">
      <c r="A23" s="68" t="s">
        <v>166</v>
      </c>
      <c r="B23" s="77" t="s">
        <v>177</v>
      </c>
      <c r="C23" s="78">
        <v>72.72</v>
      </c>
      <c r="D23" s="119">
        <f t="shared" si="0"/>
        <v>131.13999999999999</v>
      </c>
    </row>
    <row r="24" spans="1:9">
      <c r="A24"/>
    </row>
    <row r="25" spans="1:9">
      <c r="A25"/>
    </row>
    <row r="26" spans="1:9">
      <c r="A26"/>
    </row>
  </sheetData>
  <sortState xmlns:xlrd2="http://schemas.microsoft.com/office/spreadsheetml/2017/richdata2" ref="G4:G13">
    <sortCondition ref="G4:G13"/>
  </sortState>
  <mergeCells count="2">
    <mergeCell ref="A1:D1"/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7"/>
  <sheetViews>
    <sheetView topLeftCell="B1" zoomScale="120" zoomScaleNormal="120" workbookViewId="0">
      <selection activeCell="E5" sqref="E5"/>
    </sheetView>
  </sheetViews>
  <sheetFormatPr defaultColWidth="9.9765625" defaultRowHeight="15"/>
  <cols>
    <col min="1" max="2" width="9.9765625" style="62"/>
    <col min="3" max="3" width="21.84375" style="62" bestFit="1" customWidth="1"/>
    <col min="4" max="4" width="25.21484375" style="62" customWidth="1"/>
    <col min="5" max="5" width="15.5078125" style="62" bestFit="1" customWidth="1"/>
    <col min="6" max="6" width="8.62890625" style="62" bestFit="1" customWidth="1"/>
    <col min="7" max="7" width="21.84375" style="62" bestFit="1" customWidth="1"/>
    <col min="8" max="8" width="16.31640625" style="62" bestFit="1" customWidth="1"/>
    <col min="9" max="9" width="9.9765625" style="62"/>
    <col min="10" max="10" width="20.765625" style="62" bestFit="1" customWidth="1"/>
    <col min="11" max="11" width="11.73046875" style="62" bestFit="1" customWidth="1"/>
    <col min="12" max="16384" width="9.9765625" style="62"/>
  </cols>
  <sheetData>
    <row r="1" spans="2:11">
      <c r="C1" s="82"/>
    </row>
    <row r="2" spans="2:11" ht="30" customHeight="1">
      <c r="C2" s="127" t="s">
        <v>167</v>
      </c>
      <c r="D2" s="127"/>
      <c r="E2" s="127"/>
      <c r="G2" s="128" t="s">
        <v>192</v>
      </c>
      <c r="H2" s="128"/>
      <c r="J2" s="128" t="s">
        <v>193</v>
      </c>
      <c r="K2" s="128"/>
    </row>
    <row r="3" spans="2:11" ht="15.75" thickBot="1"/>
    <row r="4" spans="2:11" ht="48" thickBot="1">
      <c r="C4" s="65" t="s">
        <v>191</v>
      </c>
      <c r="D4" s="65" t="s">
        <v>194</v>
      </c>
      <c r="E4" s="65" t="s">
        <v>195</v>
      </c>
      <c r="G4" s="65" t="s">
        <v>191</v>
      </c>
      <c r="H4" s="65" t="s">
        <v>195</v>
      </c>
      <c r="J4" s="65" t="s">
        <v>191</v>
      </c>
      <c r="K4" s="65" t="s">
        <v>195</v>
      </c>
    </row>
    <row r="5" spans="2:11">
      <c r="B5" s="62">
        <v>2</v>
      </c>
      <c r="C5" s="79" t="s">
        <v>147</v>
      </c>
      <c r="D5" s="87" t="s">
        <v>199</v>
      </c>
      <c r="E5" s="83" t="e">
        <f>VLOOKUP(C5,$G$5:$K$16,IF("B5=Accountant Assistant",2,5),0)</f>
        <v>#VALUE!</v>
      </c>
      <c r="G5" s="68" t="s">
        <v>157</v>
      </c>
      <c r="H5" s="84">
        <v>27518</v>
      </c>
      <c r="J5" s="68" t="s">
        <v>158</v>
      </c>
      <c r="K5" s="84">
        <v>29883</v>
      </c>
    </row>
    <row r="6" spans="2:11">
      <c r="B6" s="62">
        <v>2</v>
      </c>
      <c r="C6" s="79" t="s">
        <v>148</v>
      </c>
      <c r="D6" s="87" t="s">
        <v>134</v>
      </c>
      <c r="E6" s="83">
        <f t="shared" ref="E6:E27" si="0">VLOOKUP(C6,$G$5:$K$16,2,0)</f>
        <v>26356</v>
      </c>
      <c r="G6" s="79" t="s">
        <v>147</v>
      </c>
      <c r="H6" s="84">
        <v>28071</v>
      </c>
      <c r="J6" s="68" t="s">
        <v>159</v>
      </c>
      <c r="K6" s="84">
        <v>30667</v>
      </c>
    </row>
    <row r="7" spans="2:11">
      <c r="B7" s="62">
        <v>2</v>
      </c>
      <c r="C7" s="79" t="s">
        <v>149</v>
      </c>
      <c r="D7" s="87" t="s">
        <v>134</v>
      </c>
      <c r="E7" s="83">
        <f t="shared" si="0"/>
        <v>27382</v>
      </c>
      <c r="G7" s="79" t="s">
        <v>148</v>
      </c>
      <c r="H7" s="84">
        <v>26356</v>
      </c>
      <c r="J7" s="68" t="s">
        <v>164</v>
      </c>
      <c r="K7" s="84">
        <v>31836</v>
      </c>
    </row>
    <row r="8" spans="2:11">
      <c r="B8" s="62">
        <v>2</v>
      </c>
      <c r="C8" s="79" t="s">
        <v>150</v>
      </c>
      <c r="D8" s="87" t="s">
        <v>132</v>
      </c>
      <c r="E8" s="83">
        <f t="shared" si="0"/>
        <v>26480</v>
      </c>
      <c r="G8" s="79" t="s">
        <v>149</v>
      </c>
      <c r="H8" s="84">
        <v>27382</v>
      </c>
      <c r="J8" s="68" t="s">
        <v>165</v>
      </c>
      <c r="K8" s="84">
        <v>31776</v>
      </c>
    </row>
    <row r="9" spans="2:11">
      <c r="B9" s="62">
        <v>2</v>
      </c>
      <c r="C9" s="68" t="s">
        <v>151</v>
      </c>
      <c r="D9" s="87" t="s">
        <v>126</v>
      </c>
      <c r="E9" s="83">
        <f t="shared" si="0"/>
        <v>26866</v>
      </c>
      <c r="G9" s="79" t="s">
        <v>150</v>
      </c>
      <c r="H9" s="84">
        <v>26480</v>
      </c>
      <c r="J9" s="68" t="s">
        <v>166</v>
      </c>
      <c r="K9" s="84">
        <v>32303</v>
      </c>
    </row>
    <row r="10" spans="2:11">
      <c r="B10" s="62">
        <v>2</v>
      </c>
      <c r="C10" s="79" t="s">
        <v>152</v>
      </c>
      <c r="D10" s="87" t="s">
        <v>136</v>
      </c>
      <c r="E10" s="83">
        <f t="shared" si="0"/>
        <v>28051</v>
      </c>
      <c r="G10" s="68" t="s">
        <v>151</v>
      </c>
      <c r="H10" s="84">
        <v>26866</v>
      </c>
      <c r="J10" s="68" t="s">
        <v>160</v>
      </c>
      <c r="K10" s="84">
        <v>32602</v>
      </c>
    </row>
    <row r="11" spans="2:11">
      <c r="B11" s="62">
        <v>2</v>
      </c>
      <c r="C11" s="68" t="s">
        <v>153</v>
      </c>
      <c r="D11" s="87" t="s">
        <v>134</v>
      </c>
      <c r="E11" s="83">
        <f t="shared" si="0"/>
        <v>25624</v>
      </c>
      <c r="G11" s="79" t="s">
        <v>152</v>
      </c>
      <c r="H11" s="84">
        <v>28051</v>
      </c>
      <c r="J11" s="68" t="s">
        <v>161</v>
      </c>
      <c r="K11" s="84">
        <v>29567</v>
      </c>
    </row>
    <row r="12" spans="2:11">
      <c r="B12" s="62">
        <v>2</v>
      </c>
      <c r="C12" s="68" t="s">
        <v>154</v>
      </c>
      <c r="D12" s="87" t="s">
        <v>134</v>
      </c>
      <c r="E12" s="83">
        <f t="shared" si="0"/>
        <v>26008</v>
      </c>
      <c r="G12" s="68" t="s">
        <v>153</v>
      </c>
      <c r="H12" s="84">
        <v>25624</v>
      </c>
      <c r="J12" s="68" t="s">
        <v>162</v>
      </c>
      <c r="K12" s="84">
        <v>30280</v>
      </c>
    </row>
    <row r="13" spans="2:11">
      <c r="B13" s="62">
        <v>2</v>
      </c>
      <c r="C13" s="68" t="s">
        <v>155</v>
      </c>
      <c r="D13" s="87" t="s">
        <v>130</v>
      </c>
      <c r="E13" s="83">
        <f t="shared" si="0"/>
        <v>28617</v>
      </c>
      <c r="G13" s="68" t="s">
        <v>154</v>
      </c>
      <c r="H13" s="84">
        <v>26008</v>
      </c>
      <c r="J13" s="68" t="s">
        <v>163</v>
      </c>
      <c r="K13" s="84">
        <v>30684</v>
      </c>
    </row>
    <row r="14" spans="2:11">
      <c r="B14" s="62">
        <v>2</v>
      </c>
      <c r="C14" s="68" t="s">
        <v>156</v>
      </c>
      <c r="D14" s="87" t="s">
        <v>130</v>
      </c>
      <c r="E14" s="83">
        <f t="shared" si="0"/>
        <v>28338</v>
      </c>
      <c r="G14" s="68" t="s">
        <v>155</v>
      </c>
      <c r="H14" s="84">
        <v>28617</v>
      </c>
      <c r="J14" s="68" t="s">
        <v>196</v>
      </c>
      <c r="K14" s="84">
        <v>31264</v>
      </c>
    </row>
    <row r="15" spans="2:11" ht="15.75" thickBot="1">
      <c r="B15" s="62">
        <v>2</v>
      </c>
      <c r="C15" s="68" t="s">
        <v>157</v>
      </c>
      <c r="D15" s="87" t="s">
        <v>132</v>
      </c>
      <c r="E15" s="83">
        <f t="shared" si="0"/>
        <v>27518</v>
      </c>
      <c r="G15" s="85" t="s">
        <v>156</v>
      </c>
      <c r="H15" s="86">
        <v>28338</v>
      </c>
      <c r="J15" s="68" t="s">
        <v>197</v>
      </c>
      <c r="K15" s="84">
        <v>31674</v>
      </c>
    </row>
    <row r="16" spans="2:11" ht="15.75" thickBot="1">
      <c r="B16" s="62">
        <v>5</v>
      </c>
      <c r="C16" s="68" t="s">
        <v>158</v>
      </c>
      <c r="D16" s="87" t="s">
        <v>200</v>
      </c>
      <c r="E16" s="83" t="e">
        <f t="shared" si="0"/>
        <v>#N/A</v>
      </c>
      <c r="J16" s="85" t="s">
        <v>198</v>
      </c>
      <c r="K16" s="86">
        <v>30382</v>
      </c>
    </row>
    <row r="17" spans="2:5">
      <c r="B17" s="62">
        <v>5</v>
      </c>
      <c r="C17" s="68" t="s">
        <v>159</v>
      </c>
      <c r="D17" s="87" t="s">
        <v>126</v>
      </c>
      <c r="E17" s="83" t="e">
        <f t="shared" si="0"/>
        <v>#N/A</v>
      </c>
    </row>
    <row r="18" spans="2:5">
      <c r="B18" s="62">
        <v>5</v>
      </c>
      <c r="C18" s="68" t="s">
        <v>160</v>
      </c>
      <c r="D18" s="87" t="s">
        <v>126</v>
      </c>
      <c r="E18" s="83" t="e">
        <f t="shared" si="0"/>
        <v>#N/A</v>
      </c>
    </row>
    <row r="19" spans="2:5">
      <c r="B19" s="62">
        <v>5</v>
      </c>
      <c r="C19" s="68" t="s">
        <v>161</v>
      </c>
      <c r="D19" s="87" t="s">
        <v>133</v>
      </c>
      <c r="E19" s="83" t="e">
        <f t="shared" si="0"/>
        <v>#N/A</v>
      </c>
    </row>
    <row r="20" spans="2:5">
      <c r="B20" s="62">
        <v>5</v>
      </c>
      <c r="C20" s="68" t="s">
        <v>162</v>
      </c>
      <c r="D20" s="87" t="s">
        <v>134</v>
      </c>
      <c r="E20" s="83" t="e">
        <f t="shared" si="0"/>
        <v>#N/A</v>
      </c>
    </row>
    <row r="21" spans="2:5">
      <c r="B21" s="62">
        <v>5</v>
      </c>
      <c r="C21" s="68" t="s">
        <v>163</v>
      </c>
      <c r="D21" s="87" t="s">
        <v>131</v>
      </c>
      <c r="E21" s="83" t="e">
        <f t="shared" si="0"/>
        <v>#N/A</v>
      </c>
    </row>
    <row r="22" spans="2:5">
      <c r="B22" s="62">
        <v>5</v>
      </c>
      <c r="C22" s="68" t="s">
        <v>164</v>
      </c>
      <c r="D22" s="87" t="s">
        <v>126</v>
      </c>
      <c r="E22" s="83" t="e">
        <f t="shared" si="0"/>
        <v>#N/A</v>
      </c>
    </row>
    <row r="23" spans="2:5">
      <c r="B23" s="62">
        <v>5</v>
      </c>
      <c r="C23" s="68" t="s">
        <v>165</v>
      </c>
      <c r="D23" s="87" t="s">
        <v>126</v>
      </c>
      <c r="E23" s="83" t="e">
        <f t="shared" si="0"/>
        <v>#N/A</v>
      </c>
    </row>
    <row r="24" spans="2:5">
      <c r="B24" s="62">
        <v>5</v>
      </c>
      <c r="C24" s="68" t="s">
        <v>166</v>
      </c>
      <c r="D24" s="87" t="s">
        <v>134</v>
      </c>
      <c r="E24" s="83" t="e">
        <f t="shared" si="0"/>
        <v>#N/A</v>
      </c>
    </row>
    <row r="25" spans="2:5">
      <c r="B25" s="62">
        <v>5</v>
      </c>
      <c r="C25" s="68" t="s">
        <v>196</v>
      </c>
      <c r="D25" s="87" t="s">
        <v>130</v>
      </c>
      <c r="E25" s="83" t="e">
        <f t="shared" si="0"/>
        <v>#N/A</v>
      </c>
    </row>
    <row r="26" spans="2:5">
      <c r="B26" s="62">
        <v>5</v>
      </c>
      <c r="C26" s="68" t="s">
        <v>197</v>
      </c>
      <c r="D26" s="87" t="s">
        <v>131</v>
      </c>
      <c r="E26" s="83" t="e">
        <f t="shared" si="0"/>
        <v>#N/A</v>
      </c>
    </row>
    <row r="27" spans="2:5" ht="15.75" thickBot="1">
      <c r="B27" s="62">
        <v>5</v>
      </c>
      <c r="C27" s="85" t="s">
        <v>198</v>
      </c>
      <c r="D27" s="88" t="s">
        <v>134</v>
      </c>
      <c r="E27" s="83" t="e">
        <f t="shared" si="0"/>
        <v>#N/A</v>
      </c>
    </row>
  </sheetData>
  <sortState xmlns:xlrd2="http://schemas.microsoft.com/office/spreadsheetml/2017/richdata2" ref="J6:J16">
    <sortCondition ref="J6:J16"/>
  </sortState>
  <mergeCells count="3">
    <mergeCell ref="C2:E2"/>
    <mergeCell ref="G2:H2"/>
    <mergeCell ref="J2:K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zoomScale="120" zoomScaleNormal="120" workbookViewId="0">
      <selection activeCell="I10" sqref="I10"/>
    </sheetView>
  </sheetViews>
  <sheetFormatPr defaultColWidth="9.9765625" defaultRowHeight="15"/>
  <cols>
    <col min="1" max="1" width="11.59375" style="89" customWidth="1"/>
    <col min="2" max="2" width="19.28125" style="89" bestFit="1" customWidth="1"/>
    <col min="3" max="3" width="14.0234375" style="89" customWidth="1"/>
    <col min="4" max="4" width="12.13671875" style="89" bestFit="1" customWidth="1"/>
    <col min="5" max="5" width="12.9453125" style="89" bestFit="1" customWidth="1"/>
    <col min="6" max="6" width="12.13671875" style="89" bestFit="1" customWidth="1"/>
    <col min="7" max="7" width="13.75390625" style="89" customWidth="1"/>
    <col min="8" max="8" width="13.078125" style="89" customWidth="1"/>
    <col min="9" max="9" width="12.13671875" style="89" bestFit="1" customWidth="1"/>
    <col min="10" max="16384" width="9.9765625" style="89"/>
  </cols>
  <sheetData>
    <row r="1" spans="1:9">
      <c r="A1" s="82"/>
    </row>
    <row r="2" spans="1:9">
      <c r="A2" s="82"/>
    </row>
    <row r="4" spans="1:9">
      <c r="B4" s="126" t="s">
        <v>167</v>
      </c>
      <c r="C4" s="126"/>
      <c r="D4" s="126"/>
      <c r="E4" s="126"/>
      <c r="F4" s="126"/>
      <c r="G4" s="126"/>
      <c r="H4" s="126"/>
      <c r="I4" s="126"/>
    </row>
    <row r="5" spans="1:9" ht="15.75" thickBot="1"/>
    <row r="6" spans="1:9" ht="22.9" customHeight="1">
      <c r="B6" s="90" t="s">
        <v>202</v>
      </c>
      <c r="C6" s="91">
        <v>43769</v>
      </c>
      <c r="D6" s="91">
        <v>43514</v>
      </c>
      <c r="E6" s="91">
        <v>43561</v>
      </c>
      <c r="F6" s="91">
        <v>43473</v>
      </c>
      <c r="G6" s="91">
        <v>43695</v>
      </c>
      <c r="H6" s="91">
        <v>43779</v>
      </c>
      <c r="I6" s="92">
        <v>43627</v>
      </c>
    </row>
    <row r="7" spans="1:9" ht="21.6" customHeight="1" thickBot="1">
      <c r="B7" s="93" t="s">
        <v>203</v>
      </c>
      <c r="C7" s="94" t="str">
        <f>HLOOKUP(C6,$A$11:$G$12,2)</f>
        <v>Autumn</v>
      </c>
      <c r="D7" s="94" t="str">
        <f t="shared" ref="D7:I7" si="0">HLOOKUP(D6,$A$11:$G$12,2)</f>
        <v>Winter</v>
      </c>
      <c r="E7" s="94" t="str">
        <f t="shared" si="0"/>
        <v>Spring</v>
      </c>
      <c r="F7" s="94" t="str">
        <f t="shared" si="0"/>
        <v>Winter</v>
      </c>
      <c r="G7" s="94" t="str">
        <f t="shared" si="0"/>
        <v>Summer</v>
      </c>
      <c r="H7" s="94" t="str">
        <f t="shared" si="0"/>
        <v>Autumn</v>
      </c>
      <c r="I7" s="94" t="str">
        <f t="shared" si="0"/>
        <v>Spring</v>
      </c>
    </row>
    <row r="8" spans="1:9">
      <c r="B8"/>
      <c r="D8" s="95"/>
    </row>
    <row r="9" spans="1:9" ht="15.6" customHeight="1">
      <c r="B9" s="126" t="s">
        <v>201</v>
      </c>
      <c r="C9" s="126"/>
      <c r="D9" s="126"/>
      <c r="E9" s="126"/>
      <c r="F9" s="126"/>
    </row>
    <row r="10" spans="1:9" ht="15.75" thickBot="1">
      <c r="B10"/>
      <c r="D10" s="95"/>
    </row>
    <row r="11" spans="1:9">
      <c r="A11" s="89">
        <v>1</v>
      </c>
      <c r="B11" s="90" t="s">
        <v>204</v>
      </c>
      <c r="C11" s="96">
        <v>43456</v>
      </c>
      <c r="D11" s="97">
        <v>43545</v>
      </c>
      <c r="E11" s="97">
        <v>43638</v>
      </c>
      <c r="F11" s="97">
        <v>43731</v>
      </c>
      <c r="G11" s="96">
        <v>43821</v>
      </c>
      <c r="H11" s="98"/>
    </row>
    <row r="12" spans="1:9" ht="15.75" thickBot="1">
      <c r="A12" s="89">
        <v>2</v>
      </c>
      <c r="B12" s="93" t="s">
        <v>203</v>
      </c>
      <c r="C12" s="99" t="s">
        <v>208</v>
      </c>
      <c r="D12" s="100" t="s">
        <v>205</v>
      </c>
      <c r="E12" s="100" t="s">
        <v>206</v>
      </c>
      <c r="F12" s="100" t="s">
        <v>207</v>
      </c>
      <c r="G12" s="99" t="s">
        <v>208</v>
      </c>
      <c r="H12" s="98"/>
    </row>
    <row r="14" spans="1:9">
      <c r="A14" s="101"/>
      <c r="B14" s="101"/>
      <c r="C14" s="101"/>
      <c r="D14" s="101"/>
      <c r="E14" s="101"/>
      <c r="F14" s="101"/>
      <c r="G14" s="101"/>
    </row>
    <row r="15" spans="1:9">
      <c r="C15" s="102"/>
    </row>
    <row r="16" spans="1:9">
      <c r="C16" s="102"/>
    </row>
    <row r="17" spans="3:11">
      <c r="C17" s="102"/>
    </row>
    <row r="18" spans="3:11">
      <c r="C18" s="102"/>
    </row>
    <row r="19" spans="3:11">
      <c r="C19" s="102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23" spans="3:11">
      <c r="C23"/>
      <c r="D23"/>
      <c r="E23"/>
      <c r="F23"/>
      <c r="G23"/>
      <c r="H23"/>
      <c r="I23"/>
      <c r="J23"/>
      <c r="K23"/>
    </row>
    <row r="24" spans="3:11">
      <c r="C24"/>
      <c r="D24"/>
      <c r="E24"/>
      <c r="F24"/>
      <c r="G24"/>
      <c r="H24"/>
      <c r="I24"/>
      <c r="J24"/>
      <c r="K24"/>
    </row>
    <row r="25" spans="3:11">
      <c r="C25"/>
      <c r="D25"/>
      <c r="E25"/>
      <c r="F25"/>
      <c r="G25"/>
      <c r="H25"/>
      <c r="I25"/>
      <c r="J25"/>
      <c r="K25"/>
    </row>
    <row r="26" spans="3:11">
      <c r="C26"/>
      <c r="D26"/>
      <c r="E26"/>
      <c r="F26"/>
      <c r="G26"/>
      <c r="H26"/>
      <c r="I26"/>
      <c r="J26"/>
      <c r="K26"/>
    </row>
    <row r="27" spans="3:11">
      <c r="C27" s="102"/>
    </row>
    <row r="28" spans="3:11">
      <c r="C28" s="102"/>
    </row>
    <row r="29" spans="3:11">
      <c r="C29" s="102"/>
    </row>
    <row r="30" spans="3:11">
      <c r="C30" s="102"/>
    </row>
    <row r="31" spans="3:11">
      <c r="C31" s="102"/>
    </row>
    <row r="32" spans="3:11">
      <c r="C32" s="102"/>
    </row>
    <row r="33" spans="3:3">
      <c r="C33" s="102"/>
    </row>
    <row r="34" spans="3:3">
      <c r="C34" s="102"/>
    </row>
    <row r="35" spans="3:3">
      <c r="C35" s="102"/>
    </row>
    <row r="36" spans="3:3">
      <c r="C36" s="102"/>
    </row>
    <row r="37" spans="3:3">
      <c r="C37" s="102"/>
    </row>
    <row r="38" spans="3:3">
      <c r="C38" s="102"/>
    </row>
  </sheetData>
  <mergeCells count="2">
    <mergeCell ref="B4:I4"/>
    <mergeCell ref="B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autoPageBreaks="0"/>
  </sheetPr>
  <dimension ref="A1:K37"/>
  <sheetViews>
    <sheetView topLeftCell="A4" workbookViewId="0">
      <selection activeCell="O46" sqref="O46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 hidden="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5000000}">
    <filterColumn colId="0">
      <customFilters>
        <customFilter val="*n"/>
      </customFilters>
    </filterColumn>
    <filterColumn colId="1">
      <customFilters>
        <customFilter operator="notEqual" val="*a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pageSetUpPr autoPageBreaks="0"/>
  </sheetPr>
  <dimension ref="A1:K37"/>
  <sheetViews>
    <sheetView topLeftCell="A4" workbookViewId="0">
      <selection activeCell="G45" sqref="G45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6000000}">
    <filterColumn colId="0">
      <customFilters>
        <customFilter val="m*"/>
        <customFilter val="s*"/>
      </customFilters>
    </filterColumn>
    <filterColumn colId="7">
      <customFilters>
        <customFilter val="*r*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autoPageBreaks="0"/>
  </sheetPr>
  <dimension ref="A1:K37"/>
  <sheetViews>
    <sheetView topLeftCell="A4" workbookViewId="0">
      <selection activeCell="N44" sqref="N44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 hidden="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7000000}">
    <filterColumn colId="8">
      <dynamicFilter type="Q2"/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autoPageBreaks="0"/>
  </sheetPr>
  <dimension ref="A1:K37"/>
  <sheetViews>
    <sheetView topLeftCell="A4" workbookViewId="0">
      <selection activeCell="M45" sqref="M45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8000000}">
    <filterColumn colId="8">
      <customFilters and="1">
        <customFilter operator="greaterThan" val="39083"/>
        <customFilter operator="lessThan" val="39356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autoPageBreaks="0"/>
  </sheetPr>
  <dimension ref="A1:K37"/>
  <sheetViews>
    <sheetView topLeftCell="A4" workbookViewId="0">
      <selection activeCell="N23" sqref="N23"/>
    </sheetView>
  </sheetViews>
  <sheetFormatPr defaultColWidth="8.8984375" defaultRowHeight="12.75"/>
  <cols>
    <col min="1" max="1" width="17.93359375" style="13" customWidth="1"/>
    <col min="2" max="2" width="2.01953125" style="13" customWidth="1"/>
    <col min="3" max="3" width="11.8671875" style="13" customWidth="1"/>
    <col min="4" max="4" width="8.62890625" style="13" bestFit="1" customWidth="1"/>
    <col min="5" max="5" width="10.515625" style="13" customWidth="1"/>
    <col min="6" max="6" width="11.32421875" style="13" bestFit="1" customWidth="1"/>
    <col min="7" max="7" width="9.3046875" style="13" customWidth="1"/>
    <col min="8" max="8" width="10.65234375" style="13" bestFit="1" customWidth="1"/>
    <col min="9" max="9" width="10.515625" style="13" customWidth="1"/>
    <col min="10" max="10" width="10.78515625" style="13" bestFit="1" customWidth="1"/>
    <col min="11" max="11" width="11.19140625" style="13" customWidth="1"/>
    <col min="12" max="12" width="10.78515625" style="13" customWidth="1"/>
    <col min="13" max="16384" width="8.89843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4.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122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 xr:uid="{00000000-0009-0000-0000-000009000000}">
    <filterColumn colId="8">
      <customFilters and="1">
        <customFilter operator="greaterThan" val="39083"/>
        <customFilter operator="lessThan" val="40178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Task1</vt:lpstr>
      <vt:lpstr>Task2</vt:lpstr>
      <vt:lpstr>Task3</vt:lpstr>
      <vt:lpstr>Task4</vt:lpstr>
      <vt:lpstr>Product Sales (9)</vt:lpstr>
      <vt:lpstr>Product Sales (8)</vt:lpstr>
      <vt:lpstr>Product Sales (7)</vt:lpstr>
      <vt:lpstr>Product Sales (6)</vt:lpstr>
      <vt:lpstr>Product Sales (5)</vt:lpstr>
      <vt:lpstr>Product Sales (4)</vt:lpstr>
      <vt:lpstr>Product Sales (3)</vt:lpstr>
      <vt:lpstr>Product Sales (2)</vt:lpstr>
      <vt:lpstr>Product Sales (10)</vt:lpstr>
      <vt:lpstr>Product Sales (11)</vt:lpstr>
      <vt:lpstr>Product sales</vt:lpstr>
      <vt:lpstr>Pivote table</vt:lpstr>
      <vt:lpstr>Pivot table 2</vt:lpstr>
      <vt:lpstr>Pivot table 3</vt:lpstr>
      <vt:lpstr>Salary</vt:lpstr>
      <vt:lpstr>EXPENSE CHART</vt:lpstr>
      <vt:lpstr>Product Sales (10)!Criteria</vt:lpstr>
      <vt:lpstr>Task1!Print_Area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Stan_a09</cp:lastModifiedBy>
  <dcterms:created xsi:type="dcterms:W3CDTF">2006-03-20T12:16:10Z</dcterms:created>
  <dcterms:modified xsi:type="dcterms:W3CDTF">2023-01-09T10:24:31Z</dcterms:modified>
</cp:coreProperties>
</file>