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hidePivotFieldList="1" autoCompressPictures="0"/>
  <xr:revisionPtr revIDLastSave="0" documentId="13_ncr:11_{21DBC11E-1401-47D1-9867-BB3547C16F4B}" xr6:coauthVersionLast="47" xr6:coauthVersionMax="47" xr10:uidLastSave="{00000000-0000-0000-0000-000000000000}"/>
  <bookViews>
    <workbookView xWindow="-110" yWindow="-110" windowWidth="19420" windowHeight="10560" firstSheet="6" activeTab="10"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27" r:id="rId13"/>
    <pivotCache cacheId="31" r:id="rId14"/>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4" i="35" l="1"/>
  <c r="C5" i="35"/>
  <c r="E62" i="26" l="1"/>
  <c r="H34" i="26"/>
  <c r="H35" i="26"/>
  <c r="H36" i="26"/>
  <c r="H37" i="26"/>
  <c r="H38" i="26"/>
  <c r="H39" i="26"/>
  <c r="H40" i="26"/>
  <c r="H41" i="26"/>
  <c r="C40" i="25" a="1"/>
  <c r="C40" i="25" s="1"/>
  <c r="G78" i="21"/>
  <c r="G5" i="23"/>
  <c r="G6" i="23"/>
  <c r="G7" i="23"/>
  <c r="G4" i="23"/>
  <c r="D15" i="23"/>
  <c r="E15" i="23"/>
  <c r="F15" i="23"/>
  <c r="G15" i="23"/>
  <c r="E5" i="23"/>
  <c r="E6" i="23"/>
  <c r="E7" i="23"/>
  <c r="G16" i="21"/>
  <c r="D16" i="21"/>
  <c r="G8" i="21"/>
  <c r="D8" i="21"/>
  <c r="D73" i="34"/>
  <c r="D72" i="34"/>
  <c r="D71" i="34"/>
  <c r="D70" i="34"/>
  <c r="D69" i="34"/>
  <c r="D68" i="34"/>
  <c r="C41" i="25" l="1"/>
  <c r="D44" i="25"/>
  <c r="D42" i="25"/>
  <c r="D40" i="25"/>
  <c r="D45" i="25"/>
  <c r="D43" i="25"/>
  <c r="D41" i="25"/>
  <c r="C45" i="25"/>
  <c r="C43" i="25"/>
  <c r="C44" i="25"/>
  <c r="C42" i="25"/>
  <c r="C6" i="34"/>
  <c r="C7" i="34"/>
  <c r="C8" i="34"/>
  <c r="C9" i="34"/>
  <c r="C10" i="34"/>
  <c r="C11" i="34"/>
  <c r="C40" i="35" l="1"/>
  <c r="C39" i="35"/>
  <c r="C38" i="35"/>
  <c r="C37" i="35"/>
  <c r="C36" i="35"/>
  <c r="C35" i="35"/>
  <c r="C6" i="35"/>
  <c r="C7" i="35"/>
  <c r="C8" i="35"/>
  <c r="C9" i="35"/>
  <c r="C52" i="32"/>
  <c r="C53" i="32"/>
  <c r="C50" i="32"/>
  <c r="C55" i="32"/>
  <c r="C54" i="32"/>
  <c r="C51" i="32"/>
  <c r="C32" i="32"/>
  <c r="C36" i="32"/>
  <c r="C34" i="32"/>
  <c r="C35" i="32"/>
  <c r="C37" i="32"/>
  <c r="C33" i="32"/>
  <c r="E4" i="23" l="1"/>
  <c r="D42" i="21" l="1"/>
  <c r="F56" i="24" l="1"/>
  <c r="E54" i="21"/>
  <c r="E56" i="24" l="1"/>
  <c r="H56" i="24"/>
  <c r="G56" i="24" l="1"/>
  <c r="E12" i="23" l="1"/>
  <c r="G12" i="23" s="1"/>
  <c r="E13" i="23"/>
  <c r="G13" i="23" s="1"/>
  <c r="E14" i="23"/>
  <c r="G14" i="23" s="1"/>
  <c r="E11" i="23"/>
  <c r="G11" i="23" s="1"/>
  <c r="C15" i="23"/>
  <c r="D78" i="21" l="1"/>
</calcChain>
</file>

<file path=xl/sharedStrings.xml><?xml version="1.0" encoding="utf-8"?>
<sst xmlns="http://schemas.openxmlformats.org/spreadsheetml/2006/main" count="795" uniqueCount="415">
  <si>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</si>
  <si>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</si>
  <si>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</si>
  <si>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</si>
  <si>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</si>
  <si>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</si>
  <si>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</si>
  <si>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</si>
  <si>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</si>
  <si>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</si>
  <si>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</si>
  <si>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</si>
  <si>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</si>
  <si>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</si>
  <si>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</si>
  <si>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</si>
  <si>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</si>
  <si>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</si>
  <si>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</si>
  <si>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</si>
  <si>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</si>
  <si>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</si>
  <si>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</si>
  <si>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</si>
  <si>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</si>
  <si>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</si>
  <si>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</si>
  <si>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</si>
  <si>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</si>
  <si>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</si>
  <si>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</si>
  <si>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</si>
  <si>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</si>
  <si>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</si>
  <si>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</si>
  <si>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</si>
  <si>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</si>
  <si>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</si>
  <si>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</si>
  <si>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</si>
  <si>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</si>
  <si>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</si>
  <si>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</si>
  <si>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</si>
  <si>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</si>
  <si>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</si>
  <si>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</si>
  <si>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</si>
  <si>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</si>
  <si>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</si>
  <si>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</si>
  <si>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</si>
  <si>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</si>
  <si>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</si>
  <si>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</si>
  <si>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</si>
  <si>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</si>
  <si>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</si>
  <si>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</si>
  <si>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</si>
  <si>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</si>
  <si>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</si>
  <si>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</si>
  <si>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</si>
  <si>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</si>
  <si>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</si>
  <si>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</si>
  <si>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</si>
  <si>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</si>
  <si>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</si>
  <si>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</si>
  <si>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</si>
  <si>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</si>
  <si>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</si>
  <si>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</si>
  <si>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</si>
  <si>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</si>
  <si>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</si>
  <si>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</si>
  <si>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</si>
  <si>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</si>
  <si>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</si>
  <si>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</si>
  <si>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</si>
  <si>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</si>
  <si>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</si>
  <si>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</si>
  <si>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</si>
  <si>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</si>
  <si>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</si>
  <si>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</si>
  <si>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</si>
  <si>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</si>
  <si>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</si>
  <si>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</si>
  <si>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</si>
  <si>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</si>
  <si>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</si>
  <si>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</si>
  <si>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</si>
  <si>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</si>
  <si>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</si>
  <si>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</si>
  <si>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</si>
  <si>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</si>
  <si>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</si>
  <si>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</si>
  <si>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</si>
  <si>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</si>
  <si>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</si>
  <si>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</si>
  <si>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</si>
  <si>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</si>
  <si>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</si>
  <si>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</si>
  <si>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</si>
  <si>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</si>
  <si>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</si>
  <si>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</si>
  <si>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</si>
  <si>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</si>
  <si>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</si>
  <si>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</si>
  <si>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</si>
  <si>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</si>
  <si>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</si>
  <si>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</si>
  <si>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</si>
  <si>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</si>
  <si>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</si>
  <si>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</si>
  <si>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</si>
  <si>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</si>
  <si>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</si>
  <si>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</si>
  <si>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</si>
  <si>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</si>
  <si>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</si>
  <si>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</si>
  <si>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</si>
  <si>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</si>
  <si>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</si>
  <si>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</si>
  <si>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</si>
  <si>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</si>
  <si>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</si>
  <si>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</si>
  <si>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</si>
  <si>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</si>
  <si>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</si>
  <si>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</si>
  <si>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</si>
  <si>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</si>
  <si>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</si>
  <si>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</si>
  <si>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</si>
  <si>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</si>
  <si>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</si>
  <si>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</si>
  <si>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</si>
  <si>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</si>
  <si>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</si>
  <si>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</si>
  <si>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</si>
  <si>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</si>
  <si>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</si>
  <si>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</si>
  <si>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</si>
  <si>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</si>
  <si>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</si>
  <si>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</si>
  <si>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</si>
  <si>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</si>
  <si>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</si>
  <si>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</si>
  <si>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</si>
  <si>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</si>
  <si>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</si>
  <si>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</si>
  <si>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</si>
  <si>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</si>
  <si>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</si>
  <si>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</si>
  <si>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</si>
  <si>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</si>
  <si>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</si>
  <si>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</si>
  <si>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</si>
  <si>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</si>
  <si>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</si>
  <si>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</si>
  <si>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</si>
  <si>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</si>
  <si>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</si>
  <si>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</si>
  <si>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</si>
  <si>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</si>
  <si>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</si>
  <si>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</si>
  <si>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</si>
  <si>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</si>
  <si>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</si>
  <si>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</si>
  <si>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</si>
  <si>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</si>
  <si>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</si>
  <si>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</si>
  <si>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</si>
  <si>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</si>
  <si>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</si>
  <si>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</si>
  <si>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</si>
  <si>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</si>
  <si>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</si>
  <si>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</si>
  <si>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</si>
  <si>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</si>
  <si>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</si>
  <si>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</si>
  <si>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</si>
  <si>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</si>
  <si>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</si>
  <si>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</si>
  <si>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</si>
  <si>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</si>
  <si>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</si>
  <si>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</si>
  <si>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</si>
  <si>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</si>
  <si>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</si>
  <si>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</si>
  <si>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</si>
  <si>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</si>
  <si>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</si>
  <si>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</si>
  <si>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</si>
  <si>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</si>
  <si>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</si>
  <si>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</si>
  <si>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</si>
  <si>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</si>
  <si>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</si>
  <si>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</si>
  <si>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</si>
  <si>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</si>
  <si>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</si>
  <si>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</si>
  <si>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</si>
  <si>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</si>
  <si>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</si>
  <si>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</si>
  <si>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</si>
  <si>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</si>
  <si>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</si>
  <si>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</si>
  <si>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</si>
  <si>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</si>
  <si>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</si>
  <si>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</si>
  <si>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</si>
  <si>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</si>
  <si>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</si>
  <si>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</si>
  <si>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</si>
  <si>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</si>
  <si>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</si>
  <si>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</si>
  <si>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</si>
  <si>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</si>
  <si>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</si>
  <si>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</si>
  <si>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</si>
  <si>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</si>
  <si>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</si>
  <si>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</si>
  <si>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</si>
  <si>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</si>
  <si>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</si>
  <si>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</si>
  <si>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</si>
  <si>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</si>
  <si>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</si>
  <si>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</si>
  <si>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</si>
  <si>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</si>
  <si>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</si>
  <si>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</si>
  <si>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</si>
  <si>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</si>
  <si>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</si>
  <si>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</si>
  <si>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</si>
  <si>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</si>
  <si>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</si>
  <si>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</si>
  <si>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</si>
  <si>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</si>
  <si>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</si>
  <si>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</si>
  <si>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</si>
  <si>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</si>
  <si>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</si>
  <si>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</si>
  <si>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</si>
  <si>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</si>
  <si>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</si>
  <si>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</si>
  <si>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</si>
  <si>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</si>
  <si>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</si>
  <si>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</si>
  <si>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</si>
  <si>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</si>
  <si>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</si>
  <si>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</si>
  <si>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</si>
  <si>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</si>
  <si>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</si>
  <si>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</si>
  <si>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</si>
  <si>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</si>
  <si>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</si>
  <si>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</si>
  <si>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</si>
  <si>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</si>
  <si>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</si>
  <si>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</si>
  <si>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</si>
  <si>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</si>
  <si>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</si>
  <si>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</si>
  <si>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</si>
  <si>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</si>
  <si>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</si>
  <si>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</si>
  <si>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</si>
  <si>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</si>
  <si>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</si>
  <si>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</si>
  <si>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</si>
  <si>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</si>
  <si>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</si>
  <si>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</si>
  <si>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</si>
  <si>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</si>
  <si>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</si>
  <si>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</si>
  <si>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</si>
  <si>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</si>
  <si>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</si>
  <si>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</si>
  <si>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</si>
  <si>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</si>
  <si>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</si>
  <si>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</si>
  <si>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</si>
  <si>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</si>
  <si>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</si>
  <si>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</si>
  <si>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</si>
  <si>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</si>
  <si>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</si>
  <si>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</si>
  <si>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</si>
  <si>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</si>
  <si>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</si>
  <si>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</si>
  <si>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</si>
  <si>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</si>
  <si>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</si>
  <si>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</si>
  <si>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</si>
  <si>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</si>
  <si>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</si>
  <si>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</si>
  <si>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</si>
  <si>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</si>
  <si>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</si>
  <si>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</si>
  <si>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Nancy</t>
  </si>
  <si>
    <t>Andy</t>
  </si>
  <si>
    <t>Yvonne</t>
  </si>
  <si>
    <t>North</t>
  </si>
  <si>
    <t>Kotas</t>
  </si>
  <si>
    <t>Jones</t>
  </si>
  <si>
    <t>McKay</t>
  </si>
  <si>
    <t>Contoso Ltd.</t>
  </si>
  <si>
    <t>Fabrikam Inc.</t>
  </si>
  <si>
    <t>Relecloud</t>
  </si>
  <si>
    <t>Steven</t>
  </si>
  <si>
    <t>Thorpe</t>
  </si>
  <si>
    <t>Michael</t>
  </si>
  <si>
    <t>Neipper</t>
  </si>
  <si>
    <t>Robert</t>
  </si>
  <si>
    <t>Zare</t>
  </si>
  <si>
    <t>Feb</t>
  </si>
  <si>
    <t>Mar</t>
  </si>
  <si>
    <t>Week 2</t>
  </si>
  <si>
    <t>Week 3</t>
  </si>
  <si>
    <t>Week 4</t>
  </si>
  <si>
    <t>Qrtr 2</t>
  </si>
  <si>
    <t>Qrtr 3</t>
  </si>
  <si>
    <t>Qrtr 4</t>
  </si>
  <si>
    <t>Andy North Fabrikam Inc.</t>
  </si>
  <si>
    <t>Jan Kotas Relecloud</t>
  </si>
  <si>
    <t>Mariya Jones Contoso Ltd.</t>
  </si>
  <si>
    <t>Steven Thorpe Relecloud</t>
  </si>
  <si>
    <t>Michael Neipper Fabrikam Inc.</t>
  </si>
  <si>
    <t>Robert Zare Relecloud</t>
  </si>
  <si>
    <t>Yvonne McKay Contoso Ltd.</t>
  </si>
  <si>
    <t>Nancy Smith Contoso Ltd.</t>
  </si>
  <si>
    <t>Contoso</t>
  </si>
  <si>
    <t>Ltd.</t>
  </si>
  <si>
    <t>Fabrikam</t>
  </si>
  <si>
    <t>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</si>
</sst>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 numFmtId="170" formatCode="_([$$-409]* #,##0.00_);_([$$-409]* \(#,##0.00\);_([$$-409]*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53">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6" xfId="0"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5" fontId="1" fillId="3" borderId="0" xfId="7" applyFill="1"/>
    <xf numFmtId="0" fontId="0" fillId="0" borderId="0" xfId="0" applyBorder="1"/>
    <xf numFmtId="170" fontId="0" fillId="0" borderId="0" xfId="0" applyNumberFormat="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22">
    <dxf>
      <numFmt numFmtId="170" formatCode="_([$$-409]* #,##0.00_);_([$$-409]* \(#,##0.00\);_([$$-409]* &quot;-&quot;??_);_(@_)"/>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0" formatCode="General"/>
    </dxf>
    <dxf>
      <numFmt numFmtId="9" formatCode="&quot;$&quot;#,##0_);\(&quot;$&quot;#,##0\)"/>
    </dxf>
    <dxf>
      <numFmt numFmtId="9" formatCode="&quot;$&quot;#,##0_);\(&quot;$&quot;#,##0\)"/>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21"/>
      <tableStyleElement type="firstRowStripe" dxfId="20"/>
    </tableStyle>
    <tableStyle name="PivotTable Style 1" table="0" count="2" xr9:uid="{00000000-0011-0000-FFFF-FFFF01000000}">
      <tableStyleElement type="headerRow" dxfId="19"/>
      <tableStyleElement type="totalRow" dxfId="1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3915-4D14-9ABA-9AD35AA49701}"/>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3915-4D14-9ABA-9AD35AA49701}"/>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3915-4D14-9ABA-9AD35AA49701}"/>
            </c:ext>
          </c:extLst>
        </c:ser>
        <c:dLbls>
          <c:showLegendKey val="0"/>
          <c:showVal val="0"/>
          <c:showCatName val="0"/>
          <c:showSerName val="0"/>
          <c:showPercent val="0"/>
          <c:showBubbleSize val="0"/>
        </c:dLbls>
        <c:gapWidth val="219"/>
        <c:overlap val="-27"/>
        <c:axId val="102167216"/>
        <c:axId val="102164336"/>
      </c:barChart>
      <c:catAx>
        <c:axId val="10216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64336"/>
        <c:crosses val="autoZero"/>
        <c:auto val="1"/>
        <c:lblAlgn val="ctr"/>
        <c:lblOffset val="100"/>
        <c:noMultiLvlLbl val="0"/>
      </c:catAx>
      <c:valAx>
        <c:axId val="102164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67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95BE-428E-AA7B-F22FC9933CC3}"/>
            </c:ext>
          </c:extLst>
        </c:ser>
        <c:dLbls>
          <c:showLegendKey val="0"/>
          <c:showVal val="0"/>
          <c:showCatName val="0"/>
          <c:showSerName val="0"/>
          <c:showPercent val="0"/>
          <c:showBubbleSize val="0"/>
        </c:dLbls>
        <c:gapWidth val="219"/>
        <c:overlap val="-27"/>
        <c:axId val="660795760"/>
        <c:axId val="660801160"/>
      </c:barChart>
      <c:catAx>
        <c:axId val="66079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01160"/>
        <c:crosses val="autoZero"/>
        <c:auto val="1"/>
        <c:lblAlgn val="ctr"/>
        <c:lblOffset val="100"/>
        <c:noMultiLvlLbl val="0"/>
      </c:catAx>
      <c:valAx>
        <c:axId val="660801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795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Charts'!$D$67</c:f>
              <c:strCache>
                <c:ptCount val="1"/>
                <c:pt idx="0">
                  <c:v>Date</c:v>
                </c:pt>
              </c:strCache>
            </c:strRef>
          </c:tx>
          <c:spPr>
            <a:solidFill>
              <a:schemeClr val="accent1"/>
            </a:solidFill>
            <a:ln>
              <a:noFill/>
            </a:ln>
            <a:effectLst/>
          </c:spPr>
          <c:invertIfNegative val="0"/>
          <c:val>
            <c:numRef>
              <c:f>'9. Charts'!$D$68:$D$73</c:f>
              <c:numCache>
                <c:formatCode>General</c:formatCode>
                <c:ptCount val="6"/>
                <c:pt idx="0">
                  <c:v>2019</c:v>
                </c:pt>
                <c:pt idx="1">
                  <c:v>2020</c:v>
                </c:pt>
                <c:pt idx="2">
                  <c:v>2021</c:v>
                </c:pt>
                <c:pt idx="3">
                  <c:v>2022</c:v>
                </c:pt>
                <c:pt idx="4">
                  <c:v>2023</c:v>
                </c:pt>
                <c:pt idx="5">
                  <c:v>2024</c:v>
                </c:pt>
              </c:numCache>
            </c:numRef>
          </c:val>
          <c:extLst>
            <c:ext xmlns:c16="http://schemas.microsoft.com/office/drawing/2014/chart" uri="{C3380CC4-5D6E-409C-BE32-E72D297353CC}">
              <c16:uniqueId val="{00000000-2237-405A-8B58-77D383E955AD}"/>
            </c:ext>
          </c:extLst>
        </c:ser>
        <c:ser>
          <c:idx val="1"/>
          <c:order val="1"/>
          <c:tx>
            <c:strRef>
              <c:f>'9. Charts'!$E$67</c:f>
              <c:strCache>
                <c:ptCount val="1"/>
                <c:pt idx="0">
                  <c:v>Conference attendance</c:v>
                </c:pt>
              </c:strCache>
            </c:strRef>
          </c:tx>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2237-405A-8B58-77D383E955AD}"/>
            </c:ext>
          </c:extLst>
        </c:ser>
        <c:dLbls>
          <c:showLegendKey val="0"/>
          <c:showVal val="0"/>
          <c:showCatName val="0"/>
          <c:showSerName val="0"/>
          <c:showPercent val="0"/>
          <c:showBubbleSize val="0"/>
        </c:dLbls>
        <c:gapWidth val="219"/>
        <c:overlap val="-27"/>
        <c:axId val="660842920"/>
        <c:axId val="660840760"/>
      </c:barChart>
      <c:lineChart>
        <c:grouping val="standard"/>
        <c:varyColors val="0"/>
        <c:ser>
          <c:idx val="2"/>
          <c:order val="2"/>
          <c:tx>
            <c:strRef>
              <c:f>'9. Charts'!$F$67</c:f>
              <c:strCache>
                <c:ptCount val="1"/>
                <c:pt idx="0">
                  <c:v>Food sales</c:v>
                </c:pt>
              </c:strCache>
            </c:strRef>
          </c:tx>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2237-405A-8B58-77D383E955AD}"/>
            </c:ext>
          </c:extLst>
        </c:ser>
        <c:dLbls>
          <c:showLegendKey val="0"/>
          <c:showVal val="0"/>
          <c:showCatName val="0"/>
          <c:showSerName val="0"/>
          <c:showPercent val="0"/>
          <c:showBubbleSize val="0"/>
        </c:dLbls>
        <c:marker val="1"/>
        <c:smooth val="0"/>
        <c:axId val="660843640"/>
        <c:axId val="660847960"/>
      </c:lineChart>
      <c:catAx>
        <c:axId val="6608429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40760"/>
        <c:crosses val="autoZero"/>
        <c:auto val="1"/>
        <c:lblAlgn val="ctr"/>
        <c:lblOffset val="100"/>
        <c:noMultiLvlLbl val="0"/>
      </c:catAx>
      <c:valAx>
        <c:axId val="660840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42920"/>
        <c:crosses val="autoZero"/>
        <c:crossBetween val="between"/>
      </c:valAx>
      <c:valAx>
        <c:axId val="66084796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43640"/>
        <c:crosses val="max"/>
        <c:crossBetween val="between"/>
      </c:valAx>
      <c:catAx>
        <c:axId val="660843640"/>
        <c:scaling>
          <c:orientation val="minMax"/>
        </c:scaling>
        <c:delete val="1"/>
        <c:axPos val="b"/>
        <c:majorTickMark val="out"/>
        <c:minorTickMark val="none"/>
        <c:tickLblPos val="nextTo"/>
        <c:crossAx val="66084796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3087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778625" y="15425865"/>
          <a:ext cx="346392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3087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788150" y="10721969"/>
          <a:ext cx="37528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865545" y="7512049"/>
          <a:ext cx="270403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3087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477375" y="3495675"/>
          <a:ext cx="2289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3087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3087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733045" y="1139825"/>
          <a:ext cx="2176380" cy="177282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3087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7007225" y="9378929"/>
          <a:ext cx="36730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3087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3087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705600" y="12300756"/>
          <a:ext cx="39592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721724" y="2473325"/>
          <a:ext cx="1841501" cy="123189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311900" y="11239500"/>
          <a:ext cx="10045250"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3000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30875"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30875"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778875" y="8172449"/>
          <a:ext cx="3546475"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30875"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3087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683374" y="6105525"/>
          <a:ext cx="5221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21424" y="7362825"/>
          <a:ext cx="32750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3087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3087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705599" y="9925049"/>
          <a:ext cx="42830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750050" y="13173075"/>
          <a:ext cx="39242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3087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7837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845550" y="2047875"/>
          <a:ext cx="16764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673850" y="3238499"/>
          <a:ext cx="3987800"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3087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73087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10109200" y="6210299"/>
          <a:ext cx="22447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62</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3087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62</xdr:row>
      <xdr:rowOff>161925</xdr:rowOff>
    </xdr:from>
    <xdr:to>
      <xdr:col>1</xdr:col>
      <xdr:colOff>5238051</xdr:colOff>
      <xdr:row>78</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3087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3087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73087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404350" y="11515725"/>
          <a:ext cx="226695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997825" y="3543299"/>
          <a:ext cx="28574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130175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7102475" y="8486775"/>
          <a:ext cx="422275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73087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73087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3087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3087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956675" y="6951739"/>
          <a:ext cx="26066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937625" y="847725"/>
          <a:ext cx="27971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3087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30875"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30875"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30875"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30875"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401321" y="3155155"/>
          <a:ext cx="333970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1</xdr:col>
      <xdr:colOff>5597525</xdr:colOff>
      <xdr:row>18</xdr:row>
      <xdr:rowOff>76200</xdr:rowOff>
    </xdr:from>
    <xdr:to>
      <xdr:col>7</xdr:col>
      <xdr:colOff>212725</xdr:colOff>
      <xdr:row>32</xdr:row>
      <xdr:rowOff>152400</xdr:rowOff>
    </xdr:to>
    <xdr:graphicFrame macro="">
      <xdr:nvGraphicFramePr>
        <xdr:cNvPr id="6" name="Chart 5">
          <a:extLst>
            <a:ext uri="{FF2B5EF4-FFF2-40B4-BE49-F238E27FC236}">
              <a16:creationId xmlns:a16="http://schemas.microsoft.com/office/drawing/2014/main" id="{508A20B6-8615-E72A-6D1B-218DFF673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398456" y="3209925"/>
          <a:ext cx="2890661"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30169"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30169"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667272" y="10420350"/>
          <a:ext cx="571275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30169"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82594" y="6181725"/>
          <a:ext cx="5897739"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30169"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2219164" y="13392149"/>
          <a:ext cx="1508478"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399114" y="14668500"/>
          <a:ext cx="3128127"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339725</xdr:colOff>
      <xdr:row>2</xdr:row>
      <xdr:rowOff>50800</xdr:rowOff>
    </xdr:from>
    <xdr:to>
      <xdr:col>9</xdr:col>
      <xdr:colOff>288925</xdr:colOff>
      <xdr:row>16</xdr:row>
      <xdr:rowOff>127000</xdr:rowOff>
    </xdr:to>
    <xdr:graphicFrame macro="">
      <xdr:nvGraphicFramePr>
        <xdr:cNvPr id="4" name="Chart 3">
          <a:extLst>
            <a:ext uri="{FF2B5EF4-FFF2-40B4-BE49-F238E27FC236}">
              <a16:creationId xmlns:a16="http://schemas.microsoft.com/office/drawing/2014/main" id="{3D791D1B-CC87-4775-3D39-E0F65C028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1127125</xdr:colOff>
      <xdr:row>73</xdr:row>
      <xdr:rowOff>76200</xdr:rowOff>
    </xdr:from>
    <xdr:to>
      <xdr:col>10</xdr:col>
      <xdr:colOff>454025</xdr:colOff>
      <xdr:row>87</xdr:row>
      <xdr:rowOff>152400</xdr:rowOff>
    </xdr:to>
    <xdr:graphicFrame macro="">
      <xdr:nvGraphicFramePr>
        <xdr:cNvPr id="6" name="Chart 5">
          <a:extLst>
            <a:ext uri="{FF2B5EF4-FFF2-40B4-BE49-F238E27FC236}">
              <a16:creationId xmlns:a16="http://schemas.microsoft.com/office/drawing/2014/main" id="{E24B51C8-8940-EC72-5FFE-BE6B37BDC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3087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3087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3087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858887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950075" y="2451566"/>
          <a:ext cx="144626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7666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25.491380324071"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4-06-25T00:00:00" maxDate="2024-08-22T00:00:00"/>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36.55635324074" createdVersion="8" refreshedVersion="8" minRefreshableVersion="3" recordCount="6" xr:uid="{FCA9B8A9-1448-467D-9C22-DC45839C9A8C}">
  <cacheSource type="worksheet">
    <worksheetSource name="PivotTableData2"/>
  </cacheSource>
  <cacheFields count="4">
    <cacheField name="Date" numFmtId="14">
      <sharedItems containsSemiMixedTypes="0" containsNonDate="0" containsDate="1" containsString="0" minDate="2024-07-06T00:00:00" maxDate="2024-09-02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6-25T00:00:00"/>
    <x v="0"/>
    <x v="0"/>
    <n v="1400"/>
  </r>
  <r>
    <d v="2024-06-30T00:00:00"/>
    <x v="1"/>
    <x v="1"/>
    <n v="1010"/>
  </r>
  <r>
    <d v="2024-07-17T00:00:00"/>
    <x v="0"/>
    <x v="0"/>
    <n v="750"/>
  </r>
  <r>
    <d v="2024-07-21T00:00:00"/>
    <x v="1"/>
    <x v="2"/>
    <n v="510"/>
  </r>
  <r>
    <d v="2024-08-10T00:00:00"/>
    <x v="2"/>
    <x v="2"/>
    <n v="1600"/>
  </r>
  <r>
    <d v="2024-08-21T00:00:00"/>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7-06T00:00:00"/>
    <s v="Anne"/>
    <x v="0"/>
    <n v="1400"/>
  </r>
  <r>
    <d v="2024-07-11T00:00:00"/>
    <s v="Mark"/>
    <x v="1"/>
    <n v="1010"/>
  </r>
  <r>
    <d v="2024-07-28T00:00:00"/>
    <s v="Anne"/>
    <x v="0"/>
    <n v="750"/>
  </r>
  <r>
    <d v="2024-08-01T00:00:00"/>
    <s v="Mark"/>
    <x v="2"/>
    <n v="510"/>
  </r>
  <r>
    <d v="2024-08-21T00:00:00"/>
    <s v="Mariya"/>
    <x v="2"/>
    <n v="1600"/>
  </r>
  <r>
    <d v="2024-09-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6AD8C3-8BB8-4534-B479-C8F50DB7E421}" name="PivotTable1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42" showAll="0"/>
  </pivotFields>
  <rowFields count="1">
    <field x="2"/>
  </rowFields>
  <rowItems count="4">
    <i>
      <x/>
    </i>
    <i>
      <x v="1"/>
    </i>
    <i>
      <x v="2"/>
    </i>
    <i t="grand">
      <x/>
    </i>
  </rowItems>
  <colItems count="1">
    <i/>
  </colItems>
  <dataFields count="1">
    <dataField name="Sum of Amount" fld="3" baseField="0" baseItem="0" numFmtId="17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2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6" firstHeaderRow="1" firstDataRow="1" firstDataCol="1"/>
  <pivotFields count="4">
    <pivotField numFmtId="14" subtotalTop="0" showAll="0"/>
    <pivotField axis="axisRow" subtotalTop="0"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ubtotalTop="0" showAll="0">
      <items count="4">
        <item x="0"/>
        <item x="2"/>
        <item x="1"/>
        <item t="default"/>
      </items>
    </pivotField>
    <pivotField dataField="1" numFmtId="165" subtotalTop="0" showAll="0"/>
  </pivotFields>
  <rowFields count="1">
    <field x="1"/>
  </rowFields>
  <rowItems count="5">
    <i>
      <x/>
    </i>
    <i>
      <x v="2"/>
    </i>
    <i>
      <x v="3"/>
    </i>
    <i>
      <x v="1"/>
    </i>
    <i t="grand">
      <x/>
    </i>
  </rowItems>
  <colItems count="1">
    <i/>
  </colItems>
  <dataFields count="1">
    <dataField name="Sum of Amount" fld="3" baseField="2" baseItem="1" numFmtId="5"/>
  </dataFields>
  <formats count="1">
    <format dxfId="16">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3:F37" dxfId="12"/>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5"/>
      </customFilters>
    </filterColumn>
    <filterColumn colId="3">
      <dynamicFilter type="aboveAverage" val="2701"/>
    </filterColumn>
  </autoFilter>
  <sortState xmlns:xlrd2="http://schemas.microsoft.com/office/spreadsheetml/2017/richdata2" ref="C50:F55">
    <sortCondition ref="D49:D55"/>
  </sortState>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10"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9"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9713B-82B0-4B89-B482-7AA1C29E232B}" name="Table1" displayName="Table1" ref="C5:G14" totalsRowShown="0">
  <autoFilter ref="C5:G14" xr:uid="{9219713B-82B0-4B89-B482-7AA1C29E232B}"/>
  <tableColumns count="5">
    <tableColumn id="1" xr3:uid="{F3C1D40A-574D-4920-A5E3-B30B93289AF0}" name="Department"/>
    <tableColumn id="2" xr3:uid="{3A4E317A-0D2C-4AC7-A315-1EC06F55BE3B}" name="Category"/>
    <tableColumn id="3" xr3:uid="{60EEA0C5-4A79-4335-94B5-CEFB15665C8D}" name="Oct"/>
    <tableColumn id="4" xr3:uid="{71ECCAB4-3DA9-4329-BDCF-A1783C09567F}" name="Nov"/>
    <tableColumn id="5" xr3:uid="{4C22E1FA-E77B-4567-8921-AA3B42442D1E}" name="Dec"/>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239EF6-3179-4353-8B08-58574CE353CD}" name="Table4" displayName="Table4" ref="F31:F35" totalsRowShown="0" headerRowDxfId="8" headerRowCellStyle="Heading 3">
  <autoFilter ref="F31:F35" xr:uid="{45239EF6-3179-4353-8B08-58574CE353CD}"/>
  <tableColumns count="1">
    <tableColumn id="1" xr3:uid="{A7B3D084-403C-4D88-AC58-7890E4584161}"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17"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15"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4" dataCellStyle="Date"/>
    <tableColumn id="2" xr3:uid="{00000000-0010-0000-0A00-000002000000}" name="Salesperson"/>
    <tableColumn id="3" xr3:uid="{00000000-0010-0000-0A00-000003000000}" name="Product"/>
    <tableColumn id="4" xr3:uid="{00000000-0010-0000-0A00-000004000000}" name="Amount" dataDxfId="13"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hyperlink" Target="https://go.microsoft.com/fwlink/?linkid=844749" TargetMode="External"/><Relationship Id="rId7" Type="http://schemas.openxmlformats.org/officeDocument/2006/relationships/table" Target="../tables/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heetViews>
  <sheetFormatPr defaultColWidth="11.08984375" defaultRowHeight="20.25" customHeight="1" x14ac:dyDescent="0.35"/>
  <cols>
    <col min="1" max="1" width="129.6328125" customWidth="1"/>
    <col min="2" max="2" width="3.54296875" customWidth="1"/>
  </cols>
  <sheetData>
    <row r="1" spans="1:1" ht="15" customHeight="1" x14ac:dyDescent="0.35">
      <c r="A1" s="17" t="s">
        <v>330</v>
      </c>
    </row>
    <row r="2" spans="1:1" ht="101" x14ac:dyDescent="2.4">
      <c r="A2" s="25" t="s">
        <v>63</v>
      </c>
    </row>
    <row r="3" spans="1:1" ht="44" x14ac:dyDescent="0.5">
      <c r="A3" s="26" t="s">
        <v>103</v>
      </c>
    </row>
    <row r="4" spans="1:1" ht="264" customHeight="1" x14ac:dyDescent="0.35">
      <c r="A4" s="49" t="s">
        <v>348</v>
      </c>
    </row>
    <row r="5" spans="1:1" ht="20.25" customHeight="1" x14ac:dyDescent="0.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zoomScaleNormal="100" zoomScalePageLayoutView="125" workbookViewId="0">
      <selection activeCell="G78" sqref="G78"/>
    </sheetView>
  </sheetViews>
  <sheetFormatPr defaultColWidth="8.90625" defaultRowHeight="15" customHeight="1" x14ac:dyDescent="0.35"/>
  <cols>
    <col min="1" max="1" width="12.6328125" style="16" customWidth="1"/>
    <col min="2" max="2" width="82.90625" style="18" customWidth="1"/>
    <col min="3" max="16384" width="8.90625" style="18"/>
  </cols>
  <sheetData>
    <row r="1" spans="1:7" ht="60" customHeight="1" x14ac:dyDescent="0.75">
      <c r="A1" s="16" t="s">
        <v>104</v>
      </c>
      <c r="B1" s="22"/>
    </row>
    <row r="2" spans="1:7" ht="15" customHeight="1" x14ac:dyDescent="0.35">
      <c r="A2" s="16" t="s">
        <v>105</v>
      </c>
    </row>
    <row r="3" spans="1:7" ht="15" customHeight="1" x14ac:dyDescent="0.35">
      <c r="A3" s="16" t="s">
        <v>106</v>
      </c>
      <c r="B3" s="23"/>
      <c r="C3" s="27" t="s">
        <v>0</v>
      </c>
      <c r="D3" s="27" t="s">
        <v>1</v>
      </c>
      <c r="F3" s="27" t="s">
        <v>6</v>
      </c>
      <c r="G3" s="27" t="s">
        <v>1</v>
      </c>
    </row>
    <row r="4" spans="1:7" ht="15" customHeight="1" x14ac:dyDescent="0.35">
      <c r="A4" s="16" t="s">
        <v>117</v>
      </c>
      <c r="C4" s="6" t="s">
        <v>2</v>
      </c>
      <c r="D4" s="6">
        <v>50</v>
      </c>
      <c r="F4" s="6" t="s">
        <v>7</v>
      </c>
      <c r="G4" s="6">
        <v>50</v>
      </c>
    </row>
    <row r="5" spans="1:7" s="19" customFormat="1" ht="15" customHeight="1" x14ac:dyDescent="0.35">
      <c r="A5" s="16" t="s">
        <v>264</v>
      </c>
      <c r="C5" s="6" t="s">
        <v>3</v>
      </c>
      <c r="D5" s="6">
        <v>20</v>
      </c>
      <c r="F5" s="6" t="s">
        <v>8</v>
      </c>
      <c r="G5" s="6">
        <v>30</v>
      </c>
    </row>
    <row r="6" spans="1:7" s="19" customFormat="1" ht="15" customHeight="1" x14ac:dyDescent="0.35">
      <c r="A6" s="16" t="s">
        <v>138</v>
      </c>
      <c r="B6" s="24"/>
      <c r="C6" s="6" t="s">
        <v>4</v>
      </c>
      <c r="D6" s="6">
        <v>60</v>
      </c>
      <c r="F6" s="6" t="s">
        <v>9</v>
      </c>
      <c r="G6" s="6">
        <v>10</v>
      </c>
    </row>
    <row r="7" spans="1:7" s="19" customFormat="1" ht="15" customHeight="1" x14ac:dyDescent="0.35">
      <c r="A7" s="16" t="s">
        <v>341</v>
      </c>
      <c r="C7" s="6" t="s">
        <v>5</v>
      </c>
      <c r="D7" s="6">
        <v>40</v>
      </c>
      <c r="F7" s="6" t="s">
        <v>10</v>
      </c>
      <c r="G7" s="6">
        <v>50</v>
      </c>
    </row>
    <row r="8" spans="1:7" s="19" customFormat="1" ht="15" customHeight="1" x14ac:dyDescent="0.35">
      <c r="A8" s="16" t="s">
        <v>275</v>
      </c>
      <c r="D8" s="7">
        <f>SUM(D4:D7)</f>
        <v>170</v>
      </c>
      <c r="G8" s="7">
        <f>SUM(G4:G7)</f>
        <v>140</v>
      </c>
    </row>
    <row r="9" spans="1:7" s="19" customFormat="1" ht="15" customHeight="1" x14ac:dyDescent="0.35">
      <c r="A9" s="16" t="s">
        <v>265</v>
      </c>
    </row>
    <row r="10" spans="1:7" s="19" customFormat="1" ht="15" customHeight="1" x14ac:dyDescent="0.35">
      <c r="A10" s="16" t="s">
        <v>276</v>
      </c>
      <c r="C10" s="27" t="s">
        <v>11</v>
      </c>
      <c r="D10" s="27" t="s">
        <v>1</v>
      </c>
      <c r="F10" s="27" t="s">
        <v>11</v>
      </c>
      <c r="G10" s="27" t="s">
        <v>1</v>
      </c>
    </row>
    <row r="11" spans="1:7" s="19" customFormat="1" ht="15" customHeight="1" x14ac:dyDescent="0.35">
      <c r="A11" s="16" t="s">
        <v>366</v>
      </c>
      <c r="C11" s="6" t="s">
        <v>12</v>
      </c>
      <c r="D11" s="6">
        <v>50</v>
      </c>
      <c r="F11" s="6" t="s">
        <v>12</v>
      </c>
      <c r="G11" s="6">
        <v>50</v>
      </c>
    </row>
    <row r="12" spans="1:7" s="19" customFormat="1" ht="15" customHeight="1" x14ac:dyDescent="0.35">
      <c r="A12" s="16" t="s">
        <v>277</v>
      </c>
      <c r="C12" s="6" t="s">
        <v>13</v>
      </c>
      <c r="D12" s="6">
        <v>100</v>
      </c>
      <c r="F12" s="6" t="s">
        <v>13</v>
      </c>
      <c r="G12" s="6">
        <v>100</v>
      </c>
    </row>
    <row r="13" spans="1:7" s="19" customFormat="1" ht="15" customHeight="1" x14ac:dyDescent="0.35">
      <c r="A13" s="16" t="s">
        <v>118</v>
      </c>
      <c r="C13" s="6" t="s">
        <v>14</v>
      </c>
      <c r="D13" s="6">
        <v>40</v>
      </c>
      <c r="F13" s="6" t="s">
        <v>14</v>
      </c>
      <c r="G13" s="6">
        <v>40</v>
      </c>
    </row>
    <row r="14" spans="1:7" s="19" customFormat="1" ht="15" customHeight="1" x14ac:dyDescent="0.35">
      <c r="A14" s="16"/>
      <c r="C14" s="6" t="s">
        <v>15</v>
      </c>
      <c r="D14" s="6">
        <v>50</v>
      </c>
      <c r="F14" s="6" t="s">
        <v>15</v>
      </c>
      <c r="G14" s="6">
        <v>50</v>
      </c>
    </row>
    <row r="15" spans="1:7" s="19" customFormat="1" ht="15" customHeight="1" thickBot="1" x14ac:dyDescent="0.4">
      <c r="A15" s="16"/>
      <c r="C15" s="6" t="s">
        <v>16</v>
      </c>
      <c r="D15" s="6">
        <v>20</v>
      </c>
      <c r="F15" s="6" t="s">
        <v>16</v>
      </c>
      <c r="G15" s="6">
        <v>20</v>
      </c>
    </row>
    <row r="16" spans="1:7" s="19" customFormat="1" ht="15" customHeight="1" thickTop="1" thickBot="1" x14ac:dyDescent="0.4">
      <c r="A16" s="16"/>
      <c r="D16" s="7">
        <f>SUMIF(D11:D15,"&gt;50")</f>
        <v>100</v>
      </c>
      <c r="G16" s="20">
        <f>SUMIF(G11:G15,"&lt;=100")</f>
        <v>260</v>
      </c>
    </row>
    <row r="17" spans="1:1" s="19" customFormat="1" ht="15" customHeight="1" thickTop="1" x14ac:dyDescent="0.35">
      <c r="A17" s="16"/>
    </row>
    <row r="18" spans="1:1" s="19" customFormat="1" ht="15" customHeight="1" x14ac:dyDescent="0.35">
      <c r="A18" s="16"/>
    </row>
    <row r="19" spans="1:1" s="19" customFormat="1" ht="15" customHeight="1" x14ac:dyDescent="0.35">
      <c r="A19" s="16"/>
    </row>
    <row r="20" spans="1:1" s="19" customFormat="1" ht="15" customHeight="1" x14ac:dyDescent="0.35">
      <c r="A20" s="16"/>
    </row>
    <row r="21" spans="1:1" s="19" customFormat="1" ht="15" customHeight="1" x14ac:dyDescent="0.35">
      <c r="A21" s="16"/>
    </row>
    <row r="22" spans="1:1" s="19" customFormat="1" ht="15" customHeight="1" x14ac:dyDescent="0.35">
      <c r="A22" s="16"/>
    </row>
    <row r="23" spans="1:1" s="19" customFormat="1" ht="15" customHeight="1" x14ac:dyDescent="0.35">
      <c r="A23" s="16"/>
    </row>
    <row r="24" spans="1:1" s="19" customFormat="1" ht="15" customHeight="1" x14ac:dyDescent="0.35">
      <c r="A24" s="16"/>
    </row>
    <row r="27" spans="1:1" ht="15" customHeight="1" x14ac:dyDescent="0.35">
      <c r="A27" s="16" t="s">
        <v>107</v>
      </c>
    </row>
    <row r="28" spans="1:1" ht="15" customHeight="1" x14ac:dyDescent="0.35">
      <c r="A28" s="16" t="s">
        <v>108</v>
      </c>
    </row>
    <row r="29" spans="1:1" ht="15" customHeight="1" x14ac:dyDescent="0.35">
      <c r="A29" s="16" t="s">
        <v>266</v>
      </c>
    </row>
    <row r="30" spans="1:1" ht="15" customHeight="1" x14ac:dyDescent="0.35">
      <c r="A30" s="16" t="s">
        <v>267</v>
      </c>
    </row>
    <row r="31" spans="1:1" ht="15" customHeight="1" x14ac:dyDescent="0.35">
      <c r="A31" s="16" t="s">
        <v>268</v>
      </c>
    </row>
    <row r="32" spans="1:1" ht="15" customHeight="1" x14ac:dyDescent="0.35">
      <c r="A32" s="16" t="s">
        <v>109</v>
      </c>
    </row>
    <row r="33" spans="1:7" ht="15" customHeight="1" x14ac:dyDescent="0.35">
      <c r="A33" s="16" t="s">
        <v>332</v>
      </c>
    </row>
    <row r="34" spans="1:7" ht="15" customHeight="1" x14ac:dyDescent="0.35">
      <c r="A34" s="16" t="s">
        <v>269</v>
      </c>
    </row>
    <row r="35" spans="1:7" ht="15" customHeight="1" x14ac:dyDescent="0.35">
      <c r="A35" s="16" t="s">
        <v>270</v>
      </c>
    </row>
    <row r="36" spans="1:7" ht="15" customHeight="1" x14ac:dyDescent="0.35">
      <c r="A36" s="16" t="s">
        <v>367</v>
      </c>
    </row>
    <row r="37" spans="1:7" ht="15" customHeight="1" x14ac:dyDescent="0.35">
      <c r="A37" s="16" t="s">
        <v>271</v>
      </c>
      <c r="C37" s="27" t="s">
        <v>0</v>
      </c>
      <c r="D37" s="27" t="s">
        <v>1</v>
      </c>
    </row>
    <row r="38" spans="1:7" ht="15" customHeight="1" x14ac:dyDescent="0.35">
      <c r="A38" s="16" t="s">
        <v>272</v>
      </c>
      <c r="C38" s="6" t="s">
        <v>2</v>
      </c>
      <c r="D38" s="6">
        <v>50</v>
      </c>
      <c r="E38" s="19"/>
    </row>
    <row r="39" spans="1:7" ht="15" customHeight="1" x14ac:dyDescent="0.35">
      <c r="A39" s="16" t="s">
        <v>110</v>
      </c>
      <c r="C39" s="6" t="s">
        <v>3</v>
      </c>
      <c r="D39" s="6">
        <v>20</v>
      </c>
      <c r="E39" s="19"/>
    </row>
    <row r="40" spans="1:7" ht="15" customHeight="1" x14ac:dyDescent="0.35">
      <c r="A40" s="16" t="s">
        <v>273</v>
      </c>
      <c r="C40" s="6" t="s">
        <v>4</v>
      </c>
      <c r="D40" s="6">
        <v>60</v>
      </c>
      <c r="E40" s="19"/>
    </row>
    <row r="41" spans="1:7" ht="15" customHeight="1" x14ac:dyDescent="0.35">
      <c r="A41" s="16" t="s">
        <v>274</v>
      </c>
      <c r="C41" s="6" t="s">
        <v>5</v>
      </c>
      <c r="D41" s="6">
        <v>40</v>
      </c>
      <c r="E41" s="19"/>
    </row>
    <row r="42" spans="1:7" ht="15" customHeight="1" x14ac:dyDescent="0.35">
      <c r="A42" s="16" t="s">
        <v>136</v>
      </c>
      <c r="C42" s="19"/>
      <c r="D42" s="7">
        <f>SUM(D38:D41)</f>
        <v>170</v>
      </c>
      <c r="E42" s="19"/>
      <c r="F42" s="19"/>
      <c r="G42" s="19"/>
    </row>
    <row r="43" spans="1:7" ht="15" customHeight="1" x14ac:dyDescent="0.35">
      <c r="A43" s="16" t="s">
        <v>119</v>
      </c>
    </row>
    <row r="47" spans="1:7" ht="15" customHeight="1" x14ac:dyDescent="0.35">
      <c r="C47" s="27" t="s">
        <v>11</v>
      </c>
      <c r="D47" s="27" t="s">
        <v>1</v>
      </c>
      <c r="E47" s="19"/>
      <c r="F47" s="27" t="s">
        <v>11</v>
      </c>
      <c r="G47" s="27" t="s">
        <v>1</v>
      </c>
    </row>
    <row r="48" spans="1:7" ht="15" customHeight="1" x14ac:dyDescent="0.35">
      <c r="C48" s="6" t="s">
        <v>17</v>
      </c>
      <c r="D48" s="6">
        <v>20</v>
      </c>
      <c r="E48" s="19"/>
      <c r="F48" s="6" t="s">
        <v>18</v>
      </c>
      <c r="G48" s="6">
        <v>20</v>
      </c>
    </row>
    <row r="49" spans="3:7" ht="15" customHeight="1" x14ac:dyDescent="0.35">
      <c r="C49" s="6"/>
      <c r="D49" s="6"/>
      <c r="E49" s="19"/>
      <c r="F49" s="6" t="s">
        <v>19</v>
      </c>
      <c r="G49" s="6">
        <v>10</v>
      </c>
    </row>
    <row r="50" spans="3:7" ht="15" customHeight="1" x14ac:dyDescent="0.35">
      <c r="C50" s="6"/>
      <c r="D50" s="6"/>
      <c r="E50" s="19"/>
      <c r="F50" s="6" t="s">
        <v>20</v>
      </c>
      <c r="G50" s="6">
        <v>10</v>
      </c>
    </row>
    <row r="51" spans="3:7" ht="15" customHeight="1" x14ac:dyDescent="0.35">
      <c r="C51" s="6"/>
      <c r="D51" s="6"/>
      <c r="E51" s="19"/>
      <c r="F51" s="6" t="s">
        <v>21</v>
      </c>
      <c r="G51" s="6">
        <v>40</v>
      </c>
    </row>
    <row r="53" spans="3:7" ht="15" customHeight="1" x14ac:dyDescent="0.35">
      <c r="E53" s="27" t="s">
        <v>22</v>
      </c>
    </row>
    <row r="54" spans="3:7" ht="15" customHeight="1" x14ac:dyDescent="0.35">
      <c r="E54" s="7">
        <f>SUM(D48,G48:G51,100)</f>
        <v>200</v>
      </c>
    </row>
    <row r="66" spans="1:7" ht="15" customHeight="1" x14ac:dyDescent="0.35">
      <c r="A66" s="16" t="s">
        <v>111</v>
      </c>
    </row>
    <row r="67" spans="1:7" ht="15" customHeight="1" x14ac:dyDescent="0.35">
      <c r="A67" s="16" t="s">
        <v>278</v>
      </c>
    </row>
    <row r="68" spans="1:7" ht="15" customHeight="1" x14ac:dyDescent="0.35">
      <c r="A68" s="16" t="s">
        <v>279</v>
      </c>
    </row>
    <row r="69" spans="1:7" ht="15" customHeight="1" x14ac:dyDescent="0.35">
      <c r="A69" s="16" t="s">
        <v>368</v>
      </c>
    </row>
    <row r="70" spans="1:7" ht="15" customHeight="1" x14ac:dyDescent="0.35">
      <c r="A70" s="16" t="s">
        <v>280</v>
      </c>
    </row>
    <row r="71" spans="1:7" ht="15" customHeight="1" x14ac:dyDescent="0.35">
      <c r="A71" s="16" t="s">
        <v>137</v>
      </c>
    </row>
    <row r="72" spans="1:7" ht="15" customHeight="1" x14ac:dyDescent="0.35">
      <c r="A72" s="16" t="s">
        <v>281</v>
      </c>
      <c r="C72" s="27" t="s">
        <v>11</v>
      </c>
      <c r="D72" s="27" t="s">
        <v>1</v>
      </c>
      <c r="F72" s="27" t="s">
        <v>11</v>
      </c>
      <c r="G72" s="27" t="s">
        <v>1</v>
      </c>
    </row>
    <row r="73" spans="1:7" ht="15" customHeight="1" x14ac:dyDescent="0.35">
      <c r="A73" s="48" t="s">
        <v>369</v>
      </c>
      <c r="C73" s="6" t="s">
        <v>12</v>
      </c>
      <c r="D73" s="6">
        <v>50</v>
      </c>
      <c r="F73" s="6" t="s">
        <v>12</v>
      </c>
      <c r="G73" s="6">
        <v>50</v>
      </c>
    </row>
    <row r="74" spans="1:7" ht="15" customHeight="1" x14ac:dyDescent="0.35">
      <c r="A74" s="16" t="s">
        <v>120</v>
      </c>
      <c r="C74" s="6" t="s">
        <v>13</v>
      </c>
      <c r="D74" s="6">
        <v>100</v>
      </c>
      <c r="F74" s="6" t="s">
        <v>13</v>
      </c>
      <c r="G74" s="6">
        <v>100</v>
      </c>
    </row>
    <row r="75" spans="1:7" ht="15" customHeight="1" x14ac:dyDescent="0.35">
      <c r="C75" s="6" t="s">
        <v>14</v>
      </c>
      <c r="D75" s="6">
        <v>40</v>
      </c>
      <c r="F75" s="6" t="s">
        <v>14</v>
      </c>
      <c r="G75" s="6">
        <v>40</v>
      </c>
    </row>
    <row r="76" spans="1:7" ht="15" customHeight="1" x14ac:dyDescent="0.35">
      <c r="C76" s="6" t="s">
        <v>15</v>
      </c>
      <c r="D76" s="6">
        <v>50</v>
      </c>
      <c r="F76" s="6" t="s">
        <v>15</v>
      </c>
      <c r="G76" s="6">
        <v>50</v>
      </c>
    </row>
    <row r="77" spans="1:7" ht="15" customHeight="1" thickBot="1" x14ac:dyDescent="0.4">
      <c r="C77" s="6" t="s">
        <v>16</v>
      </c>
      <c r="D77" s="6">
        <v>20</v>
      </c>
      <c r="F77" s="6" t="s">
        <v>16</v>
      </c>
      <c r="G77" s="6">
        <v>20</v>
      </c>
    </row>
    <row r="78" spans="1:7" ht="15" customHeight="1" thickTop="1" thickBot="1" x14ac:dyDescent="0.4">
      <c r="D78" s="7">
        <f>SUMIF(D73:D77,"&gt;50")</f>
        <v>100</v>
      </c>
      <c r="F78" s="21"/>
      <c r="G78" s="20">
        <f>SUMIF(G73:G77,"&gt;=50")</f>
        <v>200</v>
      </c>
    </row>
    <row r="79" spans="1:7" ht="15" customHeight="1" thickTop="1" x14ac:dyDescent="0.35"/>
    <row r="86" spans="1:1" ht="15" customHeight="1" x14ac:dyDescent="0.35">
      <c r="A86" s="16" t="s">
        <v>113</v>
      </c>
    </row>
    <row r="87" spans="1:1" ht="15" customHeight="1" x14ac:dyDescent="0.35">
      <c r="A87" s="16" t="s">
        <v>114</v>
      </c>
    </row>
    <row r="88" spans="1:1" ht="15" customHeight="1" x14ac:dyDescent="0.35">
      <c r="A88" s="16" t="s">
        <v>115</v>
      </c>
    </row>
    <row r="89" spans="1:1" ht="15" customHeight="1" x14ac:dyDescent="0.35">
      <c r="A89" s="16" t="s">
        <v>116</v>
      </c>
    </row>
    <row r="90" spans="1:1" ht="15" customHeight="1" x14ac:dyDescent="0.35">
      <c r="A90" s="16" t="s">
        <v>362</v>
      </c>
    </row>
    <row r="91" spans="1:1" ht="15" customHeight="1" x14ac:dyDescent="0.35">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zoomScaleNormal="100" zoomScalePageLayoutView="125" workbookViewId="0">
      <selection activeCell="C61" sqref="C61:H61"/>
    </sheetView>
  </sheetViews>
  <sheetFormatPr defaultColWidth="8.90625" defaultRowHeight="15" customHeight="1" x14ac:dyDescent="0.35"/>
  <cols>
    <col min="1" max="1" width="12.6328125" style="16" customWidth="1"/>
    <col min="2" max="2" width="82.90625" customWidth="1"/>
    <col min="3" max="16384" width="8.90625" style="18"/>
  </cols>
  <sheetData>
    <row r="1" spans="1:9" ht="60" customHeight="1" x14ac:dyDescent="0.35">
      <c r="A1" s="16" t="s">
        <v>122</v>
      </c>
    </row>
    <row r="2" spans="1:9" ht="15" customHeight="1" x14ac:dyDescent="0.35">
      <c r="A2" s="16" t="s">
        <v>139</v>
      </c>
    </row>
    <row r="3" spans="1:9" ht="15" customHeight="1" x14ac:dyDescent="0.35">
      <c r="A3" s="16" t="s">
        <v>282</v>
      </c>
      <c r="C3" s="27" t="s">
        <v>23</v>
      </c>
      <c r="D3" s="27" t="s">
        <v>24</v>
      </c>
      <c r="E3" s="27" t="s">
        <v>25</v>
      </c>
      <c r="F3" s="27" t="s">
        <v>24</v>
      </c>
      <c r="G3" s="27" t="s">
        <v>25</v>
      </c>
    </row>
    <row r="4" spans="1:9" ht="15" customHeight="1" x14ac:dyDescent="0.35">
      <c r="A4" s="16" t="s">
        <v>123</v>
      </c>
      <c r="C4" s="6">
        <v>50</v>
      </c>
      <c r="D4" s="6">
        <v>50</v>
      </c>
      <c r="E4" s="7">
        <f>SUM(C4:D4)</f>
        <v>100</v>
      </c>
      <c r="F4" s="6">
        <v>75</v>
      </c>
      <c r="G4" s="6">
        <f>SUM(E4:F4)</f>
        <v>175</v>
      </c>
    </row>
    <row r="5" spans="1:9" s="19" customFormat="1" ht="15" customHeight="1" x14ac:dyDescent="0.35">
      <c r="A5" s="16" t="s">
        <v>283</v>
      </c>
      <c r="B5"/>
      <c r="C5" s="6">
        <v>50</v>
      </c>
      <c r="D5" s="6">
        <v>60</v>
      </c>
      <c r="E5" s="7">
        <f t="shared" ref="E5:E7" si="0">SUM(C5:D5)</f>
        <v>110</v>
      </c>
      <c r="F5" s="6">
        <v>75</v>
      </c>
      <c r="G5" s="6">
        <f t="shared" ref="G5:G7" si="1">SUM(E5:F5)</f>
        <v>185</v>
      </c>
      <c r="H5" s="18"/>
      <c r="I5" s="18"/>
    </row>
    <row r="6" spans="1:9" s="19" customFormat="1" ht="15" customHeight="1" x14ac:dyDescent="0.35">
      <c r="A6" s="16" t="s">
        <v>284</v>
      </c>
      <c r="B6"/>
      <c r="C6" s="6">
        <v>50</v>
      </c>
      <c r="D6" s="6">
        <v>70</v>
      </c>
      <c r="E6" s="7">
        <f t="shared" si="0"/>
        <v>120</v>
      </c>
      <c r="F6" s="6">
        <v>75</v>
      </c>
      <c r="G6" s="6">
        <f t="shared" si="1"/>
        <v>195</v>
      </c>
      <c r="H6" s="18"/>
      <c r="I6" s="18"/>
    </row>
    <row r="7" spans="1:9" s="19" customFormat="1" ht="15" customHeight="1" x14ac:dyDescent="0.35">
      <c r="A7" s="16" t="s">
        <v>285</v>
      </c>
      <c r="B7"/>
      <c r="C7" s="6">
        <v>50</v>
      </c>
      <c r="D7" s="6">
        <v>80</v>
      </c>
      <c r="E7" s="7">
        <f t="shared" si="0"/>
        <v>130</v>
      </c>
      <c r="F7" s="6">
        <v>75</v>
      </c>
      <c r="G7" s="6">
        <f t="shared" si="1"/>
        <v>205</v>
      </c>
      <c r="H7" s="18"/>
      <c r="I7" s="18"/>
    </row>
    <row r="8" spans="1:9" s="19" customFormat="1" ht="15" customHeight="1" x14ac:dyDescent="0.35">
      <c r="A8" s="16" t="s">
        <v>124</v>
      </c>
      <c r="B8"/>
      <c r="C8" s="18"/>
      <c r="D8" s="18"/>
      <c r="E8" s="18"/>
      <c r="F8" s="18"/>
      <c r="G8" s="18"/>
      <c r="H8" s="18"/>
      <c r="I8" s="18"/>
    </row>
    <row r="9" spans="1:9" s="19" customFormat="1" ht="15" customHeight="1" x14ac:dyDescent="0.35">
      <c r="A9" s="16" t="s">
        <v>125</v>
      </c>
      <c r="B9"/>
      <c r="C9" s="18"/>
      <c r="D9" s="18"/>
      <c r="E9" s="18"/>
      <c r="F9" s="18"/>
      <c r="G9" s="18"/>
      <c r="H9" s="18"/>
      <c r="I9" s="18"/>
    </row>
    <row r="10" spans="1:9" s="19" customFormat="1" ht="15" customHeight="1" x14ac:dyDescent="0.35">
      <c r="A10" s="16"/>
      <c r="B10"/>
      <c r="C10" s="27" t="s">
        <v>23</v>
      </c>
      <c r="D10" s="27" t="s">
        <v>24</v>
      </c>
      <c r="E10" s="27" t="s">
        <v>25</v>
      </c>
      <c r="F10" s="27" t="s">
        <v>24</v>
      </c>
      <c r="G10" s="27" t="s">
        <v>25</v>
      </c>
      <c r="H10" s="18"/>
      <c r="I10" s="18"/>
    </row>
    <row r="11" spans="1:9" s="19" customFormat="1" ht="15" customHeight="1" x14ac:dyDescent="0.35">
      <c r="A11" s="16"/>
      <c r="B11"/>
      <c r="C11" s="6">
        <v>50</v>
      </c>
      <c r="D11" s="6">
        <v>50</v>
      </c>
      <c r="E11" s="6">
        <f>SUM(C11:D11)</f>
        <v>100</v>
      </c>
      <c r="F11" s="6">
        <v>75</v>
      </c>
      <c r="G11" s="6">
        <f>SUM(E11:F11)</f>
        <v>175</v>
      </c>
      <c r="H11" s="18"/>
      <c r="I11" s="18"/>
    </row>
    <row r="12" spans="1:9" s="19" customFormat="1" ht="15" customHeight="1" x14ac:dyDescent="0.35">
      <c r="A12" s="16"/>
      <c r="B12"/>
      <c r="C12" s="6">
        <v>50</v>
      </c>
      <c r="D12" s="6">
        <v>60</v>
      </c>
      <c r="E12" s="6">
        <f t="shared" ref="E12:E14" si="2">SUM(C12:D12)</f>
        <v>110</v>
      </c>
      <c r="F12" s="6">
        <v>75</v>
      </c>
      <c r="G12" s="6">
        <f t="shared" ref="G12:G14" si="3">SUM(E12:F12)</f>
        <v>185</v>
      </c>
      <c r="H12" s="18"/>
      <c r="I12" s="18"/>
    </row>
    <row r="13" spans="1:9" s="19" customFormat="1" ht="15" customHeight="1" x14ac:dyDescent="0.35">
      <c r="A13" s="16"/>
      <c r="B13"/>
      <c r="C13" s="6">
        <v>50</v>
      </c>
      <c r="D13" s="6">
        <v>70</v>
      </c>
      <c r="E13" s="6">
        <f t="shared" si="2"/>
        <v>120</v>
      </c>
      <c r="F13" s="6">
        <v>75</v>
      </c>
      <c r="G13" s="6">
        <f t="shared" si="3"/>
        <v>195</v>
      </c>
      <c r="H13" s="18"/>
      <c r="I13" s="18"/>
    </row>
    <row r="14" spans="1:9" s="19" customFormat="1" ht="15" customHeight="1" x14ac:dyDescent="0.35">
      <c r="A14" s="16"/>
      <c r="B14"/>
      <c r="C14" s="42">
        <v>50</v>
      </c>
      <c r="D14" s="42">
        <v>80</v>
      </c>
      <c r="E14" s="42">
        <f t="shared" si="2"/>
        <v>130</v>
      </c>
      <c r="F14" s="42">
        <v>75</v>
      </c>
      <c r="G14" s="42">
        <f t="shared" si="3"/>
        <v>205</v>
      </c>
      <c r="H14" s="18"/>
      <c r="I14" s="18"/>
    </row>
    <row r="15" spans="1:9" s="19" customFormat="1" ht="15" customHeight="1" x14ac:dyDescent="0.35">
      <c r="A15" s="16"/>
      <c r="B15"/>
      <c r="C15" s="7">
        <f>SUM(C11:C14)</f>
        <v>200</v>
      </c>
      <c r="D15" s="7">
        <f t="shared" ref="D15:G15" si="4">SUM(D11:D14)</f>
        <v>260</v>
      </c>
      <c r="E15" s="7">
        <f t="shared" si="4"/>
        <v>460</v>
      </c>
      <c r="F15" s="7">
        <f t="shared" si="4"/>
        <v>300</v>
      </c>
      <c r="G15" s="7">
        <f t="shared" si="4"/>
        <v>760</v>
      </c>
      <c r="H15" s="18"/>
      <c r="I15" s="18"/>
    </row>
    <row r="16" spans="1:9" s="19" customFormat="1" ht="15" customHeight="1" x14ac:dyDescent="0.35">
      <c r="A16" s="16"/>
      <c r="B16"/>
      <c r="H16" s="18"/>
      <c r="I16" s="18"/>
    </row>
    <row r="17" spans="1:9" s="19" customFormat="1" ht="15" customHeight="1" x14ac:dyDescent="0.35">
      <c r="A17" s="16"/>
      <c r="B17"/>
      <c r="H17" s="18"/>
      <c r="I17" s="18"/>
    </row>
    <row r="18" spans="1:9" s="19" customFormat="1" ht="15" customHeight="1" x14ac:dyDescent="0.35">
      <c r="A18" s="16"/>
      <c r="B18"/>
      <c r="C18" s="18"/>
      <c r="D18" s="18"/>
      <c r="E18" s="18"/>
      <c r="F18" s="18"/>
      <c r="G18" s="18"/>
      <c r="H18" s="18"/>
      <c r="I18" s="18"/>
    </row>
    <row r="19" spans="1:9" s="19" customFormat="1" ht="15" customHeight="1" x14ac:dyDescent="0.35">
      <c r="A19" s="16"/>
      <c r="B19"/>
      <c r="C19" s="18"/>
      <c r="D19" s="18"/>
      <c r="E19" s="18"/>
      <c r="F19" s="18"/>
      <c r="G19" s="18"/>
      <c r="H19" s="18"/>
      <c r="I19" s="18"/>
    </row>
    <row r="20" spans="1:9" s="19" customFormat="1" ht="15" customHeight="1" x14ac:dyDescent="0.35">
      <c r="A20" s="16"/>
      <c r="B20"/>
      <c r="C20" s="18"/>
      <c r="D20" s="18"/>
      <c r="E20" s="18"/>
      <c r="F20" s="18"/>
      <c r="G20" s="18"/>
      <c r="H20" s="18"/>
      <c r="I20" s="18"/>
    </row>
    <row r="21" spans="1:9" s="19" customFormat="1" ht="15" customHeight="1" x14ac:dyDescent="0.35">
      <c r="A21" s="16"/>
      <c r="B21"/>
      <c r="C21" s="18"/>
      <c r="D21" s="18"/>
      <c r="E21" s="18"/>
      <c r="F21" s="18"/>
      <c r="G21" s="18"/>
      <c r="H21" s="18"/>
      <c r="I21" s="18"/>
    </row>
    <row r="22" spans="1:9" s="19" customFormat="1" ht="15" customHeight="1" x14ac:dyDescent="0.35">
      <c r="A22" s="16"/>
      <c r="B22"/>
    </row>
    <row r="23" spans="1:9" s="19" customFormat="1" ht="15" customHeight="1" x14ac:dyDescent="0.35">
      <c r="A23" s="16"/>
      <c r="B23"/>
    </row>
    <row r="24" spans="1:9" s="19" customFormat="1" ht="15" customHeight="1" x14ac:dyDescent="0.35">
      <c r="A24" s="16"/>
      <c r="B24"/>
    </row>
    <row r="27" spans="1:9" ht="15" customHeight="1" x14ac:dyDescent="0.35">
      <c r="A27" s="16" t="s">
        <v>126</v>
      </c>
    </row>
    <row r="28" spans="1:9" ht="15" customHeight="1" x14ac:dyDescent="0.35">
      <c r="A28" s="16" t="s">
        <v>127</v>
      </c>
    </row>
    <row r="29" spans="1:9" ht="15" customHeight="1" x14ac:dyDescent="0.35">
      <c r="A29" s="16" t="s">
        <v>286</v>
      </c>
    </row>
    <row r="30" spans="1:9" ht="15" customHeight="1" x14ac:dyDescent="0.35">
      <c r="A30" s="16" t="s">
        <v>287</v>
      </c>
    </row>
    <row r="31" spans="1:9" ht="15" customHeight="1" x14ac:dyDescent="0.35">
      <c r="A31" s="16" t="s">
        <v>140</v>
      </c>
    </row>
    <row r="33" spans="3:8" ht="15" customHeight="1" x14ac:dyDescent="0.35">
      <c r="C33" s="27" t="s">
        <v>34</v>
      </c>
      <c r="D33" s="27" t="s">
        <v>26</v>
      </c>
      <c r="E33" s="27" t="s">
        <v>27</v>
      </c>
      <c r="F33" s="27" t="s">
        <v>33</v>
      </c>
    </row>
    <row r="34" spans="3:8" ht="15" customHeight="1" x14ac:dyDescent="0.35">
      <c r="C34" s="43" t="s">
        <v>28</v>
      </c>
      <c r="D34" s="43" t="s">
        <v>0</v>
      </c>
      <c r="E34" s="6" t="s">
        <v>29</v>
      </c>
      <c r="F34" s="6">
        <v>100</v>
      </c>
    </row>
    <row r="35" spans="3:8" ht="15" customHeight="1" x14ac:dyDescent="0.35">
      <c r="C35" s="43" t="s">
        <v>28</v>
      </c>
      <c r="D35" s="43" t="s">
        <v>0</v>
      </c>
      <c r="E35" s="6" t="s">
        <v>30</v>
      </c>
      <c r="F35" s="6">
        <v>200</v>
      </c>
    </row>
    <row r="36" spans="3:8" ht="15" customHeight="1" x14ac:dyDescent="0.35">
      <c r="C36" s="43" t="s">
        <v>28</v>
      </c>
      <c r="D36" s="43" t="s">
        <v>0</v>
      </c>
      <c r="E36" s="6" t="s">
        <v>31</v>
      </c>
      <c r="F36" s="6">
        <v>50</v>
      </c>
    </row>
    <row r="37" spans="3:8" ht="15" customHeight="1" x14ac:dyDescent="0.35">
      <c r="C37" s="43" t="s">
        <v>28</v>
      </c>
      <c r="D37" s="43" t="s">
        <v>0</v>
      </c>
      <c r="E37" s="6" t="s">
        <v>32</v>
      </c>
      <c r="F37" s="6">
        <v>100</v>
      </c>
    </row>
    <row r="46" spans="3:8" ht="15" customHeight="1" thickBot="1" x14ac:dyDescent="0.4">
      <c r="C46" s="27"/>
      <c r="D46" s="27" t="s">
        <v>35</v>
      </c>
      <c r="E46" s="27" t="s">
        <v>395</v>
      </c>
      <c r="F46" s="27" t="s">
        <v>396</v>
      </c>
    </row>
    <row r="47" spans="3:8" ht="15" customHeight="1" thickTop="1" thickBot="1" x14ac:dyDescent="0.4">
      <c r="C47" s="43" t="s">
        <v>36</v>
      </c>
      <c r="D47" s="6">
        <v>35</v>
      </c>
      <c r="E47" s="6">
        <v>44</v>
      </c>
      <c r="F47" s="6">
        <v>79</v>
      </c>
      <c r="H47" s="20" t="s">
        <v>61</v>
      </c>
    </row>
    <row r="48" spans="3:8" ht="15" customHeight="1" thickTop="1" thickBot="1" x14ac:dyDescent="0.4">
      <c r="C48" s="43" t="s">
        <v>397</v>
      </c>
      <c r="D48" s="6">
        <v>74</v>
      </c>
      <c r="E48" s="6">
        <v>64</v>
      </c>
      <c r="F48" s="6">
        <v>56</v>
      </c>
      <c r="H48" s="20" t="s">
        <v>400</v>
      </c>
    </row>
    <row r="49" spans="1:8" ht="15" customHeight="1" thickTop="1" thickBot="1" x14ac:dyDescent="0.4">
      <c r="C49" s="43" t="s">
        <v>398</v>
      </c>
      <c r="D49" s="6">
        <v>82</v>
      </c>
      <c r="E49" s="6">
        <v>50</v>
      </c>
      <c r="F49" s="6">
        <v>83</v>
      </c>
      <c r="H49" s="20" t="s">
        <v>401</v>
      </c>
    </row>
    <row r="50" spans="1:8" ht="15" customHeight="1" thickTop="1" thickBot="1" x14ac:dyDescent="0.4">
      <c r="C50" s="43" t="s">
        <v>399</v>
      </c>
      <c r="D50" s="6">
        <v>90</v>
      </c>
      <c r="E50" s="6">
        <v>22</v>
      </c>
      <c r="F50" s="6">
        <v>89</v>
      </c>
      <c r="H50" s="20" t="s">
        <v>402</v>
      </c>
    </row>
    <row r="51" spans="1:8" ht="15" customHeight="1" thickTop="1" x14ac:dyDescent="0.35"/>
    <row r="60" spans="1:8" ht="15" customHeight="1" x14ac:dyDescent="0.35">
      <c r="C60" s="27" t="s">
        <v>37</v>
      </c>
      <c r="D60" s="27"/>
      <c r="E60" s="27"/>
      <c r="F60" s="27"/>
      <c r="G60" s="27"/>
      <c r="H60" s="27"/>
    </row>
    <row r="61" spans="1:8" ht="15" customHeight="1" x14ac:dyDescent="0.35">
      <c r="C61" s="43">
        <v>15</v>
      </c>
      <c r="D61" s="43">
        <v>30</v>
      </c>
      <c r="E61" s="43">
        <v>45</v>
      </c>
      <c r="F61" s="43">
        <v>60</v>
      </c>
      <c r="G61" s="43">
        <v>75</v>
      </c>
      <c r="H61" s="43">
        <v>90</v>
      </c>
    </row>
    <row r="64" spans="1:8" ht="15" customHeight="1" x14ac:dyDescent="0.35">
      <c r="A64" s="16" t="s">
        <v>113</v>
      </c>
    </row>
    <row r="65" spans="1:1" ht="15" customHeight="1" x14ac:dyDescent="0.35">
      <c r="A65" s="16" t="s">
        <v>141</v>
      </c>
    </row>
    <row r="66" spans="1:1" ht="15" customHeight="1" x14ac:dyDescent="0.35">
      <c r="A66" s="16" t="s">
        <v>142</v>
      </c>
    </row>
    <row r="67" spans="1:1" ht="15" customHeight="1" x14ac:dyDescent="0.35">
      <c r="A67" s="1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7"/>
  <sheetViews>
    <sheetView showGridLines="0" topLeftCell="B72" zoomScaleNormal="100" zoomScalePageLayoutView="125" workbookViewId="0">
      <selection activeCell="D94" sqref="D94"/>
    </sheetView>
  </sheetViews>
  <sheetFormatPr defaultColWidth="8.90625" defaultRowHeight="15" customHeight="1" x14ac:dyDescent="0.35"/>
  <cols>
    <col min="1" max="1" width="12.6328125" style="16" customWidth="1"/>
    <col min="2" max="2" width="82.90625" customWidth="1"/>
    <col min="3" max="3" width="33.90625" customWidth="1"/>
    <col min="4" max="4" width="10.36328125" customWidth="1"/>
    <col min="5" max="5" width="9.90625" customWidth="1"/>
    <col min="6" max="7" width="15.54296875" customWidth="1"/>
    <col min="8" max="8" width="9.90625" customWidth="1"/>
  </cols>
  <sheetData>
    <row r="1" spans="1:8" ht="60" customHeight="1" x14ac:dyDescent="0.35">
      <c r="A1" s="16" t="s">
        <v>128</v>
      </c>
    </row>
    <row r="2" spans="1:8" ht="15" customHeight="1" x14ac:dyDescent="0.35">
      <c r="A2" s="16" t="s">
        <v>342</v>
      </c>
    </row>
    <row r="3" spans="1:8" ht="15" customHeight="1" x14ac:dyDescent="0.35">
      <c r="A3" s="16" t="s">
        <v>343</v>
      </c>
    </row>
    <row r="4" spans="1:8" ht="15" customHeight="1" x14ac:dyDescent="0.35">
      <c r="A4" s="16" t="s">
        <v>143</v>
      </c>
      <c r="C4" s="27" t="s">
        <v>38</v>
      </c>
      <c r="D4" s="27" t="s">
        <v>39</v>
      </c>
      <c r="E4" s="27" t="s">
        <v>40</v>
      </c>
    </row>
    <row r="5" spans="1:8" s="3" customFormat="1" ht="15" customHeight="1" x14ac:dyDescent="0.35">
      <c r="A5" s="16" t="s">
        <v>144</v>
      </c>
      <c r="B5"/>
      <c r="C5" s="31" t="s">
        <v>88</v>
      </c>
      <c r="D5" s="10" t="s">
        <v>379</v>
      </c>
      <c r="E5" s="32" t="s">
        <v>41</v>
      </c>
      <c r="F5"/>
      <c r="G5"/>
      <c r="H5"/>
    </row>
    <row r="6" spans="1:8" s="3" customFormat="1" ht="15" customHeight="1" x14ac:dyDescent="0.35">
      <c r="A6" s="16" t="s">
        <v>288</v>
      </c>
      <c r="B6"/>
      <c r="C6" s="31" t="s">
        <v>95</v>
      </c>
      <c r="D6" s="51" t="s">
        <v>380</v>
      </c>
      <c r="E6" s="32" t="s">
        <v>382</v>
      </c>
      <c r="F6"/>
      <c r="G6"/>
      <c r="H6"/>
    </row>
    <row r="7" spans="1:8" s="3" customFormat="1" ht="15" customHeight="1" x14ac:dyDescent="0.35">
      <c r="A7" s="16" t="s">
        <v>125</v>
      </c>
      <c r="B7"/>
      <c r="C7" s="31" t="s">
        <v>90</v>
      </c>
      <c r="D7" s="51" t="s">
        <v>35</v>
      </c>
      <c r="E7" s="32" t="s">
        <v>383</v>
      </c>
      <c r="F7"/>
      <c r="G7"/>
      <c r="H7"/>
    </row>
    <row r="8" spans="1:8" s="3" customFormat="1" ht="15" customHeight="1" x14ac:dyDescent="0.35">
      <c r="A8" s="16"/>
      <c r="B8"/>
      <c r="C8" s="31" t="s">
        <v>89</v>
      </c>
      <c r="D8" s="10" t="s">
        <v>66</v>
      </c>
      <c r="E8" s="32" t="s">
        <v>384</v>
      </c>
      <c r="F8"/>
      <c r="G8"/>
      <c r="H8"/>
    </row>
    <row r="9" spans="1:8" s="3" customFormat="1" ht="15" customHeight="1" x14ac:dyDescent="0.35">
      <c r="A9" s="16"/>
      <c r="B9"/>
      <c r="C9" s="33" t="s">
        <v>100</v>
      </c>
      <c r="D9" s="45" t="s">
        <v>381</v>
      </c>
      <c r="E9" s="46" t="s">
        <v>385</v>
      </c>
      <c r="F9"/>
      <c r="G9"/>
      <c r="H9"/>
    </row>
    <row r="10" spans="1:8" s="3" customFormat="1" ht="15" customHeight="1" x14ac:dyDescent="0.35">
      <c r="A10" s="16"/>
      <c r="B10"/>
      <c r="C10"/>
      <c r="D10"/>
      <c r="E10"/>
      <c r="F10"/>
      <c r="G10"/>
      <c r="H10"/>
    </row>
    <row r="11" spans="1:8" s="3" customFormat="1" ht="15" customHeight="1" x14ac:dyDescent="0.35">
      <c r="A11" s="16"/>
      <c r="B11"/>
      <c r="C11"/>
      <c r="D11"/>
      <c r="E11"/>
      <c r="F11"/>
      <c r="G11"/>
      <c r="H11"/>
    </row>
    <row r="12" spans="1:8" s="3" customFormat="1" ht="15" customHeight="1" x14ac:dyDescent="0.35">
      <c r="A12" s="16"/>
      <c r="B12"/>
      <c r="C12"/>
      <c r="D12"/>
      <c r="E12"/>
      <c r="F12"/>
      <c r="G12"/>
      <c r="H12"/>
    </row>
    <row r="13" spans="1:8" s="3" customFormat="1" ht="15" customHeight="1" x14ac:dyDescent="0.35">
      <c r="A13" s="16"/>
      <c r="B13"/>
      <c r="C13"/>
      <c r="D13"/>
      <c r="E13"/>
      <c r="F13"/>
      <c r="G13"/>
      <c r="H13"/>
    </row>
    <row r="14" spans="1:8" s="3" customFormat="1" ht="15" customHeight="1" x14ac:dyDescent="0.35">
      <c r="A14" s="16"/>
      <c r="B14"/>
      <c r="C14"/>
      <c r="D14"/>
      <c r="E14"/>
      <c r="F14"/>
      <c r="G14"/>
      <c r="H14"/>
    </row>
    <row r="15" spans="1:8" s="3" customFormat="1" ht="15" customHeight="1" x14ac:dyDescent="0.35">
      <c r="A15" s="16"/>
      <c r="B15"/>
      <c r="C15"/>
      <c r="D15"/>
      <c r="E15"/>
      <c r="F15"/>
      <c r="G15"/>
      <c r="H15"/>
    </row>
    <row r="16" spans="1:8" s="3" customFormat="1" ht="15" customHeight="1" x14ac:dyDescent="0.35">
      <c r="A16" s="16"/>
      <c r="B16"/>
      <c r="C16"/>
      <c r="D16"/>
      <c r="E16"/>
      <c r="F16"/>
      <c r="G16"/>
      <c r="H16"/>
    </row>
    <row r="17" spans="1:8" s="3" customFormat="1" ht="15" customHeight="1" x14ac:dyDescent="0.35">
      <c r="A17" s="16"/>
      <c r="B17"/>
      <c r="C17"/>
      <c r="D17"/>
      <c r="E17"/>
      <c r="F17"/>
      <c r="G17"/>
      <c r="H17"/>
    </row>
    <row r="18" spans="1:8" s="3" customFormat="1" ht="15" customHeight="1" x14ac:dyDescent="0.35">
      <c r="A18" s="16"/>
      <c r="B18"/>
      <c r="C18"/>
      <c r="D18"/>
      <c r="E18"/>
      <c r="F18"/>
      <c r="G18"/>
      <c r="H18"/>
    </row>
    <row r="19" spans="1:8" s="3" customFormat="1" ht="15" customHeight="1" x14ac:dyDescent="0.35">
      <c r="A19" s="16"/>
      <c r="B19"/>
      <c r="C19"/>
      <c r="D19"/>
      <c r="E19"/>
      <c r="F19"/>
      <c r="G19"/>
      <c r="H19"/>
    </row>
    <row r="20" spans="1:8" s="3" customFormat="1" ht="15" customHeight="1" x14ac:dyDescent="0.35">
      <c r="A20" s="16"/>
      <c r="B20"/>
      <c r="C20"/>
      <c r="D20"/>
      <c r="E20"/>
      <c r="F20"/>
      <c r="G20"/>
      <c r="H20"/>
    </row>
    <row r="21" spans="1:8" s="3" customFormat="1" ht="15" customHeight="1" x14ac:dyDescent="0.35">
      <c r="A21" s="16"/>
      <c r="B21"/>
      <c r="C21"/>
      <c r="D21"/>
      <c r="E21"/>
      <c r="F21"/>
      <c r="G21"/>
      <c r="H21"/>
    </row>
    <row r="22" spans="1:8" s="3" customFormat="1" ht="15" customHeight="1" x14ac:dyDescent="0.35">
      <c r="A22" s="16"/>
      <c r="B22"/>
    </row>
    <row r="23" spans="1:8" s="3" customFormat="1" ht="15" customHeight="1" x14ac:dyDescent="0.35">
      <c r="A23" s="16"/>
      <c r="B23"/>
    </row>
    <row r="24" spans="1:8" s="3" customFormat="1" ht="15" customHeight="1" x14ac:dyDescent="0.35">
      <c r="A24" s="16"/>
      <c r="B24"/>
    </row>
    <row r="27" spans="1:8" ht="15" customHeight="1" x14ac:dyDescent="0.35">
      <c r="A27" s="16" t="s">
        <v>145</v>
      </c>
    </row>
    <row r="28" spans="1:8" ht="15" customHeight="1" x14ac:dyDescent="0.35">
      <c r="A28" s="16" t="s">
        <v>146</v>
      </c>
    </row>
    <row r="29" spans="1:8" ht="15" customHeight="1" x14ac:dyDescent="0.35">
      <c r="A29" s="16" t="s">
        <v>289</v>
      </c>
    </row>
    <row r="30" spans="1:8" ht="15" customHeight="1" x14ac:dyDescent="0.35">
      <c r="A30" s="16" t="s">
        <v>290</v>
      </c>
    </row>
    <row r="31" spans="1:8" ht="15" customHeight="1" x14ac:dyDescent="0.35">
      <c r="A31" s="16" t="s">
        <v>291</v>
      </c>
      <c r="C31" s="27" t="s">
        <v>42</v>
      </c>
      <c r="D31" s="27" t="s">
        <v>39</v>
      </c>
      <c r="E31" s="27" t="s">
        <v>40</v>
      </c>
      <c r="F31" s="47" t="s">
        <v>99</v>
      </c>
    </row>
    <row r="32" spans="1:8" ht="15" customHeight="1" x14ac:dyDescent="0.35">
      <c r="A32" s="16" t="s">
        <v>292</v>
      </c>
      <c r="C32" s="8" t="s">
        <v>91</v>
      </c>
      <c r="D32" t="s">
        <v>379</v>
      </c>
      <c r="E32" t="s">
        <v>41</v>
      </c>
      <c r="F32" t="s">
        <v>386</v>
      </c>
    </row>
    <row r="33" spans="1:6" ht="15" customHeight="1" x14ac:dyDescent="0.35">
      <c r="A33" s="16" t="s">
        <v>293</v>
      </c>
      <c r="C33" s="8" t="s">
        <v>92</v>
      </c>
      <c r="D33" t="s">
        <v>380</v>
      </c>
      <c r="E33" t="s">
        <v>382</v>
      </c>
      <c r="F33" t="s">
        <v>387</v>
      </c>
    </row>
    <row r="34" spans="1:6" ht="15" customHeight="1" x14ac:dyDescent="0.35">
      <c r="A34" s="16" t="s">
        <v>294</v>
      </c>
      <c r="C34" s="8" t="s">
        <v>93</v>
      </c>
      <c r="D34" t="s">
        <v>35</v>
      </c>
      <c r="E34" t="s">
        <v>383</v>
      </c>
      <c r="F34" t="s">
        <v>388</v>
      </c>
    </row>
    <row r="35" spans="1:6" ht="15" customHeight="1" x14ac:dyDescent="0.35">
      <c r="A35" s="16" t="s">
        <v>147</v>
      </c>
      <c r="C35" s="8" t="s">
        <v>94</v>
      </c>
      <c r="D35" t="s">
        <v>66</v>
      </c>
      <c r="E35" t="s">
        <v>384</v>
      </c>
      <c r="F35" t="s">
        <v>386</v>
      </c>
    </row>
    <row r="36" spans="1:6" ht="15" customHeight="1" x14ac:dyDescent="0.35">
      <c r="C36" s="8" t="s">
        <v>96</v>
      </c>
      <c r="D36" t="s">
        <v>389</v>
      </c>
      <c r="E36" t="s">
        <v>390</v>
      </c>
      <c r="F36" t="s">
        <v>388</v>
      </c>
    </row>
    <row r="37" spans="1:6" ht="15" customHeight="1" x14ac:dyDescent="0.35">
      <c r="C37" s="8" t="s">
        <v>97</v>
      </c>
      <c r="D37" t="s">
        <v>391</v>
      </c>
      <c r="E37" t="s">
        <v>392</v>
      </c>
      <c r="F37" t="s">
        <v>387</v>
      </c>
    </row>
    <row r="38" spans="1:6" ht="15" customHeight="1" x14ac:dyDescent="0.35">
      <c r="C38" s="8" t="s">
        <v>98</v>
      </c>
      <c r="D38" t="s">
        <v>393</v>
      </c>
      <c r="E38" t="s">
        <v>394</v>
      </c>
      <c r="F38" t="s">
        <v>388</v>
      </c>
    </row>
    <row r="39" spans="1:6" ht="15" customHeight="1" x14ac:dyDescent="0.35">
      <c r="C39" s="29" t="s">
        <v>102</v>
      </c>
      <c r="D39" s="30" t="s">
        <v>381</v>
      </c>
      <c r="E39" s="30" t="s">
        <v>385</v>
      </c>
      <c r="F39" s="30" t="s">
        <v>386</v>
      </c>
    </row>
    <row r="40" spans="1:6" ht="15" customHeight="1" x14ac:dyDescent="0.35">
      <c r="C40" s="11"/>
      <c r="D40" s="11"/>
      <c r="E40" s="11"/>
      <c r="F40" s="11"/>
    </row>
    <row r="49" spans="1:8" ht="15" customHeight="1" x14ac:dyDescent="0.35">
      <c r="A49" s="16" t="s">
        <v>148</v>
      </c>
    </row>
    <row r="50" spans="1:8" ht="15" customHeight="1" x14ac:dyDescent="0.35">
      <c r="A50" s="16" t="s">
        <v>149</v>
      </c>
    </row>
    <row r="51" spans="1:8" ht="15" customHeight="1" x14ac:dyDescent="0.35">
      <c r="A51" s="16" t="s">
        <v>370</v>
      </c>
    </row>
    <row r="52" spans="1:8" ht="15" customHeight="1" x14ac:dyDescent="0.35">
      <c r="A52" s="16" t="s">
        <v>155</v>
      </c>
    </row>
    <row r="53" spans="1:8" ht="15" customHeight="1" x14ac:dyDescent="0.35">
      <c r="A53" s="16" t="s">
        <v>150</v>
      </c>
    </row>
    <row r="54" spans="1:8" ht="15" customHeight="1" x14ac:dyDescent="0.35">
      <c r="A54" s="16" t="s">
        <v>151</v>
      </c>
    </row>
    <row r="55" spans="1:8" ht="15" customHeight="1" x14ac:dyDescent="0.35">
      <c r="A55" s="16" t="s">
        <v>152</v>
      </c>
      <c r="C55" s="27" t="s">
        <v>62</v>
      </c>
      <c r="E55" s="27" t="s">
        <v>39</v>
      </c>
      <c r="F55" s="47" t="s">
        <v>43</v>
      </c>
      <c r="G55" s="27" t="s">
        <v>101</v>
      </c>
      <c r="H55" s="27" t="s">
        <v>40</v>
      </c>
    </row>
    <row r="56" spans="1:8" ht="15" customHeight="1" x14ac:dyDescent="0.35">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35">
      <c r="A57" s="16" t="s">
        <v>371</v>
      </c>
    </row>
    <row r="58" spans="1:8" ht="15" customHeight="1" x14ac:dyDescent="0.35">
      <c r="A58" s="16" t="s">
        <v>154</v>
      </c>
    </row>
    <row r="59" spans="1:8" ht="15" customHeight="1" x14ac:dyDescent="0.35">
      <c r="A59" s="16" t="s">
        <v>156</v>
      </c>
    </row>
    <row r="60" spans="1:8" ht="15" customHeight="1" x14ac:dyDescent="0.35">
      <c r="A60" s="16" t="s">
        <v>157</v>
      </c>
    </row>
    <row r="61" spans="1:8" ht="15" customHeight="1" x14ac:dyDescent="0.35">
      <c r="A61" s="16" t="s">
        <v>295</v>
      </c>
    </row>
    <row r="62" spans="1:8" ht="15" customHeight="1" x14ac:dyDescent="0.35">
      <c r="A62" s="16" t="s">
        <v>372</v>
      </c>
    </row>
    <row r="63" spans="1:8" ht="15" customHeight="1" x14ac:dyDescent="0.35">
      <c r="A63" s="16" t="s">
        <v>177</v>
      </c>
    </row>
    <row r="79" spans="1:7" ht="15" customHeight="1" x14ac:dyDescent="0.35">
      <c r="A79" s="16" t="s">
        <v>113</v>
      </c>
      <c r="C79" s="27" t="s">
        <v>42</v>
      </c>
    </row>
    <row r="80" spans="1:7" ht="15" customHeight="1" x14ac:dyDescent="0.35">
      <c r="A80" s="16" t="s">
        <v>158</v>
      </c>
      <c r="C80" s="8" t="s">
        <v>410</v>
      </c>
      <c r="D80" t="s">
        <v>379</v>
      </c>
      <c r="E80" t="s">
        <v>41</v>
      </c>
      <c r="F80" t="s">
        <v>411</v>
      </c>
      <c r="G80" t="s">
        <v>412</v>
      </c>
    </row>
    <row r="81" spans="1:7" ht="15" customHeight="1" x14ac:dyDescent="0.35">
      <c r="A81" s="16" t="s">
        <v>159</v>
      </c>
      <c r="C81" s="8" t="s">
        <v>403</v>
      </c>
      <c r="D81" t="s">
        <v>380</v>
      </c>
      <c r="E81" t="s">
        <v>382</v>
      </c>
      <c r="F81" t="s">
        <v>413</v>
      </c>
      <c r="G81" t="s">
        <v>414</v>
      </c>
    </row>
    <row r="82" spans="1:7" ht="15" customHeight="1" x14ac:dyDescent="0.35">
      <c r="A82" s="16" t="s">
        <v>160</v>
      </c>
      <c r="C82" s="8" t="s">
        <v>404</v>
      </c>
      <c r="D82" t="s">
        <v>35</v>
      </c>
      <c r="E82" t="s">
        <v>383</v>
      </c>
      <c r="F82" t="s">
        <v>388</v>
      </c>
    </row>
    <row r="83" spans="1:7" ht="15" customHeight="1" x14ac:dyDescent="0.35">
      <c r="A83" s="16" t="s">
        <v>161</v>
      </c>
      <c r="C83" s="8" t="s">
        <v>405</v>
      </c>
      <c r="D83" t="s">
        <v>66</v>
      </c>
      <c r="E83" t="s">
        <v>384</v>
      </c>
      <c r="F83" t="s">
        <v>411</v>
      </c>
      <c r="G83" t="s">
        <v>412</v>
      </c>
    </row>
    <row r="84" spans="1:7" ht="15" customHeight="1" x14ac:dyDescent="0.35">
      <c r="A84" s="16" t="s">
        <v>162</v>
      </c>
      <c r="C84" s="8" t="s">
        <v>406</v>
      </c>
      <c r="D84" t="s">
        <v>389</v>
      </c>
      <c r="E84" t="s">
        <v>390</v>
      </c>
      <c r="F84" t="s">
        <v>388</v>
      </c>
    </row>
    <row r="85" spans="1:7" ht="15" customHeight="1" x14ac:dyDescent="0.35">
      <c r="A85" s="16" t="s">
        <v>163</v>
      </c>
      <c r="C85" s="8" t="s">
        <v>407</v>
      </c>
      <c r="D85" t="s">
        <v>391</v>
      </c>
      <c r="E85" t="s">
        <v>392</v>
      </c>
      <c r="F85" t="s">
        <v>413</v>
      </c>
      <c r="G85" t="s">
        <v>414</v>
      </c>
    </row>
    <row r="86" spans="1:7" ht="15" customHeight="1" x14ac:dyDescent="0.35">
      <c r="A86" s="16" t="s">
        <v>112</v>
      </c>
      <c r="C86" s="8" t="s">
        <v>408</v>
      </c>
      <c r="D86" t="s">
        <v>393</v>
      </c>
      <c r="E86" t="s">
        <v>394</v>
      </c>
      <c r="F86" t="s">
        <v>388</v>
      </c>
    </row>
    <row r="87" spans="1:7" ht="15" customHeight="1" x14ac:dyDescent="0.35">
      <c r="C87" s="29" t="s">
        <v>409</v>
      </c>
      <c r="D87" t="s">
        <v>381</v>
      </c>
      <c r="E87" t="s">
        <v>385</v>
      </c>
      <c r="F87" t="s">
        <v>411</v>
      </c>
      <c r="G87" t="s">
        <v>412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25" zoomScaleNormal="100" zoomScalePageLayoutView="125" workbookViewId="0">
      <selection activeCell="D44" sqref="D44"/>
    </sheetView>
  </sheetViews>
  <sheetFormatPr defaultColWidth="8.90625" defaultRowHeight="15" customHeight="1" x14ac:dyDescent="0.35"/>
  <cols>
    <col min="1" max="1" width="12.6328125" style="16" customWidth="1"/>
    <col min="2" max="2" width="82.90625" customWidth="1"/>
  </cols>
  <sheetData>
    <row r="1" spans="1:8" ht="60" customHeight="1" x14ac:dyDescent="0.35">
      <c r="A1" s="16" t="s">
        <v>129</v>
      </c>
    </row>
    <row r="2" spans="1:8" ht="15" customHeight="1" x14ac:dyDescent="0.35">
      <c r="A2" s="16" t="s">
        <v>164</v>
      </c>
    </row>
    <row r="3" spans="1:8" ht="15" customHeight="1" x14ac:dyDescent="0.35">
      <c r="A3" s="16" t="s">
        <v>165</v>
      </c>
    </row>
    <row r="4" spans="1:8" ht="15" customHeight="1" x14ac:dyDescent="0.35">
      <c r="A4" s="16" t="s">
        <v>166</v>
      </c>
    </row>
    <row r="5" spans="1:8" s="3" customFormat="1" ht="15" customHeight="1" x14ac:dyDescent="0.35">
      <c r="A5" s="16" t="s">
        <v>167</v>
      </c>
      <c r="B5"/>
      <c r="C5" s="27" t="s">
        <v>11</v>
      </c>
      <c r="D5" s="6" t="s">
        <v>12</v>
      </c>
      <c r="E5" s="6" t="s">
        <v>13</v>
      </c>
      <c r="F5" s="6" t="s">
        <v>14</v>
      </c>
      <c r="G5" s="6" t="s">
        <v>15</v>
      </c>
      <c r="H5" s="6" t="s">
        <v>16</v>
      </c>
    </row>
    <row r="6" spans="1:8" s="3" customFormat="1" ht="15" customHeight="1" x14ac:dyDescent="0.35">
      <c r="A6" s="16" t="s">
        <v>296</v>
      </c>
      <c r="B6"/>
      <c r="C6" s="27" t="s">
        <v>1</v>
      </c>
      <c r="D6" s="6">
        <v>50</v>
      </c>
      <c r="E6" s="6">
        <v>100</v>
      </c>
      <c r="F6" s="6">
        <v>40</v>
      </c>
      <c r="G6" s="6">
        <v>50</v>
      </c>
      <c r="H6" s="6">
        <v>20</v>
      </c>
    </row>
    <row r="7" spans="1:8" s="3" customFormat="1" ht="15" customHeight="1" x14ac:dyDescent="0.35">
      <c r="A7" s="16" t="s">
        <v>297</v>
      </c>
      <c r="B7"/>
      <c r="C7"/>
      <c r="D7"/>
      <c r="E7"/>
      <c r="F7"/>
      <c r="G7"/>
      <c r="H7"/>
    </row>
    <row r="8" spans="1:8" s="3" customFormat="1" ht="15" customHeight="1" x14ac:dyDescent="0.35">
      <c r="A8" s="16" t="s">
        <v>168</v>
      </c>
      <c r="B8"/>
      <c r="C8"/>
      <c r="D8"/>
      <c r="E8"/>
      <c r="F8"/>
      <c r="G8"/>
      <c r="H8"/>
    </row>
    <row r="9" spans="1:8" s="3" customFormat="1" ht="15" customHeight="1" x14ac:dyDescent="0.35">
      <c r="A9" s="16" t="s">
        <v>118</v>
      </c>
      <c r="B9" t="s">
        <v>169</v>
      </c>
      <c r="C9" s="27" t="s">
        <v>11</v>
      </c>
      <c r="D9" s="27" t="s">
        <v>1</v>
      </c>
      <c r="E9"/>
      <c r="F9"/>
      <c r="G9"/>
      <c r="H9"/>
    </row>
    <row r="10" spans="1:8" s="3" customFormat="1" ht="15" customHeight="1" x14ac:dyDescent="0.35">
      <c r="A10" s="16"/>
      <c r="B10"/>
      <c r="C10" s="6" t="s">
        <v>12</v>
      </c>
      <c r="D10" s="6">
        <v>50</v>
      </c>
      <c r="E10"/>
      <c r="F10"/>
      <c r="G10"/>
      <c r="H10"/>
    </row>
    <row r="11" spans="1:8" s="3" customFormat="1" ht="15" customHeight="1" x14ac:dyDescent="0.35">
      <c r="A11" s="16"/>
      <c r="B11"/>
      <c r="C11" s="6" t="s">
        <v>13</v>
      </c>
      <c r="D11" s="6">
        <v>100</v>
      </c>
      <c r="E11"/>
      <c r="F11"/>
      <c r="G11"/>
      <c r="H11"/>
    </row>
    <row r="12" spans="1:8" s="3" customFormat="1" ht="15" customHeight="1" x14ac:dyDescent="0.35">
      <c r="A12" s="16"/>
      <c r="B12"/>
      <c r="C12" s="6" t="s">
        <v>14</v>
      </c>
      <c r="D12" s="6">
        <v>40</v>
      </c>
      <c r="E12"/>
      <c r="F12"/>
      <c r="G12"/>
      <c r="H12"/>
    </row>
    <row r="13" spans="1:8" s="3" customFormat="1" ht="15" customHeight="1" x14ac:dyDescent="0.35">
      <c r="A13" s="16"/>
      <c r="B13"/>
      <c r="C13" s="6" t="s">
        <v>15</v>
      </c>
      <c r="D13" s="6">
        <v>50</v>
      </c>
      <c r="E13"/>
      <c r="F13"/>
      <c r="G13"/>
      <c r="H13"/>
    </row>
    <row r="14" spans="1:8" s="3" customFormat="1" ht="15" customHeight="1" x14ac:dyDescent="0.35">
      <c r="A14" s="16"/>
      <c r="B14"/>
      <c r="C14" s="6" t="s">
        <v>16</v>
      </c>
      <c r="D14" s="6">
        <v>20</v>
      </c>
      <c r="E14"/>
      <c r="F14"/>
      <c r="G14"/>
      <c r="H14"/>
    </row>
    <row r="15" spans="1:8" s="3" customFormat="1" ht="15" customHeight="1" x14ac:dyDescent="0.35">
      <c r="A15" s="16"/>
      <c r="B15"/>
      <c r="C15"/>
      <c r="D15"/>
      <c r="E15"/>
      <c r="F15"/>
      <c r="G15"/>
      <c r="H15"/>
    </row>
    <row r="16" spans="1:8" s="3" customFormat="1" ht="15" customHeight="1" x14ac:dyDescent="0.35">
      <c r="A16" s="16"/>
      <c r="B16"/>
      <c r="C16"/>
      <c r="D16"/>
      <c r="E16"/>
      <c r="F16"/>
      <c r="G16"/>
      <c r="H16"/>
    </row>
    <row r="17" spans="1:8" s="3" customFormat="1" ht="15" customHeight="1" x14ac:dyDescent="0.35">
      <c r="A17" s="16"/>
      <c r="B17"/>
      <c r="C17"/>
      <c r="D17"/>
      <c r="E17"/>
      <c r="F17"/>
      <c r="G17"/>
      <c r="H17"/>
    </row>
    <row r="18" spans="1:8" s="3" customFormat="1" ht="15" customHeight="1" x14ac:dyDescent="0.35">
      <c r="A18" s="16"/>
      <c r="B18"/>
      <c r="C18"/>
      <c r="D18"/>
      <c r="E18"/>
      <c r="F18"/>
      <c r="G18"/>
      <c r="H18"/>
    </row>
    <row r="19" spans="1:8" s="3" customFormat="1" ht="15" customHeight="1" x14ac:dyDescent="0.35">
      <c r="A19" s="16"/>
      <c r="B19"/>
      <c r="C19"/>
      <c r="D19"/>
      <c r="E19"/>
      <c r="F19"/>
      <c r="G19"/>
      <c r="H19"/>
    </row>
    <row r="20" spans="1:8" s="3" customFormat="1" ht="15" customHeight="1" x14ac:dyDescent="0.35">
      <c r="A20" s="16"/>
      <c r="B20"/>
      <c r="C20"/>
      <c r="D20"/>
      <c r="E20"/>
      <c r="F20"/>
      <c r="G20"/>
      <c r="H20"/>
    </row>
    <row r="21" spans="1:8" s="3" customFormat="1" ht="15" customHeight="1" x14ac:dyDescent="0.35">
      <c r="A21" s="16"/>
      <c r="B21"/>
      <c r="C21"/>
      <c r="D21"/>
      <c r="E21"/>
      <c r="F21"/>
      <c r="G21"/>
      <c r="H21"/>
    </row>
    <row r="22" spans="1:8" s="3" customFormat="1" ht="15" customHeight="1" x14ac:dyDescent="0.35">
      <c r="A22" s="16"/>
      <c r="B22"/>
    </row>
    <row r="23" spans="1:8" s="3" customFormat="1" ht="15" customHeight="1" x14ac:dyDescent="0.35">
      <c r="A23" s="16"/>
      <c r="B23"/>
    </row>
    <row r="24" spans="1:8" s="3" customFormat="1" ht="15" customHeight="1" x14ac:dyDescent="0.35">
      <c r="A24" s="16"/>
      <c r="B24"/>
    </row>
    <row r="27" spans="1:8" ht="15" customHeight="1" x14ac:dyDescent="0.35">
      <c r="A27" s="16" t="s">
        <v>171</v>
      </c>
    </row>
    <row r="28" spans="1:8" ht="15" customHeight="1" x14ac:dyDescent="0.35">
      <c r="A28" s="16" t="s">
        <v>172</v>
      </c>
    </row>
    <row r="29" spans="1:8" ht="15" customHeight="1" x14ac:dyDescent="0.35">
      <c r="A29" s="16" t="s">
        <v>344</v>
      </c>
    </row>
    <row r="30" spans="1:8" ht="15" customHeight="1" x14ac:dyDescent="0.35">
      <c r="A30" s="48" t="s">
        <v>353</v>
      </c>
    </row>
    <row r="31" spans="1:8" ht="15" customHeight="1" x14ac:dyDescent="0.35">
      <c r="A31" s="16" t="s">
        <v>173</v>
      </c>
    </row>
    <row r="32" spans="1:8" ht="15" customHeight="1" x14ac:dyDescent="0.35">
      <c r="A32" s="16" t="s">
        <v>174</v>
      </c>
    </row>
    <row r="33" spans="1:8" ht="15" customHeight="1" x14ac:dyDescent="0.35">
      <c r="A33" s="16" t="s">
        <v>178</v>
      </c>
      <c r="C33" s="27" t="s">
        <v>11</v>
      </c>
      <c r="D33" s="6" t="s">
        <v>12</v>
      </c>
      <c r="E33" s="6" t="s">
        <v>13</v>
      </c>
      <c r="F33" s="6" t="s">
        <v>14</v>
      </c>
      <c r="G33" s="6" t="s">
        <v>15</v>
      </c>
      <c r="H33" s="6" t="s">
        <v>16</v>
      </c>
    </row>
    <row r="34" spans="1:8" ht="15" customHeight="1" x14ac:dyDescent="0.35">
      <c r="C34" s="27" t="s">
        <v>1</v>
      </c>
      <c r="D34" s="6">
        <v>50</v>
      </c>
      <c r="E34" s="6">
        <v>100</v>
      </c>
      <c r="F34" s="6">
        <v>40</v>
      </c>
      <c r="G34" s="6">
        <v>50</v>
      </c>
      <c r="H34" s="6">
        <v>20</v>
      </c>
    </row>
    <row r="40" spans="1:8" ht="15" customHeight="1" x14ac:dyDescent="0.35">
      <c r="C40" s="7" t="str">
        <f t="array" ref="C40:D45">TRANSPOSE(C33:H34)</f>
        <v>Item</v>
      </c>
      <c r="D40" s="7" t="str">
        <v>Amount</v>
      </c>
    </row>
    <row r="41" spans="1:8" ht="15" customHeight="1" x14ac:dyDescent="0.35">
      <c r="C41" s="7" t="str">
        <v>Bread</v>
      </c>
      <c r="D41" s="7">
        <v>50</v>
      </c>
    </row>
    <row r="42" spans="1:8" ht="15" customHeight="1" x14ac:dyDescent="0.35">
      <c r="C42" s="7" t="str">
        <v>Donuts</v>
      </c>
      <c r="D42" s="7">
        <v>100</v>
      </c>
    </row>
    <row r="43" spans="1:8" ht="15" customHeight="1" x14ac:dyDescent="0.35">
      <c r="C43" s="7" t="str">
        <v>Cookies</v>
      </c>
      <c r="D43" s="7">
        <v>40</v>
      </c>
    </row>
    <row r="44" spans="1:8" ht="15" customHeight="1" x14ac:dyDescent="0.35">
      <c r="C44" s="7" t="str">
        <v>Cakes</v>
      </c>
      <c r="D44" s="7">
        <v>50</v>
      </c>
    </row>
    <row r="45" spans="1:8" ht="15" customHeight="1" x14ac:dyDescent="0.35">
      <c r="C45" s="7" t="str">
        <v>Pies</v>
      </c>
      <c r="D45" s="7">
        <v>20</v>
      </c>
    </row>
    <row r="54" spans="1:1" ht="15" customHeight="1" x14ac:dyDescent="0.35">
      <c r="A54" s="16" t="s">
        <v>179</v>
      </c>
    </row>
    <row r="55" spans="1:1" ht="15" customHeight="1" x14ac:dyDescent="0.35">
      <c r="A55" s="16" t="s">
        <v>180</v>
      </c>
    </row>
    <row r="56" spans="1:1" ht="15" customHeight="1" x14ac:dyDescent="0.35">
      <c r="A56" s="16" t="s">
        <v>181</v>
      </c>
    </row>
    <row r="57" spans="1:1" ht="15" customHeight="1" x14ac:dyDescent="0.35">
      <c r="A57" s="16" t="s">
        <v>175</v>
      </c>
    </row>
    <row r="58" spans="1:1" ht="15" customHeight="1" x14ac:dyDescent="0.35">
      <c r="A58" s="16" t="s">
        <v>176</v>
      </c>
    </row>
    <row r="59" spans="1:1" ht="15" customHeight="1" x14ac:dyDescent="0.35">
      <c r="A59" s="16" t="s">
        <v>182</v>
      </c>
    </row>
    <row r="72" spans="1:1" ht="15" customHeight="1" x14ac:dyDescent="0.35">
      <c r="A72" s="16" t="s">
        <v>113</v>
      </c>
    </row>
    <row r="73" spans="1:1" ht="15" customHeight="1" x14ac:dyDescent="0.35">
      <c r="A73" s="16" t="s">
        <v>183</v>
      </c>
    </row>
    <row r="74" spans="1:1" ht="15" customHeight="1" x14ac:dyDescent="0.35">
      <c r="A74" s="16" t="s">
        <v>184</v>
      </c>
    </row>
    <row r="75" spans="1:1" ht="15" customHeight="1" x14ac:dyDescent="0.35">
      <c r="A75" s="16" t="s">
        <v>185</v>
      </c>
    </row>
    <row r="76" spans="1:1" ht="15" customHeight="1" x14ac:dyDescent="0.35">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13" zoomScaleNormal="100" zoomScalePageLayoutView="125" workbookViewId="0">
      <selection activeCell="C53" sqref="C53"/>
    </sheetView>
  </sheetViews>
  <sheetFormatPr defaultColWidth="8.90625" defaultRowHeight="15" customHeight="1" x14ac:dyDescent="0.35"/>
  <cols>
    <col min="1" max="1" width="12.6328125" style="16" customWidth="1"/>
    <col min="2" max="2" width="82.90625" customWidth="1"/>
    <col min="3" max="3" width="15.08984375" customWidth="1"/>
    <col min="4" max="4" width="12.54296875" customWidth="1"/>
    <col min="5" max="5" width="8.36328125" customWidth="1"/>
    <col min="6" max="6" width="9.36328125" customWidth="1"/>
    <col min="7" max="7" width="10.90625" customWidth="1"/>
  </cols>
  <sheetData>
    <row r="1" spans="1:7" ht="60" customHeight="1" x14ac:dyDescent="0.35">
      <c r="A1" s="16" t="s">
        <v>130</v>
      </c>
    </row>
    <row r="2" spans="1:7" ht="15" customHeight="1" x14ac:dyDescent="0.35">
      <c r="A2" s="16" t="s">
        <v>304</v>
      </c>
    </row>
    <row r="3" spans="1:7" ht="15" customHeight="1" x14ac:dyDescent="0.35">
      <c r="A3" s="16" t="s">
        <v>298</v>
      </c>
    </row>
    <row r="4" spans="1:7" ht="15" customHeight="1" x14ac:dyDescent="0.35">
      <c r="A4" s="16" t="s">
        <v>299</v>
      </c>
    </row>
    <row r="5" spans="1:7" s="3" customFormat="1" ht="15" customHeight="1" x14ac:dyDescent="0.35">
      <c r="A5" s="16" t="s">
        <v>300</v>
      </c>
      <c r="B5"/>
      <c r="C5" s="27" t="s">
        <v>46</v>
      </c>
      <c r="D5" s="27" t="s">
        <v>26</v>
      </c>
      <c r="E5" s="27" t="s">
        <v>47</v>
      </c>
      <c r="F5" s="27" t="s">
        <v>48</v>
      </c>
      <c r="G5" s="27" t="s">
        <v>49</v>
      </c>
    </row>
    <row r="6" spans="1:7" s="3" customFormat="1" ht="15" customHeight="1" x14ac:dyDescent="0.35">
      <c r="A6" s="16" t="s">
        <v>301</v>
      </c>
      <c r="B6"/>
      <c r="C6" t="s">
        <v>45</v>
      </c>
      <c r="D6" t="s">
        <v>52</v>
      </c>
      <c r="E6" s="36">
        <v>25000</v>
      </c>
      <c r="F6" s="36">
        <v>80000</v>
      </c>
      <c r="G6" s="36">
        <v>120000</v>
      </c>
    </row>
    <row r="7" spans="1:7" s="3" customFormat="1" ht="15" customHeight="1" x14ac:dyDescent="0.35">
      <c r="A7" s="16" t="s">
        <v>302</v>
      </c>
      <c r="B7"/>
      <c r="C7" s="5" t="s">
        <v>45</v>
      </c>
      <c r="D7" s="5" t="s">
        <v>51</v>
      </c>
      <c r="E7" s="28">
        <v>30000</v>
      </c>
      <c r="F7" s="28">
        <v>15000</v>
      </c>
      <c r="G7" s="28">
        <v>20000</v>
      </c>
    </row>
    <row r="8" spans="1:7" s="3" customFormat="1" ht="15" customHeight="1" x14ac:dyDescent="0.35">
      <c r="A8" s="16" t="s">
        <v>118</v>
      </c>
      <c r="B8"/>
      <c r="C8" s="6" t="s">
        <v>53</v>
      </c>
      <c r="D8" s="6" t="s">
        <v>54</v>
      </c>
      <c r="E8" s="50">
        <v>90000</v>
      </c>
      <c r="F8" s="50">
        <v>35000</v>
      </c>
      <c r="G8" s="50">
        <v>25000</v>
      </c>
    </row>
    <row r="9" spans="1:7" s="3" customFormat="1" ht="15" customHeight="1" x14ac:dyDescent="0.35">
      <c r="A9" s="16"/>
      <c r="B9"/>
      <c r="C9" t="s">
        <v>53</v>
      </c>
      <c r="D9" t="s">
        <v>64</v>
      </c>
      <c r="E9" s="36">
        <v>80000</v>
      </c>
      <c r="F9" s="36">
        <v>40000</v>
      </c>
      <c r="G9" s="36">
        <v>20000</v>
      </c>
    </row>
    <row r="10" spans="1:7" s="3" customFormat="1" ht="15" customHeight="1" x14ac:dyDescent="0.35">
      <c r="A10" s="16"/>
      <c r="B10"/>
      <c r="C10" t="s">
        <v>6</v>
      </c>
      <c r="D10" t="s">
        <v>8</v>
      </c>
      <c r="E10" s="36">
        <v>75000</v>
      </c>
      <c r="F10" s="36">
        <v>82000</v>
      </c>
      <c r="G10" s="36">
        <v>2000000</v>
      </c>
    </row>
    <row r="11" spans="1:7" s="3" customFormat="1" ht="15" customHeight="1" x14ac:dyDescent="0.35">
      <c r="A11" s="16"/>
      <c r="B11"/>
      <c r="C11" s="6" t="s">
        <v>6</v>
      </c>
      <c r="D11" s="6" t="s">
        <v>7</v>
      </c>
      <c r="E11" s="50">
        <v>90000</v>
      </c>
      <c r="F11" s="50">
        <v>110000</v>
      </c>
      <c r="G11" s="50">
        <v>120000</v>
      </c>
    </row>
    <row r="12" spans="1:7" s="3" customFormat="1" ht="15" customHeight="1" x14ac:dyDescent="0.35">
      <c r="A12" s="16"/>
      <c r="B12"/>
      <c r="C12" s="6" t="s">
        <v>28</v>
      </c>
      <c r="D12" s="6" t="s">
        <v>0</v>
      </c>
      <c r="E12" s="50">
        <v>10000</v>
      </c>
      <c r="F12" s="50">
        <v>30000</v>
      </c>
      <c r="G12" s="50">
        <v>40000</v>
      </c>
    </row>
    <row r="13" spans="1:7" s="3" customFormat="1" ht="15" customHeight="1" x14ac:dyDescent="0.35">
      <c r="A13" s="16"/>
      <c r="B13"/>
      <c r="C13" t="s">
        <v>28</v>
      </c>
      <c r="D13" t="s">
        <v>50</v>
      </c>
      <c r="E13" s="36">
        <v>30000</v>
      </c>
      <c r="F13" s="36">
        <v>80000</v>
      </c>
      <c r="G13" s="36">
        <v>30000</v>
      </c>
    </row>
    <row r="14" spans="1:7" s="3" customFormat="1" ht="15" customHeight="1" x14ac:dyDescent="0.35">
      <c r="A14" s="16"/>
      <c r="B14"/>
      <c r="C14"/>
      <c r="D14"/>
      <c r="E14"/>
      <c r="F14"/>
      <c r="G14"/>
    </row>
    <row r="15" spans="1:7" s="3" customFormat="1" ht="15" customHeight="1" x14ac:dyDescent="0.35">
      <c r="A15" s="16"/>
      <c r="B15"/>
      <c r="C15"/>
      <c r="D15"/>
      <c r="E15"/>
      <c r="F15"/>
      <c r="G15"/>
    </row>
    <row r="16" spans="1:7" s="3" customFormat="1" ht="15" customHeight="1" x14ac:dyDescent="0.35">
      <c r="A16" s="16"/>
      <c r="B16"/>
      <c r="C16"/>
      <c r="D16"/>
      <c r="E16"/>
      <c r="F16"/>
      <c r="G16"/>
    </row>
    <row r="17" spans="1:7" s="3" customFormat="1" ht="15" customHeight="1" x14ac:dyDescent="0.35">
      <c r="A17" s="16"/>
      <c r="B17"/>
      <c r="C17"/>
      <c r="D17"/>
      <c r="E17"/>
      <c r="F17"/>
      <c r="G17"/>
    </row>
    <row r="18" spans="1:7" s="3" customFormat="1" ht="15" customHeight="1" x14ac:dyDescent="0.35">
      <c r="A18" s="16"/>
      <c r="B18"/>
      <c r="C18"/>
      <c r="D18"/>
      <c r="E18"/>
      <c r="F18"/>
      <c r="G18"/>
    </row>
    <row r="19" spans="1:7" s="3" customFormat="1" ht="15" customHeight="1" x14ac:dyDescent="0.35">
      <c r="A19" s="16"/>
      <c r="B19"/>
      <c r="C19"/>
      <c r="D19"/>
      <c r="E19"/>
      <c r="F19"/>
      <c r="G19"/>
    </row>
    <row r="20" spans="1:7" s="3" customFormat="1" ht="15" customHeight="1" x14ac:dyDescent="0.35">
      <c r="A20" s="16"/>
      <c r="B20"/>
      <c r="C20"/>
      <c r="D20"/>
      <c r="E20"/>
      <c r="F20"/>
      <c r="G20"/>
    </row>
    <row r="21" spans="1:7" s="3" customFormat="1" ht="15" customHeight="1" x14ac:dyDescent="0.35">
      <c r="A21" s="16"/>
      <c r="B21"/>
      <c r="C21"/>
      <c r="D21"/>
      <c r="E21"/>
      <c r="F21"/>
      <c r="G21"/>
    </row>
    <row r="22" spans="1:7" s="3" customFormat="1" ht="15" customHeight="1" x14ac:dyDescent="0.35">
      <c r="A22" s="16"/>
      <c r="B22"/>
    </row>
    <row r="23" spans="1:7" s="3" customFormat="1" ht="15" customHeight="1" x14ac:dyDescent="0.35">
      <c r="A23" s="16"/>
      <c r="B23"/>
    </row>
    <row r="24" spans="1:7" s="3" customFormat="1" ht="15" customHeight="1" x14ac:dyDescent="0.35">
      <c r="A24" s="16"/>
      <c r="B24"/>
    </row>
    <row r="27" spans="1:7" ht="15" customHeight="1" x14ac:dyDescent="0.35">
      <c r="A27" s="16" t="s">
        <v>186</v>
      </c>
    </row>
    <row r="28" spans="1:7" ht="15" customHeight="1" x14ac:dyDescent="0.35">
      <c r="A28" s="16" t="s">
        <v>305</v>
      </c>
    </row>
    <row r="29" spans="1:7" ht="15" customHeight="1" x14ac:dyDescent="0.35">
      <c r="A29" s="16" t="s">
        <v>303</v>
      </c>
    </row>
    <row r="30" spans="1:7" ht="15" customHeight="1" x14ac:dyDescent="0.35">
      <c r="A30" s="16" t="s">
        <v>306</v>
      </c>
    </row>
    <row r="31" spans="1:7" ht="15" customHeight="1" x14ac:dyDescent="0.35">
      <c r="A31" s="16" t="s">
        <v>365</v>
      </c>
      <c r="C31" t="s">
        <v>67</v>
      </c>
      <c r="D31" t="s">
        <v>68</v>
      </c>
      <c r="E31" t="s">
        <v>57</v>
      </c>
      <c r="F31" t="s">
        <v>69</v>
      </c>
    </row>
    <row r="32" spans="1:7" ht="15" customHeight="1" x14ac:dyDescent="0.35">
      <c r="A32" s="16" t="s">
        <v>188</v>
      </c>
      <c r="C32" s="41">
        <f ca="1">TODAY()-5</f>
        <v>45531</v>
      </c>
      <c r="D32" t="s">
        <v>74</v>
      </c>
      <c r="E32" s="34">
        <v>45</v>
      </c>
      <c r="F32" s="35">
        <v>5050</v>
      </c>
    </row>
    <row r="33" spans="1:6" ht="15" customHeight="1" x14ac:dyDescent="0.35">
      <c r="A33" s="16" t="s">
        <v>189</v>
      </c>
      <c r="C33" s="41">
        <f ca="1">TODAY()-2</f>
        <v>45534</v>
      </c>
      <c r="D33" t="s">
        <v>70</v>
      </c>
      <c r="E33" s="34">
        <v>21</v>
      </c>
      <c r="F33" s="35">
        <v>3820</v>
      </c>
    </row>
    <row r="34" spans="1:6" ht="15" customHeight="1" x14ac:dyDescent="0.35">
      <c r="C34" s="41">
        <f ca="1">TODAY()</f>
        <v>45536</v>
      </c>
      <c r="D34" t="s">
        <v>72</v>
      </c>
      <c r="E34" s="34">
        <v>30</v>
      </c>
      <c r="F34" s="35">
        <v>3085</v>
      </c>
    </row>
    <row r="35" spans="1:6" ht="15" customHeight="1" x14ac:dyDescent="0.35">
      <c r="C35" s="41">
        <f ca="1">TODAY()-6</f>
        <v>45530</v>
      </c>
      <c r="D35" t="s">
        <v>73</v>
      </c>
      <c r="E35" s="34">
        <v>25</v>
      </c>
      <c r="F35" s="34">
        <v>1611</v>
      </c>
    </row>
    <row r="36" spans="1:6" ht="15" customHeight="1" x14ac:dyDescent="0.35">
      <c r="C36" s="41">
        <f ca="1">TODAY()-4</f>
        <v>45532</v>
      </c>
      <c r="D36" t="s">
        <v>75</v>
      </c>
      <c r="E36" s="34">
        <v>69</v>
      </c>
      <c r="F36" s="34">
        <v>528</v>
      </c>
    </row>
    <row r="37" spans="1:6" ht="15" customHeight="1" x14ac:dyDescent="0.35">
      <c r="C37" s="41">
        <f ca="1">TODAY()-3</f>
        <v>45533</v>
      </c>
      <c r="D37" t="s">
        <v>71</v>
      </c>
      <c r="E37" s="34">
        <v>62</v>
      </c>
      <c r="F37" s="34">
        <v>2112</v>
      </c>
    </row>
    <row r="43" spans="1:6" ht="15" customHeight="1" x14ac:dyDescent="0.35">
      <c r="A43" s="16" t="s">
        <v>187</v>
      </c>
    </row>
    <row r="44" spans="1:6" ht="15" customHeight="1" x14ac:dyDescent="0.35">
      <c r="A44" s="16" t="s">
        <v>307</v>
      </c>
    </row>
    <row r="45" spans="1:6" ht="15" customHeight="1" x14ac:dyDescent="0.35">
      <c r="A45" s="16" t="s">
        <v>333</v>
      </c>
    </row>
    <row r="46" spans="1:6" ht="15" customHeight="1" x14ac:dyDescent="0.35">
      <c r="A46" s="16" t="s">
        <v>334</v>
      </c>
    </row>
    <row r="47" spans="1:6" ht="15" customHeight="1" x14ac:dyDescent="0.35">
      <c r="A47" s="16" t="s">
        <v>206</v>
      </c>
    </row>
    <row r="49" spans="1:6" ht="15" customHeight="1" x14ac:dyDescent="0.35">
      <c r="C49" t="s">
        <v>67</v>
      </c>
      <c r="D49" t="s">
        <v>68</v>
      </c>
      <c r="E49" t="s">
        <v>57</v>
      </c>
      <c r="F49" t="s">
        <v>69</v>
      </c>
    </row>
    <row r="50" spans="1:6" ht="15" hidden="1" customHeight="1" x14ac:dyDescent="0.35">
      <c r="C50" s="41">
        <f ca="1">TODAY()-6</f>
        <v>45530</v>
      </c>
      <c r="D50" t="s">
        <v>73</v>
      </c>
      <c r="E50" s="34">
        <v>25</v>
      </c>
      <c r="F50" s="34">
        <v>1611</v>
      </c>
    </row>
    <row r="51" spans="1:6" ht="15" hidden="1" customHeight="1" x14ac:dyDescent="0.35">
      <c r="C51" s="41">
        <f ca="1">TODAY()-2</f>
        <v>45534</v>
      </c>
      <c r="D51" t="s">
        <v>70</v>
      </c>
      <c r="E51" s="34">
        <v>21</v>
      </c>
      <c r="F51" s="34">
        <v>3820</v>
      </c>
    </row>
    <row r="52" spans="1:6" ht="15" hidden="1" customHeight="1" x14ac:dyDescent="0.35">
      <c r="C52" s="41">
        <f ca="1">TODAY()-4</f>
        <v>45532</v>
      </c>
      <c r="D52" t="s">
        <v>75</v>
      </c>
      <c r="E52" s="34">
        <v>69</v>
      </c>
      <c r="F52" s="34">
        <v>528</v>
      </c>
    </row>
    <row r="53" spans="1:6" ht="15" customHeight="1" x14ac:dyDescent="0.35">
      <c r="C53" s="41">
        <f ca="1">TODAY()-5</f>
        <v>45531</v>
      </c>
      <c r="D53" t="s">
        <v>74</v>
      </c>
      <c r="E53" s="34">
        <v>45</v>
      </c>
      <c r="F53" s="34">
        <v>5050</v>
      </c>
    </row>
    <row r="54" spans="1:6" ht="15" hidden="1" customHeight="1" x14ac:dyDescent="0.35">
      <c r="C54" s="41">
        <f ca="1">TODAY()-3</f>
        <v>45533</v>
      </c>
      <c r="D54" t="s">
        <v>71</v>
      </c>
      <c r="E54" s="34">
        <v>62</v>
      </c>
      <c r="F54" s="34">
        <v>2112</v>
      </c>
    </row>
    <row r="55" spans="1:6" ht="15" customHeight="1" x14ac:dyDescent="0.35">
      <c r="C55" s="41">
        <f ca="1">TODAY()</f>
        <v>45536</v>
      </c>
      <c r="D55" t="s">
        <v>72</v>
      </c>
      <c r="E55" s="34">
        <v>30</v>
      </c>
      <c r="F55" s="34">
        <v>3085</v>
      </c>
    </row>
    <row r="60" spans="1:6" ht="15" customHeight="1" x14ac:dyDescent="0.35">
      <c r="A60" s="16" t="s">
        <v>113</v>
      </c>
    </row>
    <row r="61" spans="1:6" ht="15" customHeight="1" x14ac:dyDescent="0.35">
      <c r="A61" s="16" t="s">
        <v>190</v>
      </c>
    </row>
    <row r="62" spans="1:6" ht="15" customHeight="1" x14ac:dyDescent="0.35">
      <c r="A62" s="16" t="s">
        <v>191</v>
      </c>
    </row>
    <row r="63" spans="1:6" ht="15" customHeight="1" x14ac:dyDescent="0.35">
      <c r="A63" s="16" t="s">
        <v>112</v>
      </c>
    </row>
  </sheetData>
  <autoFilter ref="C5:G13" xr:uid="{00000000-0001-0000-0500-000000000000}"/>
  <sortState xmlns:xlrd2="http://schemas.microsoft.com/office/spreadsheetml/2017/richdata2" ref="C6:G13">
    <sortCondition ref="C6:C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6"/>
  <sheetViews>
    <sheetView showGridLines="0" topLeftCell="A49" zoomScaleNormal="100" zoomScalePageLayoutView="125" workbookViewId="0">
      <selection activeCell="E65" sqref="E65"/>
    </sheetView>
  </sheetViews>
  <sheetFormatPr defaultColWidth="8.90625" defaultRowHeight="15" customHeight="1" x14ac:dyDescent="0.35"/>
  <cols>
    <col min="1" max="1" width="12.6328125" style="16" customWidth="1"/>
    <col min="2" max="2" width="82.90625" customWidth="1"/>
    <col min="3" max="3" width="13.90625" customWidth="1"/>
    <col min="4" max="4" width="11" customWidth="1"/>
    <col min="5" max="5" width="11.7265625" customWidth="1"/>
    <col min="6" max="8" width="9.36328125" customWidth="1"/>
  </cols>
  <sheetData>
    <row r="1" spans="1:9" ht="60" customHeight="1" x14ac:dyDescent="0.95">
      <c r="A1" s="16" t="s">
        <v>131</v>
      </c>
      <c r="B1" s="1"/>
    </row>
    <row r="2" spans="1:9" ht="15" customHeight="1" x14ac:dyDescent="0.35">
      <c r="A2" s="16" t="s">
        <v>192</v>
      </c>
    </row>
    <row r="3" spans="1:9" ht="15" customHeight="1" x14ac:dyDescent="0.45">
      <c r="A3" s="16" t="s">
        <v>234</v>
      </c>
      <c r="B3" s="2"/>
    </row>
    <row r="4" spans="1:9" ht="15" customHeight="1" x14ac:dyDescent="0.35">
      <c r="A4" s="16" t="s">
        <v>308</v>
      </c>
    </row>
    <row r="5" spans="1:9" s="3" customFormat="1" ht="15" customHeight="1" x14ac:dyDescent="0.35">
      <c r="A5" s="16" t="s">
        <v>193</v>
      </c>
      <c r="C5" t="s">
        <v>46</v>
      </c>
      <c r="D5" t="s">
        <v>26</v>
      </c>
      <c r="E5" t="s">
        <v>47</v>
      </c>
      <c r="F5" t="s">
        <v>48</v>
      </c>
      <c r="G5" t="s">
        <v>49</v>
      </c>
      <c r="H5"/>
    </row>
    <row r="6" spans="1:9" s="3" customFormat="1" ht="15" customHeight="1" x14ac:dyDescent="0.45">
      <c r="A6" s="16" t="s">
        <v>309</v>
      </c>
      <c r="B6" s="4"/>
      <c r="C6" t="s">
        <v>28</v>
      </c>
      <c r="D6" t="s">
        <v>50</v>
      </c>
      <c r="E6">
        <v>30000</v>
      </c>
      <c r="F6">
        <v>80000</v>
      </c>
      <c r="G6">
        <v>30000</v>
      </c>
      <c r="H6"/>
    </row>
    <row r="7" spans="1:9" s="3" customFormat="1" ht="15" customHeight="1" x14ac:dyDescent="0.35">
      <c r="A7" s="16" t="s">
        <v>335</v>
      </c>
      <c r="C7" t="s">
        <v>28</v>
      </c>
      <c r="D7" t="s">
        <v>0</v>
      </c>
      <c r="E7">
        <v>10000</v>
      </c>
      <c r="F7">
        <v>30000</v>
      </c>
      <c r="G7">
        <v>40000</v>
      </c>
      <c r="H7"/>
    </row>
    <row r="8" spans="1:9" s="3" customFormat="1" ht="15" customHeight="1" x14ac:dyDescent="0.35">
      <c r="A8" s="16" t="s">
        <v>235</v>
      </c>
      <c r="C8" t="s">
        <v>45</v>
      </c>
      <c r="D8" t="s">
        <v>51</v>
      </c>
      <c r="E8">
        <v>30000</v>
      </c>
      <c r="F8">
        <v>15000</v>
      </c>
      <c r="G8">
        <v>20000</v>
      </c>
      <c r="H8"/>
    </row>
    <row r="9" spans="1:9" s="3" customFormat="1" ht="15" customHeight="1" x14ac:dyDescent="0.35">
      <c r="A9" s="48" t="s">
        <v>336</v>
      </c>
      <c r="C9" t="s">
        <v>45</v>
      </c>
      <c r="D9" t="s">
        <v>52</v>
      </c>
      <c r="E9">
        <v>25000</v>
      </c>
      <c r="F9">
        <v>80000</v>
      </c>
      <c r="G9">
        <v>120000</v>
      </c>
      <c r="H9"/>
    </row>
    <row r="10" spans="1:9" s="3" customFormat="1" ht="15" customHeight="1" x14ac:dyDescent="0.35">
      <c r="A10" s="16" t="s">
        <v>118</v>
      </c>
      <c r="C10" t="s">
        <v>53</v>
      </c>
      <c r="D10" t="s">
        <v>65</v>
      </c>
      <c r="E10">
        <v>80000</v>
      </c>
      <c r="F10">
        <v>40000</v>
      </c>
      <c r="G10">
        <v>20000</v>
      </c>
      <c r="H10"/>
    </row>
    <row r="11" spans="1:9" s="3" customFormat="1" ht="15" customHeight="1" x14ac:dyDescent="0.35">
      <c r="A11" s="16"/>
      <c r="C11" t="s">
        <v>53</v>
      </c>
      <c r="D11" t="s">
        <v>54</v>
      </c>
      <c r="E11">
        <v>90000</v>
      </c>
      <c r="F11">
        <v>35000</v>
      </c>
      <c r="G11">
        <v>25000</v>
      </c>
      <c r="H11"/>
    </row>
    <row r="12" spans="1:9" s="3" customFormat="1" ht="15" customHeight="1" x14ac:dyDescent="0.35">
      <c r="A12" s="16"/>
      <c r="C12" t="s">
        <v>6</v>
      </c>
      <c r="D12" t="s">
        <v>7</v>
      </c>
      <c r="E12">
        <v>90000</v>
      </c>
      <c r="F12">
        <v>110000</v>
      </c>
      <c r="G12">
        <v>200000</v>
      </c>
      <c r="H12"/>
    </row>
    <row r="13" spans="1:9" s="3" customFormat="1" ht="15" customHeight="1" x14ac:dyDescent="0.35">
      <c r="A13" s="16"/>
      <c r="C13" t="s">
        <v>6</v>
      </c>
      <c r="D13" t="s">
        <v>8</v>
      </c>
      <c r="E13">
        <v>75000</v>
      </c>
      <c r="F13">
        <v>82000</v>
      </c>
      <c r="G13">
        <v>150000</v>
      </c>
      <c r="H13"/>
    </row>
    <row r="14" spans="1:9" s="3" customFormat="1" ht="15" customHeight="1" x14ac:dyDescent="0.35">
      <c r="A14" s="16"/>
      <c r="C14" t="s">
        <v>6</v>
      </c>
      <c r="D14"/>
      <c r="E14"/>
      <c r="F14"/>
      <c r="G14"/>
      <c r="H14"/>
      <c r="I14"/>
    </row>
    <row r="15" spans="1:9" s="3" customFormat="1" ht="15" customHeight="1" x14ac:dyDescent="0.35">
      <c r="A15" s="16"/>
      <c r="C15"/>
      <c r="D15"/>
      <c r="E15"/>
      <c r="F15"/>
      <c r="G15"/>
      <c r="H15"/>
    </row>
    <row r="16" spans="1:9" s="3" customFormat="1" ht="15" customHeight="1" x14ac:dyDescent="0.35">
      <c r="A16" s="16"/>
      <c r="C16"/>
      <c r="D16"/>
      <c r="E16"/>
      <c r="F16"/>
      <c r="G16"/>
      <c r="H16"/>
    </row>
    <row r="17" spans="1:8" s="3" customFormat="1" ht="15" customHeight="1" x14ac:dyDescent="0.35">
      <c r="A17" s="16"/>
      <c r="C17"/>
      <c r="D17"/>
      <c r="E17"/>
      <c r="F17"/>
      <c r="G17"/>
      <c r="H17"/>
    </row>
    <row r="18" spans="1:8" s="3" customFormat="1" ht="15" customHeight="1" x14ac:dyDescent="0.35">
      <c r="A18" s="16"/>
      <c r="C18"/>
      <c r="D18"/>
      <c r="E18"/>
      <c r="F18"/>
      <c r="G18"/>
      <c r="H18"/>
    </row>
    <row r="19" spans="1:8" s="3" customFormat="1" ht="15" customHeight="1" x14ac:dyDescent="0.35">
      <c r="A19" s="16"/>
      <c r="C19"/>
      <c r="D19"/>
      <c r="E19"/>
      <c r="F19"/>
      <c r="G19"/>
      <c r="H19"/>
    </row>
    <row r="20" spans="1:8" s="3" customFormat="1" ht="15" customHeight="1" x14ac:dyDescent="0.35">
      <c r="A20" s="16"/>
      <c r="C20"/>
      <c r="D20"/>
      <c r="E20"/>
      <c r="F20"/>
      <c r="G20"/>
      <c r="H20"/>
    </row>
    <row r="21" spans="1:8" s="3" customFormat="1" ht="15" customHeight="1" x14ac:dyDescent="0.35">
      <c r="A21" s="16"/>
      <c r="C21"/>
      <c r="D21"/>
      <c r="E21"/>
      <c r="F21"/>
      <c r="G21"/>
      <c r="H21"/>
    </row>
    <row r="22" spans="1:8" s="3" customFormat="1" ht="15" customHeight="1" x14ac:dyDescent="0.35">
      <c r="A22" s="16"/>
    </row>
    <row r="23" spans="1:8" s="3" customFormat="1" ht="15" customHeight="1" x14ac:dyDescent="0.35">
      <c r="A23" s="16"/>
    </row>
    <row r="24" spans="1:8" s="3" customFormat="1" ht="15" customHeight="1" x14ac:dyDescent="0.35">
      <c r="A24" s="16"/>
    </row>
    <row r="27" spans="1:8" ht="15" customHeight="1" x14ac:dyDescent="0.35">
      <c r="A27" s="16" t="s">
        <v>194</v>
      </c>
    </row>
    <row r="28" spans="1:8" ht="15" customHeight="1" x14ac:dyDescent="0.35">
      <c r="A28" s="16" t="s">
        <v>195</v>
      </c>
    </row>
    <row r="29" spans="1:8" ht="15" customHeight="1" x14ac:dyDescent="0.35">
      <c r="A29" s="16" t="s">
        <v>310</v>
      </c>
    </row>
    <row r="30" spans="1:8" ht="15" customHeight="1" x14ac:dyDescent="0.35">
      <c r="A30" s="16" t="s">
        <v>236</v>
      </c>
    </row>
    <row r="31" spans="1:8" ht="15" customHeight="1" x14ac:dyDescent="0.35">
      <c r="A31" s="16" t="s">
        <v>311</v>
      </c>
    </row>
    <row r="32" spans="1:8" ht="15" customHeight="1" x14ac:dyDescent="0.35">
      <c r="A32" s="16" t="s">
        <v>237</v>
      </c>
    </row>
    <row r="33" spans="1:8" ht="15" customHeight="1" x14ac:dyDescent="0.35">
      <c r="A33" s="16" t="s">
        <v>196</v>
      </c>
      <c r="C33" s="27" t="s">
        <v>46</v>
      </c>
      <c r="D33" s="27" t="s">
        <v>26</v>
      </c>
      <c r="E33" s="27" t="s">
        <v>47</v>
      </c>
      <c r="F33" s="27" t="s">
        <v>48</v>
      </c>
      <c r="G33" s="27" t="s">
        <v>49</v>
      </c>
      <c r="H33" s="27" t="s">
        <v>55</v>
      </c>
    </row>
    <row r="34" spans="1:8" ht="15" customHeight="1" x14ac:dyDescent="0.35">
      <c r="C34" s="5" t="s">
        <v>28</v>
      </c>
      <c r="D34" s="5" t="s">
        <v>50</v>
      </c>
      <c r="E34" s="28">
        <v>30000</v>
      </c>
      <c r="F34" s="28">
        <v>80000</v>
      </c>
      <c r="G34" s="28">
        <v>30000</v>
      </c>
      <c r="H34" s="36">
        <f>SUM(CalculatedColumns[[#This Row],[Oct]:[Dec]])</f>
        <v>140000</v>
      </c>
    </row>
    <row r="35" spans="1:8" ht="15" customHeight="1" x14ac:dyDescent="0.35">
      <c r="C35" t="s">
        <v>28</v>
      </c>
      <c r="D35" t="s">
        <v>0</v>
      </c>
      <c r="E35" s="36">
        <v>10000</v>
      </c>
      <c r="F35" s="36">
        <v>30000</v>
      </c>
      <c r="G35" s="36">
        <v>40000</v>
      </c>
      <c r="H35" s="36">
        <f>SUM(CalculatedColumns[[#This Row],[Oct]:[Dec]])</f>
        <v>80000</v>
      </c>
    </row>
    <row r="36" spans="1:8" ht="15" customHeight="1" x14ac:dyDescent="0.35">
      <c r="C36" s="5" t="s">
        <v>45</v>
      </c>
      <c r="D36" s="5" t="s">
        <v>51</v>
      </c>
      <c r="E36" s="28">
        <v>30000</v>
      </c>
      <c r="F36" s="28">
        <v>15000</v>
      </c>
      <c r="G36" s="28">
        <v>20000</v>
      </c>
      <c r="H36" s="36">
        <f>SUM(CalculatedColumns[[#This Row],[Oct]:[Dec]])</f>
        <v>65000</v>
      </c>
    </row>
    <row r="37" spans="1:8" ht="15" customHeight="1" x14ac:dyDescent="0.35">
      <c r="C37" t="s">
        <v>45</v>
      </c>
      <c r="D37" t="s">
        <v>52</v>
      </c>
      <c r="E37" s="36">
        <v>25000</v>
      </c>
      <c r="F37" s="36">
        <v>80000</v>
      </c>
      <c r="G37" s="36">
        <v>120000</v>
      </c>
      <c r="H37" s="36">
        <f>SUM(CalculatedColumns[[#This Row],[Oct]:[Dec]])</f>
        <v>225000</v>
      </c>
    </row>
    <row r="38" spans="1:8" ht="15" customHeight="1" x14ac:dyDescent="0.35">
      <c r="C38" s="5" t="s">
        <v>53</v>
      </c>
      <c r="D38" s="5" t="s">
        <v>64</v>
      </c>
      <c r="E38" s="28">
        <v>80000</v>
      </c>
      <c r="F38" s="28">
        <v>40000</v>
      </c>
      <c r="G38" s="28">
        <v>20000</v>
      </c>
      <c r="H38" s="36">
        <f>SUM(CalculatedColumns[[#This Row],[Oct]:[Dec]])</f>
        <v>140000</v>
      </c>
    </row>
    <row r="39" spans="1:8" ht="15" customHeight="1" x14ac:dyDescent="0.35">
      <c r="C39" t="s">
        <v>53</v>
      </c>
      <c r="D39" t="s">
        <v>54</v>
      </c>
      <c r="E39" s="36">
        <v>90000</v>
      </c>
      <c r="F39" s="36">
        <v>35000</v>
      </c>
      <c r="G39" s="36">
        <v>25000</v>
      </c>
      <c r="H39" s="36">
        <f>SUM(CalculatedColumns[[#This Row],[Oct]:[Dec]])</f>
        <v>150000</v>
      </c>
    </row>
    <row r="40" spans="1:8" ht="15" customHeight="1" x14ac:dyDescent="0.35">
      <c r="C40" s="5" t="s">
        <v>6</v>
      </c>
      <c r="D40" s="5" t="s">
        <v>7</v>
      </c>
      <c r="E40" s="28">
        <v>90000</v>
      </c>
      <c r="F40" s="28">
        <v>110000</v>
      </c>
      <c r="G40" s="28">
        <v>200000</v>
      </c>
      <c r="H40" s="36">
        <f>SUM(CalculatedColumns[[#This Row],[Oct]:[Dec]])</f>
        <v>400000</v>
      </c>
    </row>
    <row r="41" spans="1:8" ht="15" customHeight="1" x14ac:dyDescent="0.35">
      <c r="C41" t="s">
        <v>6</v>
      </c>
      <c r="D41" t="s">
        <v>8</v>
      </c>
      <c r="E41" s="36">
        <v>75000</v>
      </c>
      <c r="F41" s="36">
        <v>82000</v>
      </c>
      <c r="G41" s="36">
        <v>150000</v>
      </c>
      <c r="H41" s="36">
        <f>SUM(CalculatedColumns[[#This Row],[Oct]:[Dec]])</f>
        <v>307000</v>
      </c>
    </row>
    <row r="47" spans="1:8" ht="15" customHeight="1" x14ac:dyDescent="0.35">
      <c r="A47" s="16" t="s">
        <v>197</v>
      </c>
    </row>
    <row r="48" spans="1:8" ht="15" customHeight="1" x14ac:dyDescent="0.35">
      <c r="A48" s="16" t="s">
        <v>198</v>
      </c>
    </row>
    <row r="49" spans="1:5" ht="15" customHeight="1" x14ac:dyDescent="0.35">
      <c r="A49" s="16" t="s">
        <v>312</v>
      </c>
    </row>
    <row r="50" spans="1:5" ht="15" customHeight="1" x14ac:dyDescent="0.35">
      <c r="A50" s="16" t="s">
        <v>238</v>
      </c>
    </row>
    <row r="51" spans="1:5" ht="15" customHeight="1" x14ac:dyDescent="0.35">
      <c r="A51" s="16" t="s">
        <v>313</v>
      </c>
    </row>
    <row r="52" spans="1:5" ht="15" customHeight="1" x14ac:dyDescent="0.35">
      <c r="A52" s="16" t="s">
        <v>314</v>
      </c>
    </row>
    <row r="53" spans="1:5" ht="15" customHeight="1" x14ac:dyDescent="0.35">
      <c r="A53" s="16" t="s">
        <v>315</v>
      </c>
      <c r="C53" s="27" t="s">
        <v>46</v>
      </c>
      <c r="D53" s="27" t="s">
        <v>26</v>
      </c>
      <c r="E53" s="27" t="s">
        <v>56</v>
      </c>
    </row>
    <row r="54" spans="1:5" ht="15" customHeight="1" x14ac:dyDescent="0.35">
      <c r="A54" s="16" t="s">
        <v>239</v>
      </c>
      <c r="C54" s="5" t="s">
        <v>28</v>
      </c>
      <c r="D54" s="5" t="s">
        <v>50</v>
      </c>
      <c r="E54" s="36">
        <v>1000</v>
      </c>
    </row>
    <row r="55" spans="1:5" ht="15" customHeight="1" x14ac:dyDescent="0.35">
      <c r="A55" s="16" t="s">
        <v>316</v>
      </c>
      <c r="C55" t="s">
        <v>28</v>
      </c>
      <c r="D55" t="s">
        <v>0</v>
      </c>
      <c r="E55" s="36">
        <v>2000</v>
      </c>
    </row>
    <row r="56" spans="1:5" ht="15" customHeight="1" x14ac:dyDescent="0.35">
      <c r="A56" s="16" t="s">
        <v>240</v>
      </c>
      <c r="C56" s="5" t="s">
        <v>45</v>
      </c>
      <c r="D56" s="5" t="s">
        <v>51</v>
      </c>
      <c r="E56" s="36">
        <v>3000</v>
      </c>
    </row>
    <row r="57" spans="1:5" ht="15" customHeight="1" x14ac:dyDescent="0.35">
      <c r="A57" s="16" t="s">
        <v>182</v>
      </c>
      <c r="C57" t="s">
        <v>45</v>
      </c>
      <c r="D57" t="s">
        <v>52</v>
      </c>
      <c r="E57" s="36">
        <v>1000</v>
      </c>
    </row>
    <row r="58" spans="1:5" ht="15" customHeight="1" x14ac:dyDescent="0.35">
      <c r="C58" s="5" t="s">
        <v>53</v>
      </c>
      <c r="D58" s="5" t="s">
        <v>64</v>
      </c>
      <c r="E58" s="36">
        <v>2000</v>
      </c>
    </row>
    <row r="59" spans="1:5" ht="15" customHeight="1" x14ac:dyDescent="0.35">
      <c r="C59" t="s">
        <v>53</v>
      </c>
      <c r="D59" t="s">
        <v>54</v>
      </c>
      <c r="E59" s="36">
        <v>3000</v>
      </c>
    </row>
    <row r="60" spans="1:5" ht="15" customHeight="1" x14ac:dyDescent="0.35">
      <c r="C60" s="5" t="s">
        <v>6</v>
      </c>
      <c r="D60" s="5" t="s">
        <v>7</v>
      </c>
      <c r="E60" s="36">
        <v>4000</v>
      </c>
    </row>
    <row r="61" spans="1:5" ht="15" customHeight="1" x14ac:dyDescent="0.35">
      <c r="C61" t="s">
        <v>6</v>
      </c>
      <c r="D61" t="s">
        <v>8</v>
      </c>
      <c r="E61" s="36">
        <v>8000</v>
      </c>
    </row>
    <row r="62" spans="1:5" ht="15" customHeight="1" x14ac:dyDescent="0.35">
      <c r="C62" t="s">
        <v>55</v>
      </c>
      <c r="E62" s="40">
        <f>SUBTOTAL(101,TotalRows[Sales])</f>
        <v>3000</v>
      </c>
    </row>
    <row r="72" spans="1:2" ht="15" customHeight="1" x14ac:dyDescent="0.35">
      <c r="A72" s="16" t="s">
        <v>113</v>
      </c>
    </row>
    <row r="73" spans="1:2" ht="15" customHeight="1" x14ac:dyDescent="0.35">
      <c r="A73" s="16" t="s">
        <v>199</v>
      </c>
    </row>
    <row r="74" spans="1:2" ht="15" customHeight="1" x14ac:dyDescent="0.35">
      <c r="A74" s="16" t="s">
        <v>200</v>
      </c>
    </row>
    <row r="75" spans="1:2" ht="15" customHeight="1" x14ac:dyDescent="0.35">
      <c r="A75" s="16" t="s">
        <v>201</v>
      </c>
    </row>
    <row r="76" spans="1:2" ht="15" customHeight="1" x14ac:dyDescent="0.35">
      <c r="A76" s="16" t="s">
        <v>112</v>
      </c>
      <c r="B76" t="s">
        <v>170</v>
      </c>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25" zoomScaleNormal="100" zoomScalePageLayoutView="125" workbookViewId="0">
      <selection activeCell="G32" sqref="G32"/>
    </sheetView>
  </sheetViews>
  <sheetFormatPr defaultColWidth="8.90625" defaultRowHeight="15" customHeight="1" x14ac:dyDescent="0.35"/>
  <cols>
    <col min="1" max="1" width="12.6328125" style="16" customWidth="1"/>
    <col min="2" max="2" width="82.90625" customWidth="1"/>
    <col min="3" max="4" width="11.6328125" customWidth="1"/>
    <col min="5" max="6" width="13.90625" customWidth="1"/>
  </cols>
  <sheetData>
    <row r="1" spans="1:6" ht="60" customHeight="1" x14ac:dyDescent="0.35">
      <c r="A1" s="16" t="s">
        <v>132</v>
      </c>
    </row>
    <row r="2" spans="1:6" ht="15" customHeight="1" x14ac:dyDescent="0.35">
      <c r="A2" s="16" t="s">
        <v>202</v>
      </c>
    </row>
    <row r="3" spans="1:6" ht="15" customHeight="1" x14ac:dyDescent="0.35">
      <c r="A3" s="16" t="s">
        <v>317</v>
      </c>
      <c r="C3" s="27" t="s">
        <v>57</v>
      </c>
      <c r="D3" s="27" t="s">
        <v>46</v>
      </c>
    </row>
    <row r="4" spans="1:6" ht="15" customHeight="1" x14ac:dyDescent="0.35">
      <c r="A4" s="16" t="s">
        <v>203</v>
      </c>
      <c r="C4" s="6" t="s">
        <v>2</v>
      </c>
      <c r="D4" s="7" t="s">
        <v>28</v>
      </c>
    </row>
    <row r="5" spans="1:6" s="3" customFormat="1" ht="15" customHeight="1" x14ac:dyDescent="0.35">
      <c r="A5" s="16" t="s">
        <v>318</v>
      </c>
      <c r="B5"/>
      <c r="C5" s="6" t="s">
        <v>7</v>
      </c>
      <c r="D5" s="7" t="s">
        <v>6</v>
      </c>
      <c r="F5"/>
    </row>
    <row r="6" spans="1:6" s="3" customFormat="1" ht="15" customHeight="1" x14ac:dyDescent="0.35">
      <c r="A6" s="16" t="s">
        <v>377</v>
      </c>
      <c r="B6"/>
      <c r="C6" s="6" t="s">
        <v>4</v>
      </c>
      <c r="D6" s="7" t="s">
        <v>28</v>
      </c>
      <c r="F6"/>
    </row>
    <row r="7" spans="1:6" s="3" customFormat="1" ht="15" customHeight="1" x14ac:dyDescent="0.35">
      <c r="A7" s="16" t="s">
        <v>319</v>
      </c>
      <c r="B7"/>
      <c r="C7" s="6" t="s">
        <v>5</v>
      </c>
      <c r="D7" s="7" t="s">
        <v>28</v>
      </c>
      <c r="F7"/>
    </row>
    <row r="8" spans="1:6" s="3" customFormat="1" ht="15" customHeight="1" x14ac:dyDescent="0.35">
      <c r="A8" s="16" t="s">
        <v>337</v>
      </c>
      <c r="B8"/>
      <c r="C8" s="6" t="s">
        <v>58</v>
      </c>
      <c r="D8" s="7" t="s">
        <v>28</v>
      </c>
      <c r="F8"/>
    </row>
    <row r="9" spans="1:6" s="3" customFormat="1" ht="15" customHeight="1" x14ac:dyDescent="0.35">
      <c r="A9" s="16" t="s">
        <v>241</v>
      </c>
      <c r="B9"/>
      <c r="C9" s="6" t="s">
        <v>59</v>
      </c>
      <c r="D9" s="7" t="s">
        <v>28</v>
      </c>
      <c r="F9"/>
    </row>
    <row r="10" spans="1:6" s="3" customFormat="1" ht="15" customHeight="1" x14ac:dyDescent="0.35">
      <c r="A10" s="16" t="s">
        <v>118</v>
      </c>
      <c r="B10"/>
      <c r="C10" s="6" t="s">
        <v>60</v>
      </c>
      <c r="D10" s="7" t="s">
        <v>6</v>
      </c>
      <c r="F10"/>
    </row>
    <row r="11" spans="1:6" s="3" customFormat="1" ht="15" customHeight="1" x14ac:dyDescent="0.35">
      <c r="A11" s="16"/>
      <c r="B11"/>
      <c r="C11" s="6" t="s">
        <v>12</v>
      </c>
      <c r="D11" s="7" t="s">
        <v>45</v>
      </c>
      <c r="F11"/>
    </row>
    <row r="12" spans="1:6" s="3" customFormat="1" ht="15" customHeight="1" x14ac:dyDescent="0.35">
      <c r="A12" s="16"/>
      <c r="B12"/>
      <c r="C12" s="6" t="s">
        <v>8</v>
      </c>
      <c r="D12" s="7" t="s">
        <v>6</v>
      </c>
      <c r="F12"/>
    </row>
    <row r="13" spans="1:6" s="3" customFormat="1" ht="15" customHeight="1" x14ac:dyDescent="0.35">
      <c r="A13" s="16"/>
      <c r="B13"/>
      <c r="C13" s="6" t="s">
        <v>14</v>
      </c>
      <c r="D13" s="7" t="s">
        <v>45</v>
      </c>
      <c r="F13"/>
    </row>
    <row r="14" spans="1:6" s="3" customFormat="1" ht="15" customHeight="1" x14ac:dyDescent="0.35">
      <c r="A14" s="16"/>
      <c r="B14"/>
      <c r="C14" s="6" t="s">
        <v>15</v>
      </c>
      <c r="D14" s="7" t="s">
        <v>45</v>
      </c>
      <c r="F14"/>
    </row>
    <row r="15" spans="1:6" s="3" customFormat="1" ht="15" customHeight="1" x14ac:dyDescent="0.35">
      <c r="A15" s="16"/>
      <c r="B15"/>
      <c r="C15" s="6" t="s">
        <v>16</v>
      </c>
      <c r="D15" s="7" t="s">
        <v>45</v>
      </c>
      <c r="F15"/>
    </row>
    <row r="16" spans="1:6" s="3" customFormat="1" ht="15" customHeight="1" x14ac:dyDescent="0.35">
      <c r="A16" s="16"/>
      <c r="B16"/>
    </row>
    <row r="17" spans="1:6" s="3" customFormat="1" ht="15" customHeight="1" x14ac:dyDescent="0.35">
      <c r="A17" s="16"/>
      <c r="B17"/>
    </row>
    <row r="18" spans="1:6" s="3" customFormat="1" ht="15" customHeight="1" x14ac:dyDescent="0.35">
      <c r="A18" s="16"/>
      <c r="B18"/>
      <c r="C18"/>
      <c r="D18"/>
      <c r="E18"/>
      <c r="F18"/>
    </row>
    <row r="19" spans="1:6" s="3" customFormat="1" ht="15" customHeight="1" x14ac:dyDescent="0.35">
      <c r="A19" s="16"/>
      <c r="B19"/>
      <c r="C19"/>
      <c r="D19"/>
      <c r="E19"/>
      <c r="F19"/>
    </row>
    <row r="20" spans="1:6" s="3" customFormat="1" ht="15" customHeight="1" x14ac:dyDescent="0.35">
      <c r="A20" s="16"/>
      <c r="B20"/>
      <c r="C20"/>
      <c r="D20"/>
      <c r="E20"/>
      <c r="F20"/>
    </row>
    <row r="21" spans="1:6" s="3" customFormat="1" ht="15" customHeight="1" x14ac:dyDescent="0.35">
      <c r="A21" s="16"/>
      <c r="B21"/>
      <c r="C21"/>
      <c r="D21"/>
      <c r="E21"/>
      <c r="F21"/>
    </row>
    <row r="22" spans="1:6" s="3" customFormat="1" ht="15" customHeight="1" x14ac:dyDescent="0.35">
      <c r="A22" s="16"/>
      <c r="B22"/>
    </row>
    <row r="23" spans="1:6" s="3" customFormat="1" ht="15" customHeight="1" x14ac:dyDescent="0.35">
      <c r="A23" s="16"/>
      <c r="B23"/>
    </row>
    <row r="24" spans="1:6" s="3" customFormat="1" ht="15" customHeight="1" x14ac:dyDescent="0.35">
      <c r="A24" s="16"/>
      <c r="B24"/>
    </row>
    <row r="27" spans="1:6" ht="15" customHeight="1" x14ac:dyDescent="0.35">
      <c r="A27" s="16" t="s">
        <v>204</v>
      </c>
    </row>
    <row r="28" spans="1:6" ht="15" customHeight="1" x14ac:dyDescent="0.35">
      <c r="A28" s="16" t="s">
        <v>205</v>
      </c>
    </row>
    <row r="29" spans="1:6" ht="15" customHeight="1" x14ac:dyDescent="0.35">
      <c r="A29" s="16" t="s">
        <v>320</v>
      </c>
    </row>
    <row r="30" spans="1:6" ht="15" customHeight="1" x14ac:dyDescent="0.35">
      <c r="A30" s="16" t="s">
        <v>242</v>
      </c>
    </row>
    <row r="31" spans="1:6" ht="15" customHeight="1" x14ac:dyDescent="0.35">
      <c r="A31" s="16" t="s">
        <v>244</v>
      </c>
      <c r="C31" s="27" t="s">
        <v>57</v>
      </c>
      <c r="D31" s="27" t="s">
        <v>46</v>
      </c>
      <c r="F31" s="44" t="s">
        <v>46</v>
      </c>
    </row>
    <row r="32" spans="1:6" ht="15" customHeight="1" x14ac:dyDescent="0.35">
      <c r="A32" s="16" t="s">
        <v>243</v>
      </c>
      <c r="C32" s="6" t="s">
        <v>2</v>
      </c>
      <c r="D32" s="6" t="s">
        <v>28</v>
      </c>
      <c r="F32" s="8" t="s">
        <v>28</v>
      </c>
    </row>
    <row r="33" spans="1:6" ht="15" customHeight="1" x14ac:dyDescent="0.35">
      <c r="A33" s="16" t="s">
        <v>378</v>
      </c>
      <c r="C33" s="6" t="s">
        <v>7</v>
      </c>
      <c r="D33" s="6" t="s">
        <v>6</v>
      </c>
      <c r="F33" s="6" t="s">
        <v>6</v>
      </c>
    </row>
    <row r="34" spans="1:6" ht="15" customHeight="1" x14ac:dyDescent="0.35">
      <c r="A34" s="16" t="s">
        <v>321</v>
      </c>
      <c r="C34" s="6" t="s">
        <v>4</v>
      </c>
      <c r="D34" s="6" t="s">
        <v>28</v>
      </c>
      <c r="F34" s="8" t="s">
        <v>45</v>
      </c>
    </row>
    <row r="35" spans="1:6" ht="15" customHeight="1" x14ac:dyDescent="0.35">
      <c r="A35" s="16" t="s">
        <v>245</v>
      </c>
      <c r="C35" s="6" t="s">
        <v>5</v>
      </c>
      <c r="D35" s="6" t="s">
        <v>28</v>
      </c>
      <c r="F35" t="s">
        <v>10</v>
      </c>
    </row>
    <row r="36" spans="1:6" ht="15" customHeight="1" x14ac:dyDescent="0.35">
      <c r="A36" s="16" t="s">
        <v>246</v>
      </c>
      <c r="C36" s="6" t="s">
        <v>58</v>
      </c>
      <c r="D36" s="6" t="s">
        <v>28</v>
      </c>
    </row>
    <row r="37" spans="1:6" ht="15" customHeight="1" x14ac:dyDescent="0.35">
      <c r="A37" s="16" t="s">
        <v>247</v>
      </c>
      <c r="C37" s="6" t="s">
        <v>59</v>
      </c>
      <c r="D37" s="6" t="s">
        <v>28</v>
      </c>
    </row>
    <row r="38" spans="1:6" ht="15" customHeight="1" x14ac:dyDescent="0.35">
      <c r="A38" s="16" t="s">
        <v>206</v>
      </c>
      <c r="C38" s="6" t="s">
        <v>60</v>
      </c>
      <c r="D38" s="6" t="s">
        <v>6</v>
      </c>
    </row>
    <row r="39" spans="1:6" ht="15" customHeight="1" x14ac:dyDescent="0.35">
      <c r="C39" s="6" t="s">
        <v>12</v>
      </c>
      <c r="D39" s="6" t="s">
        <v>45</v>
      </c>
    </row>
    <row r="40" spans="1:6" ht="15" customHeight="1" x14ac:dyDescent="0.35">
      <c r="C40" s="6" t="s">
        <v>8</v>
      </c>
      <c r="D40" s="6" t="s">
        <v>6</v>
      </c>
    </row>
    <row r="41" spans="1:6" ht="15" customHeight="1" x14ac:dyDescent="0.35">
      <c r="C41" s="6" t="s">
        <v>14</v>
      </c>
      <c r="D41" s="6" t="s">
        <v>45</v>
      </c>
    </row>
    <row r="42" spans="1:6" ht="15" customHeight="1" x14ac:dyDescent="0.35">
      <c r="C42" s="6" t="s">
        <v>15</v>
      </c>
      <c r="D42" s="6" t="s">
        <v>45</v>
      </c>
    </row>
    <row r="43" spans="1:6" ht="15" customHeight="1" x14ac:dyDescent="0.35">
      <c r="C43" s="6" t="s">
        <v>16</v>
      </c>
      <c r="D43" s="6" t="s">
        <v>6</v>
      </c>
    </row>
    <row r="60" spans="1:1" ht="15" customHeight="1" x14ac:dyDescent="0.35">
      <c r="A60" s="16" t="s">
        <v>113</v>
      </c>
    </row>
    <row r="61" spans="1:1" ht="15" customHeight="1" x14ac:dyDescent="0.35">
      <c r="A61" s="16" t="s">
        <v>207</v>
      </c>
    </row>
    <row r="62" spans="1:1" ht="15" customHeight="1" x14ac:dyDescent="0.35">
      <c r="A62" s="16" t="s">
        <v>208</v>
      </c>
    </row>
    <row r="63" spans="1:1" ht="15" customHeight="1" x14ac:dyDescent="0.35">
      <c r="A63" s="16" t="s">
        <v>112</v>
      </c>
    </row>
  </sheetData>
  <dataValidations count="2">
    <dataValidation type="list" allowBlank="1" showInputMessage="1" showErrorMessage="1" sqref="D4:D15" xr:uid="{595DC09C-3679-4DF1-80E3-5FB79C526114}">
      <formula1>"Produce, Meat, Bakery"</formula1>
    </dataValidation>
    <dataValidation type="list" allowBlank="1" showInputMessage="1" showErrorMessage="1" sqref="D32:D43" xr:uid="{63684840-543C-46A4-8F6F-B2713813019D}">
      <formula1>$F$32:$F$35</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A37" zoomScaleNormal="100" zoomScalePageLayoutView="125" workbookViewId="0">
      <selection activeCell="H55" sqref="H55:H62"/>
    </sheetView>
  </sheetViews>
  <sheetFormatPr defaultColWidth="8.90625" defaultRowHeight="15" customHeight="1" x14ac:dyDescent="0.35"/>
  <cols>
    <col min="1" max="1" width="12.6328125" style="16" customWidth="1"/>
    <col min="2" max="2" width="82.90625" customWidth="1"/>
    <col min="3" max="3" width="13.90625" customWidth="1"/>
    <col min="4" max="4" width="11" customWidth="1"/>
    <col min="5" max="5" width="10.90625" customWidth="1"/>
    <col min="6" max="7" width="11.90625" customWidth="1"/>
  </cols>
  <sheetData>
    <row r="1" spans="1:7" ht="60" customHeight="1" x14ac:dyDescent="0.35">
      <c r="A1" s="16" t="s">
        <v>133</v>
      </c>
    </row>
    <row r="2" spans="1:7" ht="15" customHeight="1" x14ac:dyDescent="0.35">
      <c r="A2" s="16" t="s">
        <v>209</v>
      </c>
    </row>
    <row r="3" spans="1:7" ht="15" customHeight="1" x14ac:dyDescent="0.35">
      <c r="A3" s="16" t="s">
        <v>322</v>
      </c>
    </row>
    <row r="4" spans="1:7" ht="15" customHeight="1" x14ac:dyDescent="0.35">
      <c r="A4" s="16" t="s">
        <v>252</v>
      </c>
    </row>
    <row r="5" spans="1:7" s="3" customFormat="1" ht="15" customHeight="1" x14ac:dyDescent="0.35">
      <c r="A5" s="16" t="s">
        <v>354</v>
      </c>
      <c r="B5"/>
      <c r="C5" t="s">
        <v>46</v>
      </c>
      <c r="D5" t="s">
        <v>26</v>
      </c>
      <c r="E5" t="s">
        <v>47</v>
      </c>
      <c r="F5" t="s">
        <v>48</v>
      </c>
      <c r="G5" t="s">
        <v>49</v>
      </c>
    </row>
    <row r="6" spans="1:7" s="3" customFormat="1" ht="15" customHeight="1" x14ac:dyDescent="0.35">
      <c r="A6" s="16" t="s">
        <v>248</v>
      </c>
      <c r="B6"/>
      <c r="C6" t="s">
        <v>28</v>
      </c>
      <c r="D6" t="s">
        <v>50</v>
      </c>
      <c r="E6" s="36">
        <v>30000</v>
      </c>
      <c r="F6" s="36">
        <v>80000</v>
      </c>
      <c r="G6" s="36">
        <v>30000</v>
      </c>
    </row>
    <row r="7" spans="1:7" s="3" customFormat="1" ht="15" customHeight="1" x14ac:dyDescent="0.35">
      <c r="A7" s="16" t="s">
        <v>249</v>
      </c>
      <c r="B7"/>
      <c r="C7" t="s">
        <v>28</v>
      </c>
      <c r="D7" t="s">
        <v>0</v>
      </c>
      <c r="E7" s="36">
        <v>10000</v>
      </c>
      <c r="F7" s="36">
        <v>30000</v>
      </c>
      <c r="G7" s="36">
        <v>40000</v>
      </c>
    </row>
    <row r="8" spans="1:7" s="3" customFormat="1" ht="15" customHeight="1" x14ac:dyDescent="0.35">
      <c r="A8" s="16" t="s">
        <v>355</v>
      </c>
      <c r="B8"/>
      <c r="C8" t="s">
        <v>45</v>
      </c>
      <c r="D8" t="s">
        <v>51</v>
      </c>
      <c r="E8" s="36">
        <v>30000</v>
      </c>
      <c r="F8" s="36">
        <v>15000</v>
      </c>
      <c r="G8" s="36">
        <v>20000</v>
      </c>
    </row>
    <row r="9" spans="1:7" s="3" customFormat="1" ht="15" customHeight="1" x14ac:dyDescent="0.35">
      <c r="A9" s="16" t="s">
        <v>250</v>
      </c>
      <c r="B9"/>
      <c r="C9" t="s">
        <v>45</v>
      </c>
      <c r="D9" t="s">
        <v>52</v>
      </c>
      <c r="E9" s="36">
        <v>25000</v>
      </c>
      <c r="F9" s="36">
        <v>80000</v>
      </c>
      <c r="G9" s="36">
        <v>120000</v>
      </c>
    </row>
    <row r="10" spans="1:7" s="3" customFormat="1" ht="15" customHeight="1" x14ac:dyDescent="0.35">
      <c r="A10" s="16" t="s">
        <v>118</v>
      </c>
      <c r="B10"/>
      <c r="C10" t="s">
        <v>53</v>
      </c>
      <c r="D10" t="s">
        <v>65</v>
      </c>
      <c r="E10" s="36">
        <v>80000</v>
      </c>
      <c r="F10" s="36">
        <v>40000</v>
      </c>
      <c r="G10" s="36">
        <v>20000</v>
      </c>
    </row>
    <row r="11" spans="1:7" s="3" customFormat="1" ht="15" customHeight="1" x14ac:dyDescent="0.35">
      <c r="A11" s="16"/>
      <c r="B11"/>
      <c r="C11" t="s">
        <v>53</v>
      </c>
      <c r="D11" t="s">
        <v>54</v>
      </c>
      <c r="E11" s="36">
        <v>90000</v>
      </c>
      <c r="F11" s="36">
        <v>35000</v>
      </c>
      <c r="G11" s="36">
        <v>25000</v>
      </c>
    </row>
    <row r="12" spans="1:7" s="3" customFormat="1" ht="15" customHeight="1" x14ac:dyDescent="0.35">
      <c r="A12" s="16"/>
      <c r="B12"/>
      <c r="C12" t="s">
        <v>6</v>
      </c>
      <c r="D12" t="s">
        <v>7</v>
      </c>
      <c r="E12" s="36">
        <v>90000</v>
      </c>
      <c r="F12" s="36">
        <v>110000</v>
      </c>
      <c r="G12" s="36">
        <v>200000</v>
      </c>
    </row>
    <row r="13" spans="1:7" s="3" customFormat="1" ht="15" customHeight="1" x14ac:dyDescent="0.35">
      <c r="A13" s="16"/>
      <c r="B13"/>
      <c r="C13" t="s">
        <v>6</v>
      </c>
      <c r="D13" t="s">
        <v>8</v>
      </c>
      <c r="E13" s="36">
        <v>75000</v>
      </c>
      <c r="F13" s="36">
        <v>82000</v>
      </c>
      <c r="G13" s="36">
        <v>150000</v>
      </c>
    </row>
    <row r="14" spans="1:7" s="3" customFormat="1" ht="15" customHeight="1" x14ac:dyDescent="0.35">
      <c r="A14" s="16"/>
      <c r="B14"/>
      <c r="C14"/>
      <c r="D14"/>
      <c r="E14"/>
      <c r="F14"/>
      <c r="G14"/>
    </row>
    <row r="15" spans="1:7" s="3" customFormat="1" ht="15" customHeight="1" x14ac:dyDescent="0.35">
      <c r="A15" s="16"/>
      <c r="B15"/>
      <c r="C15"/>
      <c r="D15"/>
      <c r="E15"/>
      <c r="F15"/>
      <c r="G15"/>
    </row>
    <row r="16" spans="1:7" s="3" customFormat="1" ht="15" customHeight="1" x14ac:dyDescent="0.35">
      <c r="A16" s="16"/>
      <c r="B16"/>
      <c r="C16"/>
      <c r="D16"/>
      <c r="E16"/>
      <c r="F16"/>
      <c r="G16"/>
    </row>
    <row r="17" spans="1:7" s="3" customFormat="1" ht="15" customHeight="1" x14ac:dyDescent="0.35">
      <c r="A17" s="16"/>
      <c r="B17"/>
      <c r="C17"/>
      <c r="D17"/>
      <c r="E17"/>
      <c r="F17"/>
      <c r="G17"/>
    </row>
    <row r="18" spans="1:7" s="3" customFormat="1" ht="15" customHeight="1" x14ac:dyDescent="0.35">
      <c r="A18" s="16"/>
      <c r="B18"/>
      <c r="C18"/>
      <c r="D18"/>
      <c r="E18"/>
      <c r="F18"/>
      <c r="G18"/>
    </row>
    <row r="19" spans="1:7" s="3" customFormat="1" ht="15" customHeight="1" x14ac:dyDescent="0.35">
      <c r="A19" s="16"/>
      <c r="B19"/>
      <c r="C19"/>
      <c r="D19"/>
      <c r="E19"/>
      <c r="F19"/>
      <c r="G19"/>
    </row>
    <row r="20" spans="1:7" s="3" customFormat="1" ht="15" customHeight="1" x14ac:dyDescent="0.35">
      <c r="A20" s="16"/>
      <c r="B20"/>
      <c r="C20"/>
      <c r="D20"/>
      <c r="E20"/>
      <c r="F20"/>
      <c r="G20"/>
    </row>
    <row r="21" spans="1:7" s="3" customFormat="1" ht="15" customHeight="1" x14ac:dyDescent="0.35">
      <c r="A21" s="16"/>
      <c r="B21"/>
      <c r="C21"/>
      <c r="D21"/>
      <c r="E21"/>
      <c r="F21"/>
      <c r="G21"/>
    </row>
    <row r="22" spans="1:7" s="3" customFormat="1" ht="15" customHeight="1" x14ac:dyDescent="0.35">
      <c r="A22" s="16"/>
      <c r="B22"/>
    </row>
    <row r="23" spans="1:7" s="3" customFormat="1" ht="15" customHeight="1" x14ac:dyDescent="0.35">
      <c r="A23" s="16"/>
      <c r="B23"/>
    </row>
    <row r="24" spans="1:7" s="3" customFormat="1" ht="15" customHeight="1" x14ac:dyDescent="0.35">
      <c r="A24" s="16"/>
      <c r="B24"/>
    </row>
    <row r="27" spans="1:7" ht="15" customHeight="1" x14ac:dyDescent="0.35">
      <c r="A27" s="16" t="s">
        <v>210</v>
      </c>
    </row>
    <row r="28" spans="1:7" ht="15" customHeight="1" x14ac:dyDescent="0.35">
      <c r="A28" s="16" t="s">
        <v>251</v>
      </c>
    </row>
    <row r="29" spans="1:7" ht="15" customHeight="1" x14ac:dyDescent="0.35">
      <c r="A29" s="16" t="s">
        <v>323</v>
      </c>
    </row>
    <row r="30" spans="1:7" ht="15" customHeight="1" x14ac:dyDescent="0.35">
      <c r="A30" s="16" t="s">
        <v>253</v>
      </c>
    </row>
    <row r="31" spans="1:7" ht="15" customHeight="1" x14ac:dyDescent="0.35">
      <c r="A31" s="16" t="s">
        <v>254</v>
      </c>
    </row>
    <row r="32" spans="1:7" ht="15" customHeight="1" x14ac:dyDescent="0.35">
      <c r="A32" s="16" t="s">
        <v>255</v>
      </c>
    </row>
    <row r="33" spans="1:7" ht="15" customHeight="1" x14ac:dyDescent="0.35">
      <c r="A33" s="16" t="s">
        <v>338</v>
      </c>
    </row>
    <row r="34" spans="1:7" ht="15" customHeight="1" x14ac:dyDescent="0.35">
      <c r="A34" s="16" t="s">
        <v>196</v>
      </c>
      <c r="C34" t="s">
        <v>46</v>
      </c>
      <c r="D34" t="s">
        <v>26</v>
      </c>
      <c r="E34" t="s">
        <v>47</v>
      </c>
      <c r="F34" t="s">
        <v>48</v>
      </c>
      <c r="G34" t="s">
        <v>49</v>
      </c>
    </row>
    <row r="35" spans="1:7" ht="15" customHeight="1" x14ac:dyDescent="0.35">
      <c r="C35" t="s">
        <v>45</v>
      </c>
      <c r="D35" t="s">
        <v>51</v>
      </c>
      <c r="E35" s="36">
        <v>30000</v>
      </c>
      <c r="F35" s="36">
        <v>15000</v>
      </c>
      <c r="G35" s="36">
        <v>20000</v>
      </c>
    </row>
    <row r="36" spans="1:7" ht="15" customHeight="1" x14ac:dyDescent="0.35">
      <c r="C36" t="s">
        <v>45</v>
      </c>
      <c r="D36" t="s">
        <v>52</v>
      </c>
      <c r="E36" s="36">
        <v>25000</v>
      </c>
      <c r="F36" s="36">
        <v>80000</v>
      </c>
      <c r="G36" s="36">
        <v>120000</v>
      </c>
    </row>
    <row r="37" spans="1:7" ht="15" customHeight="1" x14ac:dyDescent="0.35">
      <c r="C37" t="s">
        <v>53</v>
      </c>
      <c r="D37" t="s">
        <v>64</v>
      </c>
      <c r="E37" s="36">
        <v>80000</v>
      </c>
      <c r="F37" s="36">
        <v>40000</v>
      </c>
      <c r="G37" s="36">
        <v>20000</v>
      </c>
    </row>
    <row r="38" spans="1:7" ht="15" customHeight="1" x14ac:dyDescent="0.35">
      <c r="C38" t="s">
        <v>53</v>
      </c>
      <c r="D38" t="s">
        <v>54</v>
      </c>
      <c r="E38" s="36">
        <v>90000</v>
      </c>
      <c r="F38" s="36">
        <v>35000</v>
      </c>
      <c r="G38" s="36">
        <v>25000</v>
      </c>
    </row>
    <row r="39" spans="1:7" ht="15" customHeight="1" x14ac:dyDescent="0.35">
      <c r="C39" t="s">
        <v>6</v>
      </c>
      <c r="D39" t="s">
        <v>7</v>
      </c>
      <c r="E39" s="36">
        <v>90000</v>
      </c>
      <c r="F39" s="36">
        <v>110000</v>
      </c>
      <c r="G39" s="36">
        <v>200000</v>
      </c>
    </row>
    <row r="40" spans="1:7" ht="15" customHeight="1" x14ac:dyDescent="0.35">
      <c r="C40" t="s">
        <v>6</v>
      </c>
      <c r="D40" t="s">
        <v>8</v>
      </c>
      <c r="E40" s="36">
        <v>75000</v>
      </c>
      <c r="F40" s="36">
        <v>82000</v>
      </c>
      <c r="G40" s="36">
        <v>150000</v>
      </c>
    </row>
    <row r="41" spans="1:7" ht="15" customHeight="1" x14ac:dyDescent="0.35">
      <c r="C41" t="s">
        <v>28</v>
      </c>
      <c r="D41" t="s">
        <v>50</v>
      </c>
      <c r="E41" s="36">
        <v>30000</v>
      </c>
      <c r="F41" s="36">
        <v>80000</v>
      </c>
      <c r="G41" s="36">
        <v>30000</v>
      </c>
    </row>
    <row r="42" spans="1:7" ht="15" customHeight="1" x14ac:dyDescent="0.35">
      <c r="C42" t="s">
        <v>28</v>
      </c>
      <c r="D42" t="s">
        <v>0</v>
      </c>
      <c r="E42" s="36">
        <v>10000</v>
      </c>
      <c r="F42" s="36">
        <v>30000</v>
      </c>
      <c r="G42" s="36">
        <v>40000</v>
      </c>
    </row>
    <row r="47" spans="1:7" ht="15" customHeight="1" x14ac:dyDescent="0.35">
      <c r="A47" s="16" t="s">
        <v>211</v>
      </c>
    </row>
    <row r="48" spans="1:7" ht="15" customHeight="1" x14ac:dyDescent="0.35">
      <c r="A48" s="16" t="s">
        <v>212</v>
      </c>
    </row>
    <row r="49" spans="1:7" ht="15" customHeight="1" x14ac:dyDescent="0.35">
      <c r="A49" s="16" t="s">
        <v>324</v>
      </c>
    </row>
    <row r="50" spans="1:7" ht="15" customHeight="1" x14ac:dyDescent="0.35">
      <c r="A50" s="16" t="s">
        <v>256</v>
      </c>
    </row>
    <row r="51" spans="1:7" ht="15" customHeight="1" x14ac:dyDescent="0.35">
      <c r="A51" s="16" t="s">
        <v>257</v>
      </c>
    </row>
    <row r="52" spans="1:7" ht="15" customHeight="1" x14ac:dyDescent="0.35">
      <c r="A52" s="16" t="s">
        <v>258</v>
      </c>
    </row>
    <row r="53" spans="1:7" ht="15" customHeight="1" x14ac:dyDescent="0.35">
      <c r="A53" s="16" t="s">
        <v>325</v>
      </c>
    </row>
    <row r="54" spans="1:7" ht="15" customHeight="1" x14ac:dyDescent="0.35">
      <c r="A54" s="16" t="s">
        <v>215</v>
      </c>
      <c r="C54" t="s">
        <v>46</v>
      </c>
      <c r="D54" t="s">
        <v>26</v>
      </c>
      <c r="E54" t="s">
        <v>47</v>
      </c>
      <c r="F54" t="s">
        <v>48</v>
      </c>
      <c r="G54" t="s">
        <v>49</v>
      </c>
    </row>
    <row r="55" spans="1:7" ht="15" customHeight="1" x14ac:dyDescent="0.35">
      <c r="C55" t="s">
        <v>45</v>
      </c>
      <c r="D55" t="s">
        <v>51</v>
      </c>
      <c r="E55" s="36">
        <v>30000</v>
      </c>
      <c r="F55" s="36">
        <v>15000</v>
      </c>
      <c r="G55" s="36">
        <v>20000</v>
      </c>
    </row>
    <row r="56" spans="1:7" ht="15" customHeight="1" x14ac:dyDescent="0.35">
      <c r="C56" t="s">
        <v>45</v>
      </c>
      <c r="D56" t="s">
        <v>52</v>
      </c>
      <c r="E56" s="36">
        <v>25000</v>
      </c>
      <c r="F56" s="36">
        <v>80000</v>
      </c>
      <c r="G56" s="36">
        <v>120000</v>
      </c>
    </row>
    <row r="57" spans="1:7" ht="15" customHeight="1" x14ac:dyDescent="0.35">
      <c r="C57" t="s">
        <v>53</v>
      </c>
      <c r="D57" t="s">
        <v>64</v>
      </c>
      <c r="E57" s="36">
        <v>80000</v>
      </c>
      <c r="F57" s="36">
        <v>40000</v>
      </c>
      <c r="G57" s="36">
        <v>20000</v>
      </c>
    </row>
    <row r="58" spans="1:7" ht="15" customHeight="1" x14ac:dyDescent="0.35">
      <c r="C58" t="s">
        <v>53</v>
      </c>
      <c r="D58" t="s">
        <v>54</v>
      </c>
      <c r="E58" s="36">
        <v>90000</v>
      </c>
      <c r="F58" s="36">
        <v>35000</v>
      </c>
      <c r="G58" s="36">
        <v>25000</v>
      </c>
    </row>
    <row r="59" spans="1:7" ht="15" customHeight="1" x14ac:dyDescent="0.35">
      <c r="C59" t="s">
        <v>6</v>
      </c>
      <c r="D59" t="s">
        <v>7</v>
      </c>
      <c r="E59" s="36">
        <v>90000</v>
      </c>
      <c r="F59" s="36">
        <v>110000</v>
      </c>
      <c r="G59" s="36">
        <v>200000</v>
      </c>
    </row>
    <row r="60" spans="1:7" ht="15" customHeight="1" x14ac:dyDescent="0.35">
      <c r="C60" t="s">
        <v>6</v>
      </c>
      <c r="D60" t="s">
        <v>8</v>
      </c>
      <c r="E60" s="36">
        <v>75000</v>
      </c>
      <c r="F60" s="36">
        <v>82000</v>
      </c>
      <c r="G60" s="36">
        <v>150000</v>
      </c>
    </row>
    <row r="61" spans="1:7" ht="15" customHeight="1" x14ac:dyDescent="0.35">
      <c r="C61" t="s">
        <v>28</v>
      </c>
      <c r="D61" t="s">
        <v>50</v>
      </c>
      <c r="E61" s="36">
        <v>30000</v>
      </c>
      <c r="F61" s="36">
        <v>80000</v>
      </c>
      <c r="G61" s="36">
        <v>30000</v>
      </c>
    </row>
    <row r="62" spans="1:7" ht="15" customHeight="1" x14ac:dyDescent="0.35">
      <c r="C62" t="s">
        <v>28</v>
      </c>
      <c r="D62" t="s">
        <v>0</v>
      </c>
      <c r="E62" s="36">
        <v>10000</v>
      </c>
      <c r="F62" s="36">
        <v>30000</v>
      </c>
      <c r="G62" s="36">
        <v>40000</v>
      </c>
    </row>
    <row r="68" spans="1:1" ht="15" customHeight="1" x14ac:dyDescent="0.35">
      <c r="A68" s="16" t="s">
        <v>113</v>
      </c>
    </row>
    <row r="69" spans="1:1" ht="15" customHeight="1" x14ac:dyDescent="0.35">
      <c r="A69" s="16" t="s">
        <v>213</v>
      </c>
    </row>
    <row r="70" spans="1:1" ht="15" customHeight="1" x14ac:dyDescent="0.35">
      <c r="A70" s="16" t="s">
        <v>214</v>
      </c>
    </row>
    <row r="71" spans="1:1" ht="15" customHeight="1" x14ac:dyDescent="0.35">
      <c r="A71" s="16" t="s">
        <v>112</v>
      </c>
    </row>
  </sheetData>
  <conditionalFormatting sqref="D6:D13">
    <cfRule type="dataBar" priority="3">
      <dataBar>
        <cfvo type="min"/>
        <cfvo type="max"/>
        <color rgb="FF638EC6"/>
      </dataBar>
      <extLst>
        <ext xmlns:x14="http://schemas.microsoft.com/office/spreadsheetml/2009/9/main" uri="{B025F937-C7B1-47D3-B67F-A62EFF666E3E}">
          <x14:id>{C128EE91-06C1-48D6-8001-DEEE6A699074}</x14:id>
        </ext>
      </extLst>
    </cfRule>
  </conditionalFormatting>
  <conditionalFormatting sqref="D6:G13">
    <cfRule type="dataBar" priority="1">
      <dataBar>
        <cfvo type="min"/>
        <cfvo type="max"/>
        <color rgb="FF638EC6"/>
      </dataBar>
      <extLst>
        <ext xmlns:x14="http://schemas.microsoft.com/office/spreadsheetml/2009/9/main" uri="{B025F937-C7B1-47D3-B67F-A62EFF666E3E}">
          <x14:id>{EB74FEB1-D590-40E6-9AAF-6EA5E2C16A48}</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C128EE91-06C1-48D6-8001-DEEE6A699074}">
            <x14:dataBar minLength="0" maxLength="100" gradient="0">
              <x14:cfvo type="autoMin"/>
              <x14:cfvo type="autoMax"/>
              <x14:negativeFillColor rgb="FFFF0000"/>
              <x14:axisColor rgb="FF000000"/>
            </x14:dataBar>
          </x14:cfRule>
          <xm:sqref>D6:D13</xm:sqref>
        </x14:conditionalFormatting>
        <x14:conditionalFormatting xmlns:xm="http://schemas.microsoft.com/office/excel/2006/main">
          <x14:cfRule type="dataBar" id="{EB74FEB1-D590-40E6-9AAF-6EA5E2C16A48}">
            <x14:dataBar minLength="0" maxLength="100" gradient="0">
              <x14:cfvo type="autoMin"/>
              <x14:cfvo type="autoMax"/>
              <x14:negativeFillColor rgb="FFFF0000"/>
              <x14:axisColor rgb="FF000000"/>
            </x14:dataBar>
          </x14:cfRule>
          <xm:sqref>D6:G13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5FDD5569-A5A4-4128-9962-FFD4C195B3C5}">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opLeftCell="A83" zoomScale="90" zoomScaleNormal="90" zoomScalePageLayoutView="125" workbookViewId="0">
      <selection activeCell="M71" sqref="M71"/>
    </sheetView>
  </sheetViews>
  <sheetFormatPr defaultColWidth="8.90625" defaultRowHeight="15" customHeight="1" x14ac:dyDescent="0.35"/>
  <cols>
    <col min="1" max="1" width="12.6328125" style="16" customWidth="1"/>
    <col min="2" max="2" width="82.90625" customWidth="1"/>
    <col min="3" max="3" width="13.90625" customWidth="1"/>
    <col min="4" max="4" width="24.453125" customWidth="1"/>
    <col min="5" max="5" width="23.90625" customWidth="1"/>
    <col min="6" max="6" width="15.54296875" customWidth="1"/>
  </cols>
  <sheetData>
    <row r="1" spans="1:6" ht="60" customHeight="1" x14ac:dyDescent="0.35">
      <c r="A1" s="16" t="s">
        <v>134</v>
      </c>
    </row>
    <row r="2" spans="1:6" ht="15" customHeight="1" x14ac:dyDescent="0.35">
      <c r="A2" s="16" t="s">
        <v>345</v>
      </c>
    </row>
    <row r="3" spans="1:6" ht="15" customHeight="1" x14ac:dyDescent="0.35">
      <c r="A3" s="16" t="s">
        <v>259</v>
      </c>
    </row>
    <row r="4" spans="1:6" ht="15" customHeight="1" x14ac:dyDescent="0.35">
      <c r="A4" s="16" t="s">
        <v>346</v>
      </c>
    </row>
    <row r="5" spans="1:6" s="3" customFormat="1" ht="15" customHeight="1" x14ac:dyDescent="0.35">
      <c r="A5" s="16" t="s">
        <v>326</v>
      </c>
      <c r="B5"/>
      <c r="C5" t="s">
        <v>84</v>
      </c>
      <c r="D5" t="s">
        <v>85</v>
      </c>
      <c r="E5"/>
      <c r="F5"/>
    </row>
    <row r="6" spans="1:6" s="3" customFormat="1" ht="15" customHeight="1" x14ac:dyDescent="0.35">
      <c r="A6" s="16" t="s">
        <v>363</v>
      </c>
      <c r="B6"/>
      <c r="C6">
        <f ca="1">YEAR(TODAY())-5</f>
        <v>2019</v>
      </c>
      <c r="D6">
        <v>500</v>
      </c>
      <c r="E6"/>
      <c r="F6"/>
    </row>
    <row r="7" spans="1:6" s="3" customFormat="1" ht="15" customHeight="1" x14ac:dyDescent="0.35">
      <c r="A7" s="16" t="s">
        <v>347</v>
      </c>
      <c r="B7"/>
      <c r="C7">
        <f ca="1">YEAR(TODAY())-4</f>
        <v>2020</v>
      </c>
      <c r="D7">
        <v>800</v>
      </c>
      <c r="E7"/>
      <c r="F7"/>
    </row>
    <row r="8" spans="1:6" s="3" customFormat="1" ht="15" customHeight="1" x14ac:dyDescent="0.35">
      <c r="A8" s="16" t="s">
        <v>260</v>
      </c>
      <c r="B8"/>
      <c r="C8">
        <f ca="1">YEAR(TODAY())-3</f>
        <v>2021</v>
      </c>
      <c r="D8">
        <v>1000</v>
      </c>
      <c r="E8"/>
      <c r="F8"/>
    </row>
    <row r="9" spans="1:6" s="3" customFormat="1" ht="15" customHeight="1" x14ac:dyDescent="0.35">
      <c r="A9" s="48" t="s">
        <v>339</v>
      </c>
      <c r="B9"/>
      <c r="C9">
        <f ca="1">YEAR(TODAY())-2</f>
        <v>2022</v>
      </c>
      <c r="D9">
        <v>900</v>
      </c>
      <c r="E9"/>
      <c r="F9"/>
    </row>
    <row r="10" spans="1:6" s="3" customFormat="1" ht="15" customHeight="1" x14ac:dyDescent="0.35">
      <c r="A10" s="16" t="s">
        <v>118</v>
      </c>
      <c r="B10"/>
      <c r="C10">
        <f ca="1">YEAR(TODAY())-1</f>
        <v>2023</v>
      </c>
      <c r="D10">
        <v>1000</v>
      </c>
      <c r="E10"/>
      <c r="F10"/>
    </row>
    <row r="11" spans="1:6" s="3" customFormat="1" ht="15" customHeight="1" x14ac:dyDescent="0.35">
      <c r="A11" s="16"/>
      <c r="B11"/>
      <c r="C11">
        <f ca="1">YEAR(TODAY())</f>
        <v>2024</v>
      </c>
      <c r="D11">
        <v>1200</v>
      </c>
      <c r="E11"/>
      <c r="F11"/>
    </row>
    <row r="12" spans="1:6" s="3" customFormat="1" ht="15" customHeight="1" x14ac:dyDescent="0.35">
      <c r="A12" s="16"/>
      <c r="B12"/>
      <c r="C12"/>
      <c r="D12"/>
      <c r="E12"/>
      <c r="F12"/>
    </row>
    <row r="13" spans="1:6" s="3" customFormat="1" ht="15" customHeight="1" x14ac:dyDescent="0.35">
      <c r="A13" s="16"/>
      <c r="B13"/>
      <c r="C13"/>
      <c r="D13"/>
      <c r="E13"/>
      <c r="F13"/>
    </row>
    <row r="14" spans="1:6" s="3" customFormat="1" ht="15" customHeight="1" x14ac:dyDescent="0.35">
      <c r="A14" s="16"/>
      <c r="B14"/>
      <c r="C14"/>
      <c r="D14"/>
      <c r="E14"/>
      <c r="F14"/>
    </row>
    <row r="15" spans="1:6" s="3" customFormat="1" ht="15" customHeight="1" x14ac:dyDescent="0.35">
      <c r="A15" s="16"/>
      <c r="B15"/>
      <c r="C15"/>
      <c r="D15"/>
      <c r="E15"/>
      <c r="F15"/>
    </row>
    <row r="16" spans="1:6" s="3" customFormat="1" ht="15" customHeight="1" x14ac:dyDescent="0.35">
      <c r="A16" s="16"/>
      <c r="B16"/>
      <c r="C16"/>
      <c r="D16"/>
      <c r="E16"/>
      <c r="F16"/>
    </row>
    <row r="17" spans="1:6" s="3" customFormat="1" ht="15" customHeight="1" x14ac:dyDescent="0.35">
      <c r="A17" s="16"/>
      <c r="B17"/>
      <c r="C17"/>
      <c r="D17"/>
      <c r="E17"/>
      <c r="F17"/>
    </row>
    <row r="18" spans="1:6" s="3" customFormat="1" ht="15" customHeight="1" x14ac:dyDescent="0.35">
      <c r="A18" s="16"/>
      <c r="B18"/>
      <c r="C18"/>
      <c r="D18"/>
      <c r="E18"/>
      <c r="F18"/>
    </row>
    <row r="19" spans="1:6" s="3" customFormat="1" ht="15" customHeight="1" x14ac:dyDescent="0.35">
      <c r="A19" s="16"/>
      <c r="B19"/>
      <c r="C19"/>
      <c r="D19"/>
      <c r="E19"/>
      <c r="F19"/>
    </row>
    <row r="20" spans="1:6" s="3" customFormat="1" ht="15" customHeight="1" x14ac:dyDescent="0.35">
      <c r="A20" s="16"/>
      <c r="B20"/>
      <c r="C20"/>
      <c r="D20"/>
      <c r="E20"/>
      <c r="F20"/>
    </row>
    <row r="21" spans="1:6" s="3" customFormat="1" ht="15" customHeight="1" x14ac:dyDescent="0.35">
      <c r="A21" s="16"/>
      <c r="B21"/>
      <c r="C21"/>
      <c r="D21"/>
      <c r="E21"/>
      <c r="F21"/>
    </row>
    <row r="22" spans="1:6" s="3" customFormat="1" ht="15" customHeight="1" x14ac:dyDescent="0.35">
      <c r="A22" s="16"/>
      <c r="B22"/>
    </row>
    <row r="23" spans="1:6" s="3" customFormat="1" ht="15" customHeight="1" x14ac:dyDescent="0.35">
      <c r="A23" s="16"/>
      <c r="B23"/>
    </row>
    <row r="24" spans="1:6" s="3" customFormat="1" ht="15" customHeight="1" x14ac:dyDescent="0.35">
      <c r="A24" s="16"/>
      <c r="B24"/>
    </row>
    <row r="27" spans="1:6" ht="15" customHeight="1" x14ac:dyDescent="0.35">
      <c r="A27" s="16" t="s">
        <v>216</v>
      </c>
    </row>
    <row r="28" spans="1:6" ht="15" customHeight="1" x14ac:dyDescent="0.35">
      <c r="A28" s="16" t="s">
        <v>217</v>
      </c>
    </row>
    <row r="29" spans="1:6" ht="15" customHeight="1" x14ac:dyDescent="0.35">
      <c r="A29" s="16" t="s">
        <v>218</v>
      </c>
    </row>
    <row r="30" spans="1:6" ht="15" customHeight="1" x14ac:dyDescent="0.35">
      <c r="A30" s="16" t="s">
        <v>226</v>
      </c>
    </row>
    <row r="31" spans="1:6" ht="15" customHeight="1" x14ac:dyDescent="0.35">
      <c r="A31" s="16" t="s">
        <v>227</v>
      </c>
    </row>
    <row r="32" spans="1:6" ht="15" customHeight="1" x14ac:dyDescent="0.35">
      <c r="A32" s="16" t="s">
        <v>219</v>
      </c>
    </row>
    <row r="33" spans="1:1" ht="15" customHeight="1" x14ac:dyDescent="0.35">
      <c r="A33" s="16" t="s">
        <v>351</v>
      </c>
    </row>
    <row r="34" spans="1:1" ht="15" customHeight="1" x14ac:dyDescent="0.35">
      <c r="A34" s="16" t="s">
        <v>364</v>
      </c>
    </row>
    <row r="35" spans="1:1" ht="15" customHeight="1" x14ac:dyDescent="0.35">
      <c r="A35" s="16" t="s">
        <v>220</v>
      </c>
    </row>
    <row r="52" spans="1:1" ht="15" customHeight="1" x14ac:dyDescent="0.35">
      <c r="A52" s="16" t="s">
        <v>221</v>
      </c>
    </row>
    <row r="53" spans="1:1" ht="15" customHeight="1" x14ac:dyDescent="0.35">
      <c r="A53" s="16" t="s">
        <v>225</v>
      </c>
    </row>
    <row r="54" spans="1:1" ht="15" customHeight="1" x14ac:dyDescent="0.35">
      <c r="A54" s="16" t="s">
        <v>261</v>
      </c>
    </row>
    <row r="55" spans="1:1" ht="15" customHeight="1" x14ac:dyDescent="0.35">
      <c r="A55" s="16" t="s">
        <v>327</v>
      </c>
    </row>
    <row r="56" spans="1:1" ht="15" customHeight="1" x14ac:dyDescent="0.35">
      <c r="A56" s="48" t="s">
        <v>357</v>
      </c>
    </row>
    <row r="57" spans="1:1" ht="15" customHeight="1" x14ac:dyDescent="0.35">
      <c r="A57" s="16" t="s">
        <v>215</v>
      </c>
    </row>
    <row r="67" spans="1:6" ht="15" customHeight="1" x14ac:dyDescent="0.35">
      <c r="D67" s="9" t="s">
        <v>78</v>
      </c>
      <c r="E67" s="9" t="s">
        <v>85</v>
      </c>
      <c r="F67" s="9" t="s">
        <v>86</v>
      </c>
    </row>
    <row r="68" spans="1:6" ht="15" customHeight="1" x14ac:dyDescent="0.35">
      <c r="A68" s="16" t="s">
        <v>113</v>
      </c>
      <c r="D68">
        <f ca="1">YEAR(TODAY())-5</f>
        <v>2019</v>
      </c>
      <c r="E68" s="5">
        <v>500</v>
      </c>
      <c r="F68" s="38">
        <v>5000</v>
      </c>
    </row>
    <row r="69" spans="1:6" ht="15" customHeight="1" x14ac:dyDescent="0.35">
      <c r="A69" s="16" t="s">
        <v>222</v>
      </c>
      <c r="D69">
        <f ca="1">YEAR(TODAY())-4</f>
        <v>2020</v>
      </c>
      <c r="E69">
        <v>800</v>
      </c>
      <c r="F69" s="37">
        <v>11200</v>
      </c>
    </row>
    <row r="70" spans="1:6" ht="15" customHeight="1" x14ac:dyDescent="0.35">
      <c r="A70" s="16" t="s">
        <v>223</v>
      </c>
      <c r="D70">
        <f ca="1">YEAR(TODAY())-3</f>
        <v>2021</v>
      </c>
      <c r="E70" s="5">
        <v>1000</v>
      </c>
      <c r="F70" s="38">
        <v>30000</v>
      </c>
    </row>
    <row r="71" spans="1:6" ht="15" customHeight="1" x14ac:dyDescent="0.35">
      <c r="A71" s="16" t="s">
        <v>224</v>
      </c>
      <c r="D71">
        <f ca="1">YEAR(TODAY())-2</f>
        <v>2022</v>
      </c>
      <c r="E71">
        <v>900</v>
      </c>
      <c r="F71" s="37">
        <v>25000</v>
      </c>
    </row>
    <row r="72" spans="1:6" ht="15" customHeight="1" x14ac:dyDescent="0.35">
      <c r="A72" s="16" t="s">
        <v>112</v>
      </c>
      <c r="D72">
        <f ca="1">YEAR(TODAY())-1</f>
        <v>2023</v>
      </c>
      <c r="E72" s="5">
        <v>1000</v>
      </c>
      <c r="F72" s="38">
        <v>5000</v>
      </c>
    </row>
    <row r="73" spans="1:6" ht="15" customHeight="1" x14ac:dyDescent="0.35">
      <c r="D73">
        <f ca="1">YEAR(TODAY())</f>
        <v>2024</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tabSelected="1" topLeftCell="A5" zoomScaleNormal="100" zoomScalePageLayoutView="125" workbookViewId="0">
      <selection activeCell="E46" sqref="E46"/>
    </sheetView>
  </sheetViews>
  <sheetFormatPr defaultColWidth="8.90625" defaultRowHeight="15" customHeight="1" x14ac:dyDescent="0.35"/>
  <cols>
    <col min="1" max="1" width="12.6328125" style="16" customWidth="1"/>
    <col min="2" max="2" width="82.90625" customWidth="1"/>
    <col min="3" max="3" width="12.36328125" bestFit="1" customWidth="1"/>
    <col min="4" max="4" width="14" customWidth="1"/>
    <col min="5" max="5" width="12.36328125" bestFit="1" customWidth="1"/>
    <col min="6" max="6" width="13.90625" bestFit="1" customWidth="1"/>
  </cols>
  <sheetData>
    <row r="1" spans="1:6" ht="60" customHeight="1" x14ac:dyDescent="0.35">
      <c r="A1" s="16" t="s">
        <v>135</v>
      </c>
    </row>
    <row r="2" spans="1:6" ht="15" customHeight="1" x14ac:dyDescent="0.35">
      <c r="A2" s="16" t="s">
        <v>328</v>
      </c>
    </row>
    <row r="3" spans="1:6" ht="15" customHeight="1" x14ac:dyDescent="0.35">
      <c r="A3" s="16" t="s">
        <v>262</v>
      </c>
      <c r="C3" t="s">
        <v>78</v>
      </c>
      <c r="D3" t="s">
        <v>79</v>
      </c>
      <c r="E3" t="s">
        <v>27</v>
      </c>
      <c r="F3" t="s">
        <v>1</v>
      </c>
    </row>
    <row r="4" spans="1:6" ht="15" customHeight="1" x14ac:dyDescent="0.35">
      <c r="A4" s="16" t="s">
        <v>228</v>
      </c>
      <c r="C4" s="41">
        <f ca="1">TODAY()-57</f>
        <v>45479</v>
      </c>
      <c r="D4" t="s">
        <v>80</v>
      </c>
      <c r="E4" t="s">
        <v>81</v>
      </c>
      <c r="F4" s="39">
        <v>1400</v>
      </c>
    </row>
    <row r="5" spans="1:6" s="3" customFormat="1" ht="15" customHeight="1" x14ac:dyDescent="0.35">
      <c r="A5" s="16" t="s">
        <v>373</v>
      </c>
      <c r="B5"/>
      <c r="C5" s="41">
        <f ca="1">TODAY()-52</f>
        <v>45484</v>
      </c>
      <c r="D5" t="s">
        <v>71</v>
      </c>
      <c r="E5" t="s">
        <v>82</v>
      </c>
      <c r="F5" s="39">
        <v>1010</v>
      </c>
    </row>
    <row r="6" spans="1:6" s="3" customFormat="1" ht="15" customHeight="1" x14ac:dyDescent="0.35">
      <c r="A6" s="16" t="s">
        <v>374</v>
      </c>
      <c r="B6"/>
      <c r="C6" s="41">
        <f ca="1">TODAY()-35</f>
        <v>45501</v>
      </c>
      <c r="D6" t="s">
        <v>80</v>
      </c>
      <c r="E6" t="s">
        <v>81</v>
      </c>
      <c r="F6" s="39">
        <v>750</v>
      </c>
    </row>
    <row r="7" spans="1:6" s="3" customFormat="1" ht="15" customHeight="1" x14ac:dyDescent="0.35">
      <c r="A7" s="16" t="s">
        <v>376</v>
      </c>
      <c r="B7"/>
      <c r="C7" s="41">
        <f ca="1">TODAY()-31</f>
        <v>45505</v>
      </c>
      <c r="D7" t="s">
        <v>71</v>
      </c>
      <c r="E7" t="s">
        <v>83</v>
      </c>
      <c r="F7" s="39">
        <v>510</v>
      </c>
    </row>
    <row r="8" spans="1:6" s="3" customFormat="1" ht="15" customHeight="1" x14ac:dyDescent="0.35">
      <c r="A8" s="16" t="s">
        <v>118</v>
      </c>
      <c r="B8"/>
      <c r="C8" s="41">
        <f ca="1">TODAY()-11</f>
        <v>45525</v>
      </c>
      <c r="D8" t="s">
        <v>66</v>
      </c>
      <c r="E8" t="s">
        <v>83</v>
      </c>
      <c r="F8" s="39">
        <v>1600</v>
      </c>
    </row>
    <row r="9" spans="1:6" s="3" customFormat="1" ht="15" customHeight="1" x14ac:dyDescent="0.35">
      <c r="A9" s="16"/>
      <c r="B9"/>
      <c r="C9" s="41">
        <f ca="1">TODAY()</f>
        <v>45536</v>
      </c>
      <c r="D9" t="s">
        <v>74</v>
      </c>
      <c r="E9" t="s">
        <v>82</v>
      </c>
      <c r="F9" s="39">
        <v>680</v>
      </c>
    </row>
    <row r="10" spans="1:6" s="3" customFormat="1" ht="15" customHeight="1" x14ac:dyDescent="0.35">
      <c r="A10" s="16"/>
      <c r="B10"/>
      <c r="C10"/>
      <c r="D10"/>
      <c r="E10"/>
      <c r="F10"/>
    </row>
    <row r="11" spans="1:6" s="3" customFormat="1" ht="15" customHeight="1" x14ac:dyDescent="0.35">
      <c r="A11" s="16"/>
      <c r="B11"/>
      <c r="E11" s="12" t="s">
        <v>76</v>
      </c>
      <c r="F11" t="s">
        <v>87</v>
      </c>
    </row>
    <row r="12" spans="1:6" s="3" customFormat="1" ht="15" customHeight="1" x14ac:dyDescent="0.35">
      <c r="A12" s="16"/>
      <c r="B12"/>
      <c r="E12" s="3" t="s">
        <v>80</v>
      </c>
      <c r="F12" s="40">
        <v>2150</v>
      </c>
    </row>
    <row r="13" spans="1:6" s="3" customFormat="1" ht="15" customHeight="1" x14ac:dyDescent="0.35">
      <c r="A13" s="16"/>
      <c r="B13"/>
      <c r="E13" s="3" t="s">
        <v>66</v>
      </c>
      <c r="F13" s="40">
        <v>1600</v>
      </c>
    </row>
    <row r="14" spans="1:6" s="3" customFormat="1" ht="15" customHeight="1" x14ac:dyDescent="0.35">
      <c r="A14" s="16"/>
      <c r="B14"/>
      <c r="E14" s="3" t="s">
        <v>71</v>
      </c>
      <c r="F14" s="40">
        <v>1520</v>
      </c>
    </row>
    <row r="15" spans="1:6" s="3" customFormat="1" ht="15" customHeight="1" x14ac:dyDescent="0.35">
      <c r="A15" s="16"/>
      <c r="B15"/>
      <c r="E15" s="3" t="s">
        <v>74</v>
      </c>
      <c r="F15" s="40">
        <v>680</v>
      </c>
    </row>
    <row r="16" spans="1:6" s="3" customFormat="1" ht="15" customHeight="1" x14ac:dyDescent="0.35">
      <c r="A16" s="16"/>
      <c r="B16"/>
      <c r="C16"/>
      <c r="D16"/>
      <c r="E16" s="3" t="s">
        <v>77</v>
      </c>
      <c r="F16" s="40">
        <v>5950</v>
      </c>
    </row>
    <row r="17" spans="1:6" s="3" customFormat="1" ht="15" customHeight="1" x14ac:dyDescent="0.35">
      <c r="A17" s="16"/>
      <c r="B17"/>
      <c r="C17"/>
      <c r="D17"/>
      <c r="E17"/>
      <c r="F17"/>
    </row>
    <row r="18" spans="1:6" s="3" customFormat="1" ht="15" customHeight="1" x14ac:dyDescent="0.35">
      <c r="A18" s="16"/>
      <c r="B18"/>
      <c r="C18"/>
      <c r="D18"/>
      <c r="E18"/>
      <c r="F18"/>
    </row>
    <row r="19" spans="1:6" s="3" customFormat="1" ht="15" customHeight="1" x14ac:dyDescent="0.35">
      <c r="A19" s="16"/>
      <c r="B19"/>
      <c r="C19"/>
      <c r="D19"/>
      <c r="E19"/>
      <c r="F19"/>
    </row>
    <row r="20" spans="1:6" s="3" customFormat="1" ht="15" customHeight="1" x14ac:dyDescent="0.35">
      <c r="A20" s="16"/>
      <c r="B20"/>
      <c r="C20"/>
      <c r="D20"/>
      <c r="E20"/>
      <c r="F20"/>
    </row>
    <row r="21" spans="1:6" s="3" customFormat="1" ht="15" customHeight="1" x14ac:dyDescent="0.35">
      <c r="A21" s="16"/>
      <c r="B21"/>
      <c r="C21"/>
      <c r="D21"/>
      <c r="E21" t="s">
        <v>375</v>
      </c>
      <c r="F21"/>
    </row>
    <row r="22" spans="1:6" s="3" customFormat="1" ht="15" customHeight="1" x14ac:dyDescent="0.35">
      <c r="A22" s="16"/>
      <c r="B22"/>
      <c r="C22"/>
      <c r="D22"/>
      <c r="E22"/>
    </row>
    <row r="23" spans="1:6" s="3" customFormat="1" ht="15" customHeight="1" x14ac:dyDescent="0.35">
      <c r="A23" s="16"/>
      <c r="B23"/>
      <c r="C23"/>
      <c r="D23"/>
      <c r="E23"/>
    </row>
    <row r="24" spans="1:6" s="3" customFormat="1" ht="15" customHeight="1" x14ac:dyDescent="0.35">
      <c r="A24" s="16"/>
      <c r="B24"/>
      <c r="C24"/>
      <c r="D24"/>
      <c r="E24"/>
    </row>
    <row r="27" spans="1:6" ht="15" customHeight="1" x14ac:dyDescent="0.35">
      <c r="A27" s="16" t="s">
        <v>229</v>
      </c>
    </row>
    <row r="28" spans="1:6" ht="15" customHeight="1" x14ac:dyDescent="0.35">
      <c r="A28" s="16" t="s">
        <v>230</v>
      </c>
    </row>
    <row r="29" spans="1:6" ht="15" customHeight="1" x14ac:dyDescent="0.35">
      <c r="A29" s="16" t="s">
        <v>329</v>
      </c>
    </row>
    <row r="30" spans="1:6" ht="15" customHeight="1" x14ac:dyDescent="0.35">
      <c r="A30" s="16" t="s">
        <v>356</v>
      </c>
    </row>
    <row r="31" spans="1:6" ht="15" customHeight="1" x14ac:dyDescent="0.35">
      <c r="A31" s="16" t="s">
        <v>340</v>
      </c>
    </row>
    <row r="32" spans="1:6" ht="15" customHeight="1" x14ac:dyDescent="0.35">
      <c r="A32" s="16" t="s">
        <v>358</v>
      </c>
    </row>
    <row r="33" spans="1:6" ht="15" customHeight="1" x14ac:dyDescent="0.35">
      <c r="A33" s="48" t="s">
        <v>359</v>
      </c>
    </row>
    <row r="34" spans="1:6" ht="15" customHeight="1" x14ac:dyDescent="0.35">
      <c r="A34" s="48" t="s">
        <v>360</v>
      </c>
      <c r="C34" t="s">
        <v>78</v>
      </c>
      <c r="D34" t="s">
        <v>79</v>
      </c>
      <c r="E34" t="s">
        <v>27</v>
      </c>
      <c r="F34" t="s">
        <v>1</v>
      </c>
    </row>
    <row r="35" spans="1:6" ht="15" customHeight="1" x14ac:dyDescent="0.35">
      <c r="A35" s="16" t="s">
        <v>361</v>
      </c>
      <c r="C35" s="41">
        <f ca="1">TODAY()-57</f>
        <v>45479</v>
      </c>
      <c r="D35" t="s">
        <v>80</v>
      </c>
      <c r="E35" t="s">
        <v>81</v>
      </c>
      <c r="F35" s="39">
        <v>1400</v>
      </c>
    </row>
    <row r="36" spans="1:6" ht="15" customHeight="1" x14ac:dyDescent="0.35">
      <c r="A36" s="16" t="s">
        <v>231</v>
      </c>
      <c r="C36" s="41">
        <f ca="1">TODAY()-52</f>
        <v>45484</v>
      </c>
      <c r="D36" t="s">
        <v>71</v>
      </c>
      <c r="E36" t="s">
        <v>82</v>
      </c>
      <c r="F36" s="39">
        <v>1010</v>
      </c>
    </row>
    <row r="37" spans="1:6" ht="15" customHeight="1" x14ac:dyDescent="0.35">
      <c r="C37" s="41">
        <f ca="1">TODAY()-35</f>
        <v>45501</v>
      </c>
      <c r="D37" t="s">
        <v>80</v>
      </c>
      <c r="E37" t="s">
        <v>81</v>
      </c>
      <c r="F37" s="39">
        <v>750</v>
      </c>
    </row>
    <row r="38" spans="1:6" ht="15" customHeight="1" x14ac:dyDescent="0.35">
      <c r="C38" s="41">
        <f ca="1">TODAY()-31</f>
        <v>45505</v>
      </c>
      <c r="D38" t="s">
        <v>71</v>
      </c>
      <c r="E38" t="s">
        <v>83</v>
      </c>
      <c r="F38" s="39">
        <v>510</v>
      </c>
    </row>
    <row r="39" spans="1:6" ht="15" customHeight="1" x14ac:dyDescent="0.35">
      <c r="C39" s="41">
        <f ca="1">TODAY()-11</f>
        <v>45525</v>
      </c>
      <c r="D39" t="s">
        <v>66</v>
      </c>
      <c r="E39" t="s">
        <v>83</v>
      </c>
      <c r="F39" s="39">
        <v>1600</v>
      </c>
    </row>
    <row r="40" spans="1:6" ht="15" customHeight="1" x14ac:dyDescent="0.35">
      <c r="C40" s="41">
        <f ca="1">TODAY()</f>
        <v>45536</v>
      </c>
      <c r="D40" t="s">
        <v>74</v>
      </c>
      <c r="E40" t="s">
        <v>82</v>
      </c>
      <c r="F40" s="39">
        <v>680</v>
      </c>
    </row>
    <row r="42" spans="1:6" ht="15" customHeight="1" x14ac:dyDescent="0.35">
      <c r="C42" s="12" t="s">
        <v>76</v>
      </c>
      <c r="D42" t="s">
        <v>87</v>
      </c>
    </row>
    <row r="43" spans="1:6" ht="15" customHeight="1" x14ac:dyDescent="0.35">
      <c r="C43" s="3" t="s">
        <v>81</v>
      </c>
      <c r="D43" s="52">
        <v>2150</v>
      </c>
    </row>
    <row r="44" spans="1:6" ht="15" customHeight="1" x14ac:dyDescent="0.35">
      <c r="C44" s="3" t="s">
        <v>83</v>
      </c>
      <c r="D44" s="52">
        <v>2110</v>
      </c>
    </row>
    <row r="45" spans="1:6" ht="15" customHeight="1" x14ac:dyDescent="0.35">
      <c r="C45" s="3" t="s">
        <v>82</v>
      </c>
      <c r="D45" s="52">
        <v>1690</v>
      </c>
    </row>
    <row r="46" spans="1:6" ht="15" customHeight="1" x14ac:dyDescent="0.35">
      <c r="C46" s="3" t="s">
        <v>77</v>
      </c>
      <c r="D46" s="52">
        <v>5950</v>
      </c>
    </row>
    <row r="58" spans="1:1" ht="15" customHeight="1" x14ac:dyDescent="0.35">
      <c r="A58" s="16" t="s">
        <v>113</v>
      </c>
    </row>
    <row r="59" spans="1:1" ht="15" customHeight="1" x14ac:dyDescent="0.35">
      <c r="A59" s="16" t="s">
        <v>232</v>
      </c>
    </row>
    <row r="60" spans="1:1" ht="15" customHeight="1" x14ac:dyDescent="0.35">
      <c r="A60" s="16" t="s">
        <v>233</v>
      </c>
    </row>
    <row r="61" spans="1:1" ht="15" customHeight="1" x14ac:dyDescent="0.35">
      <c r="A61" s="16" t="s">
        <v>112</v>
      </c>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90625" defaultRowHeight="15" customHeight="1" x14ac:dyDescent="0.35"/>
  <cols>
    <col min="1" max="1" width="8.90625" style="16"/>
    <col min="2" max="2" width="95.08984375" customWidth="1"/>
  </cols>
  <sheetData>
    <row r="1" spans="1:2" ht="60" customHeight="1" x14ac:dyDescent="0.35">
      <c r="A1" s="16" t="s">
        <v>121</v>
      </c>
    </row>
    <row r="2" spans="1:2" s="13" customFormat="1" ht="15" customHeight="1" x14ac:dyDescent="0.45">
      <c r="A2" s="16" t="s">
        <v>263</v>
      </c>
      <c r="B2"/>
    </row>
    <row r="3" spans="1:2" s="13" customFormat="1" ht="15" customHeight="1" x14ac:dyDescent="0.45">
      <c r="A3" s="16" t="s">
        <v>331</v>
      </c>
      <c r="B3"/>
    </row>
    <row r="4" spans="1:2" s="14" customFormat="1" ht="15" customHeight="1" x14ac:dyDescent="0.9">
      <c r="A4" s="16" t="s">
        <v>349</v>
      </c>
      <c r="B4"/>
    </row>
    <row r="5" spans="1:2" s="15" customFormat="1" ht="15" customHeight="1" x14ac:dyDescent="0.35">
      <c r="A5" s="16" t="s">
        <v>350</v>
      </c>
      <c r="B5"/>
    </row>
    <row r="6" spans="1:2" s="15" customFormat="1" ht="15" customHeight="1" x14ac:dyDescent="0.35">
      <c r="A6" s="48" t="s">
        <v>352</v>
      </c>
      <c r="B6"/>
    </row>
    <row r="7" spans="1:2" ht="15" customHeight="1" x14ac:dyDescent="0.35">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2.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2024-09-01T10:24:23Z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