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aws-devsecops-migration\docs\examples\files\"/>
    </mc:Choice>
  </mc:AlternateContent>
  <xr:revisionPtr revIDLastSave="0" documentId="13_ncr:1_{0EB1A964-7B5F-4BA5-B260-3348565E69B8}" xr6:coauthVersionLast="47" xr6:coauthVersionMax="47" xr10:uidLastSave="{00000000-0000-0000-0000-000000000000}"/>
  <bookViews>
    <workbookView xWindow="-38520" yWindow="-12555" windowWidth="38640" windowHeight="15720" activeTab="2" xr2:uid="{6C97D93F-911F-4047-BB4B-AB449348E287}"/>
  </bookViews>
  <sheets>
    <sheet name="DevOps" sheetId="2" r:id="rId1"/>
    <sheet name="Bootcamp" sheetId="1" r:id="rId2"/>
    <sheet name="Paque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H17" i="1"/>
  <c r="F17" i="1" s="1"/>
  <c r="F20" i="1"/>
  <c r="F22" i="1"/>
  <c r="F29" i="1"/>
  <c r="G46" i="1"/>
  <c r="I36" i="1"/>
  <c r="H36" i="1"/>
  <c r="F36" i="1" s="1"/>
  <c r="F46" i="1" l="1"/>
  <c r="F47" i="1" s="1"/>
  <c r="F48" i="1" s="1"/>
</calcChain>
</file>

<file path=xl/sharedStrings.xml><?xml version="1.0" encoding="utf-8"?>
<sst xmlns="http://schemas.openxmlformats.org/spreadsheetml/2006/main" count="149" uniqueCount="142">
  <si>
    <t>Herramienta.</t>
  </si>
  <si>
    <t>Horas.</t>
  </si>
  <si>
    <t>Fase</t>
  </si>
  <si>
    <t>Planificación</t>
  </si>
  <si>
    <t>Desarrollo</t>
  </si>
  <si>
    <t>Integración</t>
  </si>
  <si>
    <t>Despliegue</t>
  </si>
  <si>
    <t>Operación</t>
  </si>
  <si>
    <t>Retroalimentación</t>
  </si>
  <si>
    <t>Herramientas.</t>
  </si>
  <si>
    <t>Legacy</t>
  </si>
  <si>
    <t>AWS</t>
  </si>
  <si>
    <t>GitLab</t>
  </si>
  <si>
    <t>AWS IAM</t>
  </si>
  <si>
    <t>Amazon CodeGuru Amazon Inspector</t>
  </si>
  <si>
    <t>Jenkins</t>
  </si>
  <si>
    <t>AWS CodePipeline      AWS CodeBuild             AWS Lambda</t>
  </si>
  <si>
    <t>AWS CodeDeploy      AWS Elastic Beanstalk Amazon ECS          Amazon EKS</t>
  </si>
  <si>
    <t>Amazon CloudWatch AWS CloudTrail          AWS Config                 AWS Security Hub Amazon GuardDuty  AWS WAF</t>
  </si>
  <si>
    <t>AWS CloudWatch Logs AWS X-Ray                   AWS Security Hub</t>
  </si>
  <si>
    <t>GitLab                                      SonarQube                   Snyk                          Trivy</t>
  </si>
  <si>
    <r>
      <t>Jenkins              (</t>
    </r>
    <r>
      <rPr>
        <b/>
        <sz val="11"/>
        <color theme="1"/>
        <rFont val="Calibri"/>
        <family val="2"/>
        <scheme val="minor"/>
      </rPr>
      <t>SonarQube                            Snyk                                             Trivy</t>
    </r>
    <r>
      <rPr>
        <sz val="11"/>
        <color theme="1"/>
        <rFont val="Calibri"/>
        <family val="2"/>
        <scheme val="minor"/>
      </rPr>
      <t>)</t>
    </r>
  </si>
  <si>
    <t>SonarQube                                       GitLab                                 Snyk                                             Trivy</t>
  </si>
  <si>
    <t>Recapitulación de la adopción de herramientas de seguridad en AWS.</t>
  </si>
  <si>
    <t>Importancia de la integración de DevSecOps para un flujo de trabajo más seguro y automatizado.</t>
  </si>
  <si>
    <t>Tareas y recomendaciones para continuar con la integración de seguridad en producción.</t>
  </si>
  <si>
    <t>CodeGuru.</t>
  </si>
  <si>
    <t>Hub Security.</t>
  </si>
  <si>
    <t>Snyk.</t>
  </si>
  <si>
    <t>Mejoras Continuas con CI/CD y Seguridad.</t>
  </si>
  <si>
    <t>Laboratorios.</t>
  </si>
  <si>
    <t>Total estimado.</t>
  </si>
  <si>
    <t>IAM.</t>
  </si>
  <si>
    <t>S3.</t>
  </si>
  <si>
    <t>CodePipeline.</t>
  </si>
  <si>
    <t>GuardDuty.</t>
  </si>
  <si>
    <t>SonarQube.</t>
  </si>
  <si>
    <t>Trivy.</t>
  </si>
  <si>
    <t>Docker.</t>
  </si>
  <si>
    <t>GitLab.</t>
  </si>
  <si>
    <t>AWS CloudWatch.</t>
  </si>
  <si>
    <t>AWS CloudTrail.</t>
  </si>
  <si>
    <t>Lambda.</t>
  </si>
  <si>
    <t>Crear métricas personalizadas y alertas de seguridad.</t>
  </si>
  <si>
    <t>Integrar y probar las herramientas de seguridad en un pipeline para monitoreo continuo.</t>
  </si>
  <si>
    <t>Escanear dependencias de un proyecto y mostrar vulnerabilidades encontradas.</t>
  </si>
  <si>
    <t>Realizar un análisis de seguridad en una imagen.</t>
  </si>
  <si>
    <t>Generar y revisar logs para auditoría de acceso a recursos.</t>
  </si>
  <si>
    <t>EC2.</t>
  </si>
  <si>
    <t>Escaneo de vulnerabilidades para instancias.</t>
  </si>
  <si>
    <t>Analizar las alertas generadas.</t>
  </si>
  <si>
    <t>ALB.</t>
  </si>
  <si>
    <t>API Gateway.</t>
  </si>
  <si>
    <t>CloudFront.</t>
  </si>
  <si>
    <t>AWS WAF.</t>
  </si>
  <si>
    <t>Crear y aplicar reglas básicas para proteger aplicaciones desplegadas.</t>
  </si>
  <si>
    <t>ECS.</t>
  </si>
  <si>
    <t>Networking.</t>
  </si>
  <si>
    <t>Contenedores.</t>
  </si>
  <si>
    <t>EKS.</t>
  </si>
  <si>
    <t>Namespaces.</t>
  </si>
  <si>
    <t>RBAC.</t>
  </si>
  <si>
    <t>Ingress controllers.</t>
  </si>
  <si>
    <t>Configurar auto-scaling.</t>
  </si>
  <si>
    <t>Configurar balanceo de carga.</t>
  </si>
  <si>
    <t>Desplegar una aplicación de múltiples contenedores.</t>
  </si>
  <si>
    <t>Seguridad.</t>
  </si>
  <si>
    <t>Mejora Continua.</t>
  </si>
  <si>
    <t>DevSecOps.</t>
  </si>
  <si>
    <t>CI/CD.</t>
  </si>
  <si>
    <t>CloudFormation.</t>
  </si>
  <si>
    <t>Crear y actualizar plantillas avanzadas con parámetros dinámicos y salidas.</t>
  </si>
  <si>
    <t>Verificar cambios en una pila existente.</t>
  </si>
  <si>
    <t>Observabilidad.</t>
  </si>
  <si>
    <t>Conexión.</t>
  </si>
  <si>
    <t>RDS.</t>
  </si>
  <si>
    <t>Python.</t>
  </si>
  <si>
    <t>Integración con pipelines.</t>
  </si>
  <si>
    <t>Configuración de eventos para desencadenar.</t>
  </si>
  <si>
    <t>Escribir un Jenkinsfile simple, convertirlo a YAML y validar la salida.</t>
  </si>
  <si>
    <t>CodeBuild.</t>
  </si>
  <si>
    <t>Configuración de la CLI de AWS en local.</t>
  </si>
  <si>
    <t>Script.</t>
  </si>
  <si>
    <t>login_aws.sh</t>
  </si>
  <si>
    <t>s3.sh</t>
  </si>
  <si>
    <t>migrate_jenkins_to_codepipeline.py</t>
  </si>
  <si>
    <t>waf.sh</t>
  </si>
  <si>
    <t>ecs.yml</t>
  </si>
  <si>
    <t>yaml.sh</t>
  </si>
  <si>
    <t>CodeDeploy.</t>
  </si>
  <si>
    <t>codepipeline.yml</t>
  </si>
  <si>
    <t>eks.yml</t>
  </si>
  <si>
    <t>Semana.</t>
  </si>
  <si>
    <t>Temas.</t>
  </si>
  <si>
    <t>AWS.</t>
  </si>
  <si>
    <t>ECR.</t>
  </si>
  <si>
    <t>ecr.yml</t>
  </si>
  <si>
    <t>Subir imágenes generadas por un pipeline CI/CD.</t>
  </si>
  <si>
    <t>ec2.yml</t>
  </si>
  <si>
    <t>Fargate.</t>
  </si>
  <si>
    <t>Desplegar una aplicación con Fargate desde ECR.</t>
  </si>
  <si>
    <t>Elastic Benstalk.</t>
  </si>
  <si>
    <t>Despliegue simplificado de aplicaciones web y contenedores.</t>
  </si>
  <si>
    <t>Secrets Manager.</t>
  </si>
  <si>
    <t>AWS Config.</t>
  </si>
  <si>
    <t>Configurar reglas de conformidad para monitorear recursos.</t>
  </si>
  <si>
    <t>Crear y consumir secretos en una aplicación.</t>
  </si>
  <si>
    <t>AWS Inspector.</t>
  </si>
  <si>
    <t>X-Ray.</t>
  </si>
  <si>
    <t>Configurar una traza para una aplicación web.</t>
  </si>
  <si>
    <t>Uso para notificaciones de eventos.</t>
  </si>
  <si>
    <t>Uso como sistema de mensajería confiable.</t>
  </si>
  <si>
    <t>AWS Backup.</t>
  </si>
  <si>
    <t>Troubleshoting.</t>
  </si>
  <si>
    <t>Créditos USD.</t>
  </si>
  <si>
    <t>Gobernanza.</t>
  </si>
  <si>
    <t>Exploración.</t>
  </si>
  <si>
    <t>Automatización.</t>
  </si>
  <si>
    <t>Orquestación.</t>
  </si>
  <si>
    <t>SNS.</t>
  </si>
  <si>
    <t>SQS.</t>
  </si>
  <si>
    <t>Duración</t>
  </si>
  <si>
    <t>Días incluidos</t>
  </si>
  <si>
    <t>Precio final (COP)</t>
  </si>
  <si>
    <t>1 día</t>
  </si>
  <si>
    <t>$2,300,000</t>
  </si>
  <si>
    <t>$0</t>
  </si>
  <si>
    <t>1 semana</t>
  </si>
  <si>
    <t>$16,100,000</t>
  </si>
  <si>
    <t>$7,000,000</t>
  </si>
  <si>
    <t>$9,100,000</t>
  </si>
  <si>
    <t>2 semanas</t>
  </si>
  <si>
    <t>$32,200,000</t>
  </si>
  <si>
    <t>$16,000,000</t>
  </si>
  <si>
    <t>$16,200,000</t>
  </si>
  <si>
    <t>4 semanas</t>
  </si>
  <si>
    <t>$64,400,000</t>
  </si>
  <si>
    <t>$44,000,000</t>
  </si>
  <si>
    <t>$20,400,000</t>
  </si>
  <si>
    <t>Ahorro</t>
  </si>
  <si>
    <t>Descuento aplicado</t>
  </si>
  <si>
    <t>Precio total sin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</si>
</sst>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240A]\ #,##0.0000"/>
    <numFmt numFmtId="165" formatCode="[$$-240A]\ #,##0.00"/>
    <numFmt numFmtId="170" formatCode="[$$-240A]\ 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2" fillId="10" borderId="1" xfId="0" applyNumberFormat="1" applyFont="1" applyFill="1" applyBorder="1" applyAlignment="1">
      <alignment horizontal="center" vertical="center" wrapText="1"/>
    </xf>
    <xf numFmtId="164" fontId="2" fillId="10" borderId="3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164" fontId="2" fillId="9" borderId="3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165" fontId="5" fillId="11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165" fontId="2" fillId="7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164" fontId="2" fillId="8" borderId="6" xfId="0" applyNumberFormat="1" applyFont="1" applyFill="1" applyBorder="1" applyAlignment="1">
      <alignment horizontal="center" vertical="center" wrapText="1"/>
    </xf>
    <xf numFmtId="164" fontId="2" fillId="8" borderId="3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6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center" vertical="center" wrapText="1"/>
    </xf>
    <xf numFmtId="164" fontId="2" fillId="10" borderId="3" xfId="0" applyNumberFormat="1" applyFont="1" applyFill="1" applyBorder="1" applyAlignment="1">
      <alignment horizontal="center" vertical="center" wrapText="1"/>
    </xf>
    <xf numFmtId="164" fontId="2" fillId="9" borderId="2" xfId="0" applyNumberFormat="1" applyFont="1" applyFill="1" applyBorder="1" applyAlignment="1">
      <alignment horizontal="center" vertical="center" wrapText="1"/>
    </xf>
    <xf numFmtId="164" fontId="2" fillId="9" borderId="6" xfId="0" applyNumberFormat="1" applyFont="1" applyFill="1" applyBorder="1" applyAlignment="1">
      <alignment horizontal="center" vertical="center" wrapText="1"/>
    </xf>
    <xf numFmtId="164" fontId="2" fillId="9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12" borderId="1" xfId="0" applyFont="1" applyFill="1" applyBorder="1" applyAlignment="1">
      <alignment horizontal="center" vertical="center" wrapText="1"/>
    </xf>
    <xf numFmtId="170" fontId="1" fillId="0" borderId="1" xfId="0" applyNumberFormat="1" applyFont="1" applyBorder="1" applyAlignment="1">
      <alignment horizontal="center" vertical="center" wrapText="1"/>
    </xf>
    <xf numFmtId="170" fontId="6" fillId="0" borderId="1" xfId="0" applyNumberFormat="1" applyFont="1" applyBorder="1" applyAlignment="1">
      <alignment horizontal="center" vertical="center" wrapText="1"/>
    </xf>
    <xf numFmtId="170" fontId="7" fillId="0" borderId="1" xfId="0" applyNumberFormat="1" applyFont="1" applyBorder="1" applyAlignment="1">
      <alignment horizontal="center" vertical="center" wrapText="1"/>
    </xf>
    <xf numFmtId="170" fontId="8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267F-BF50-41DB-8809-392E606FB54C}">
  <sheetPr>
    <tabColor rgb="FFFF0000"/>
  </sheetPr>
  <dimension ref="A1:C8"/>
  <sheetViews>
    <sheetView showGridLines="0" workbookViewId="0">
      <selection activeCell="C22" sqref="C22"/>
    </sheetView>
  </sheetViews>
  <sheetFormatPr baseColWidth="10" defaultRowHeight="15" x14ac:dyDescent="0.25"/>
  <cols>
    <col min="1" max="1" width="17.5703125" bestFit="1" customWidth="1"/>
    <col min="2" max="2" width="19.42578125" bestFit="1" customWidth="1"/>
    <col min="3" max="3" width="21.85546875" bestFit="1" customWidth="1"/>
  </cols>
  <sheetData>
    <row r="1" spans="1:3" x14ac:dyDescent="0.25">
      <c r="A1" s="52" t="s">
        <v>2</v>
      </c>
      <c r="B1" s="54" t="s">
        <v>9</v>
      </c>
      <c r="C1" s="55"/>
    </row>
    <row r="2" spans="1:3" x14ac:dyDescent="0.25">
      <c r="A2" s="53"/>
      <c r="B2" s="4" t="s">
        <v>10</v>
      </c>
      <c r="C2" s="5" t="s">
        <v>11</v>
      </c>
    </row>
    <row r="3" spans="1:3" x14ac:dyDescent="0.25">
      <c r="A3" s="3" t="s">
        <v>3</v>
      </c>
      <c r="B3" s="1" t="s">
        <v>12</v>
      </c>
      <c r="C3" s="1" t="s">
        <v>13</v>
      </c>
    </row>
    <row r="4" spans="1:3" ht="60" x14ac:dyDescent="0.25">
      <c r="A4" s="3" t="s">
        <v>4</v>
      </c>
      <c r="B4" s="1" t="s">
        <v>22</v>
      </c>
      <c r="C4" s="1" t="s">
        <v>14</v>
      </c>
    </row>
    <row r="5" spans="1:3" ht="60" x14ac:dyDescent="0.25">
      <c r="A5" s="3" t="s">
        <v>5</v>
      </c>
      <c r="B5" s="2" t="s">
        <v>21</v>
      </c>
      <c r="C5" s="1" t="s">
        <v>16</v>
      </c>
    </row>
    <row r="6" spans="1:3" ht="60" x14ac:dyDescent="0.25">
      <c r="A6" s="3" t="s">
        <v>6</v>
      </c>
      <c r="B6" s="2" t="s">
        <v>15</v>
      </c>
      <c r="C6" s="1" t="s">
        <v>17</v>
      </c>
    </row>
    <row r="7" spans="1:3" ht="90" x14ac:dyDescent="0.25">
      <c r="A7" s="3" t="s">
        <v>7</v>
      </c>
      <c r="B7" s="1" t="s">
        <v>20</v>
      </c>
      <c r="C7" s="1" t="s">
        <v>18</v>
      </c>
    </row>
    <row r="8" spans="1:3" ht="45" x14ac:dyDescent="0.25">
      <c r="A8" s="3" t="s">
        <v>8</v>
      </c>
      <c r="B8" s="1" t="s">
        <v>12</v>
      </c>
      <c r="C8" s="1" t="s">
        <v>19</v>
      </c>
    </row>
  </sheetData>
  <mergeCells count="2">
    <mergeCell ref="A1:A2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DB49-9AC7-40EA-8B0C-2E0583636109}">
  <sheetPr>
    <tabColor theme="7" tint="0.79998168889431442"/>
  </sheetPr>
  <dimension ref="A1:I48"/>
  <sheetViews>
    <sheetView showGridLines="0" topLeftCell="A34" zoomScaleNormal="100" workbookViewId="0">
      <selection activeCell="D35" sqref="D35"/>
    </sheetView>
  </sheetViews>
  <sheetFormatPr baseColWidth="10" defaultRowHeight="15" x14ac:dyDescent="0.25"/>
  <cols>
    <col min="1" max="1" width="7.5703125" style="16" bestFit="1" customWidth="1"/>
    <col min="2" max="2" width="14.42578125" style="16" bestFit="1" customWidth="1"/>
    <col min="3" max="3" width="18.5703125" style="16" customWidth="1"/>
    <col min="4" max="4" width="15" style="16" bestFit="1" customWidth="1"/>
    <col min="5" max="5" width="21.85546875" style="16" bestFit="1" customWidth="1"/>
    <col min="6" max="6" width="11.5703125" style="16" bestFit="1" customWidth="1"/>
    <col min="7" max="7" width="5.85546875" style="16" bestFit="1" customWidth="1"/>
    <col min="8" max="8" width="7" style="24" bestFit="1" customWidth="1"/>
    <col min="9" max="9" width="11.42578125" style="24"/>
    <col min="14" max="14" width="8" bestFit="1" customWidth="1"/>
    <col min="15" max="15" width="3.85546875" bestFit="1" customWidth="1"/>
    <col min="16" max="16" width="44.85546875" customWidth="1"/>
    <col min="17" max="17" width="21.42578125" bestFit="1" customWidth="1"/>
    <col min="18" max="18" width="6.5703125" bestFit="1" customWidth="1"/>
  </cols>
  <sheetData>
    <row r="1" spans="1:7" x14ac:dyDescent="0.25">
      <c r="A1" s="6" t="s">
        <v>92</v>
      </c>
      <c r="B1" s="6" t="s">
        <v>94</v>
      </c>
      <c r="C1" s="6" t="s">
        <v>93</v>
      </c>
      <c r="D1" s="6" t="s">
        <v>0</v>
      </c>
      <c r="E1" s="6" t="s">
        <v>82</v>
      </c>
      <c r="F1" s="6" t="s">
        <v>114</v>
      </c>
      <c r="G1" s="6" t="s">
        <v>1</v>
      </c>
    </row>
    <row r="2" spans="1:7" x14ac:dyDescent="0.25">
      <c r="A2" s="40">
        <v>1</v>
      </c>
      <c r="B2" s="40" t="s">
        <v>115</v>
      </c>
      <c r="C2" s="40" t="s">
        <v>81</v>
      </c>
      <c r="D2" s="7" t="s">
        <v>32</v>
      </c>
      <c r="E2" s="7" t="s">
        <v>83</v>
      </c>
      <c r="F2" s="17">
        <v>0</v>
      </c>
      <c r="G2" s="40">
        <v>2</v>
      </c>
    </row>
    <row r="3" spans="1:7" x14ac:dyDescent="0.25">
      <c r="A3" s="41"/>
      <c r="B3" s="41"/>
      <c r="C3" s="42"/>
      <c r="D3" s="8" t="s">
        <v>33</v>
      </c>
      <c r="E3" s="8" t="s">
        <v>84</v>
      </c>
      <c r="F3" s="18">
        <v>0</v>
      </c>
      <c r="G3" s="42"/>
    </row>
    <row r="4" spans="1:7" ht="38.25" x14ac:dyDescent="0.25">
      <c r="A4" s="41"/>
      <c r="B4" s="42"/>
      <c r="C4" s="7" t="s">
        <v>43</v>
      </c>
      <c r="D4" s="7" t="s">
        <v>112</v>
      </c>
      <c r="E4" s="8"/>
      <c r="F4" s="18">
        <v>1.6000000000000001E-3</v>
      </c>
      <c r="G4" s="40">
        <v>2</v>
      </c>
    </row>
    <row r="5" spans="1:7" ht="51" x14ac:dyDescent="0.25">
      <c r="A5" s="41"/>
      <c r="B5" s="43" t="s">
        <v>69</v>
      </c>
      <c r="C5" s="9" t="s">
        <v>79</v>
      </c>
      <c r="D5" s="10" t="s">
        <v>76</v>
      </c>
      <c r="E5" s="10" t="s">
        <v>85</v>
      </c>
      <c r="F5" s="19">
        <v>0</v>
      </c>
      <c r="G5" s="42"/>
    </row>
    <row r="6" spans="1:7" ht="25.5" x14ac:dyDescent="0.25">
      <c r="A6" s="41"/>
      <c r="B6" s="44"/>
      <c r="C6" s="9" t="s">
        <v>77</v>
      </c>
      <c r="D6" s="10" t="s">
        <v>34</v>
      </c>
      <c r="E6" s="10" t="s">
        <v>88</v>
      </c>
      <c r="F6" s="19">
        <v>1</v>
      </c>
      <c r="G6" s="43">
        <v>2</v>
      </c>
    </row>
    <row r="7" spans="1:7" ht="38.25" x14ac:dyDescent="0.25">
      <c r="A7" s="41"/>
      <c r="B7" s="44"/>
      <c r="C7" s="9" t="s">
        <v>78</v>
      </c>
      <c r="D7" s="10" t="s">
        <v>39</v>
      </c>
      <c r="E7" s="10"/>
      <c r="F7" s="19">
        <v>0</v>
      </c>
      <c r="G7" s="45"/>
    </row>
    <row r="8" spans="1:7" x14ac:dyDescent="0.25">
      <c r="A8" s="41"/>
      <c r="B8" s="45"/>
      <c r="C8" s="43" t="s">
        <v>116</v>
      </c>
      <c r="D8" s="10" t="s">
        <v>80</v>
      </c>
      <c r="E8" s="10"/>
      <c r="F8" s="19">
        <v>1</v>
      </c>
      <c r="G8" s="43">
        <v>2</v>
      </c>
    </row>
    <row r="9" spans="1:7" x14ac:dyDescent="0.25">
      <c r="A9" s="41"/>
      <c r="B9" s="40" t="s">
        <v>117</v>
      </c>
      <c r="C9" s="45"/>
      <c r="D9" s="10" t="s">
        <v>89</v>
      </c>
      <c r="E9" s="10"/>
      <c r="F9" s="19">
        <v>0</v>
      </c>
      <c r="G9" s="45"/>
    </row>
    <row r="10" spans="1:7" ht="51" x14ac:dyDescent="0.25">
      <c r="A10" s="41"/>
      <c r="B10" s="41"/>
      <c r="C10" s="7" t="s">
        <v>71</v>
      </c>
      <c r="D10" s="40" t="s">
        <v>70</v>
      </c>
      <c r="E10" s="40" t="s">
        <v>90</v>
      </c>
      <c r="F10" s="47">
        <v>0</v>
      </c>
      <c r="G10" s="40">
        <v>2</v>
      </c>
    </row>
    <row r="11" spans="1:7" ht="25.5" x14ac:dyDescent="0.25">
      <c r="A11" s="41"/>
      <c r="B11" s="41"/>
      <c r="C11" s="7" t="s">
        <v>72</v>
      </c>
      <c r="D11" s="42"/>
      <c r="E11" s="42"/>
      <c r="F11" s="48"/>
      <c r="G11" s="42"/>
    </row>
    <row r="12" spans="1:7" x14ac:dyDescent="0.25">
      <c r="A12" s="41"/>
      <c r="B12" s="41"/>
      <c r="C12" s="40" t="s">
        <v>74</v>
      </c>
      <c r="D12" s="8" t="s">
        <v>48</v>
      </c>
      <c r="E12" s="8" t="s">
        <v>98</v>
      </c>
      <c r="F12" s="18">
        <v>0</v>
      </c>
      <c r="G12" s="40">
        <v>2</v>
      </c>
    </row>
    <row r="13" spans="1:7" x14ac:dyDescent="0.25">
      <c r="A13" s="41"/>
      <c r="B13" s="41"/>
      <c r="C13" s="41"/>
      <c r="D13" s="8" t="s">
        <v>75</v>
      </c>
      <c r="E13" s="8"/>
      <c r="F13" s="18">
        <f>0.25*2</f>
        <v>0.5</v>
      </c>
      <c r="G13" s="42"/>
    </row>
    <row r="14" spans="1:7" x14ac:dyDescent="0.25">
      <c r="A14" s="41"/>
      <c r="B14" s="42"/>
      <c r="C14" s="42"/>
      <c r="D14" s="8" t="s">
        <v>42</v>
      </c>
      <c r="E14" s="8"/>
      <c r="F14" s="18">
        <v>3.3330000000000002</v>
      </c>
      <c r="G14" s="43">
        <v>2</v>
      </c>
    </row>
    <row r="15" spans="1:7" x14ac:dyDescent="0.25">
      <c r="A15" s="41"/>
      <c r="B15" s="43" t="s">
        <v>57</v>
      </c>
      <c r="C15" s="10"/>
      <c r="D15" s="10" t="s">
        <v>52</v>
      </c>
      <c r="E15" s="11"/>
      <c r="F15" s="20">
        <v>0.15</v>
      </c>
      <c r="G15" s="45"/>
    </row>
    <row r="16" spans="1:7" x14ac:dyDescent="0.25">
      <c r="A16" s="41"/>
      <c r="B16" s="45"/>
      <c r="C16" s="10"/>
      <c r="D16" s="10" t="s">
        <v>53</v>
      </c>
      <c r="E16" s="11"/>
      <c r="F16" s="20">
        <v>3.5000000000000001E-3</v>
      </c>
      <c r="G16" s="43">
        <v>2</v>
      </c>
    </row>
    <row r="17" spans="1:8" ht="25.5" x14ac:dyDescent="0.25">
      <c r="A17" s="41"/>
      <c r="B17" s="40" t="s">
        <v>58</v>
      </c>
      <c r="C17" s="7" t="s">
        <v>64</v>
      </c>
      <c r="D17" s="7" t="s">
        <v>51</v>
      </c>
      <c r="E17" s="8"/>
      <c r="F17" s="18">
        <f>H17*G16</f>
        <v>6.0999999999999999E-2</v>
      </c>
      <c r="G17" s="45"/>
      <c r="H17" s="24">
        <f>0.0225+0.008</f>
        <v>3.0499999999999999E-2</v>
      </c>
    </row>
    <row r="18" spans="1:8" ht="25.5" x14ac:dyDescent="0.25">
      <c r="A18" s="41"/>
      <c r="B18" s="41"/>
      <c r="C18" s="7" t="s">
        <v>63</v>
      </c>
      <c r="D18" s="7" t="s">
        <v>56</v>
      </c>
      <c r="E18" s="7" t="s">
        <v>87</v>
      </c>
      <c r="F18" s="17">
        <v>0</v>
      </c>
      <c r="G18" s="40">
        <v>2</v>
      </c>
    </row>
    <row r="19" spans="1:8" ht="38.25" x14ac:dyDescent="0.25">
      <c r="A19" s="41"/>
      <c r="B19" s="41"/>
      <c r="C19" s="7" t="s">
        <v>97</v>
      </c>
      <c r="D19" s="8" t="s">
        <v>95</v>
      </c>
      <c r="E19" s="7" t="s">
        <v>96</v>
      </c>
      <c r="F19" s="17">
        <v>3.3332999999999999</v>
      </c>
      <c r="G19" s="42"/>
    </row>
    <row r="20" spans="1:8" ht="38.25" x14ac:dyDescent="0.25">
      <c r="A20" s="41"/>
      <c r="B20" s="41"/>
      <c r="C20" s="7" t="s">
        <v>100</v>
      </c>
      <c r="D20" s="8" t="s">
        <v>99</v>
      </c>
      <c r="E20" s="7"/>
      <c r="F20" s="17">
        <f>0.05*2</f>
        <v>0.1</v>
      </c>
      <c r="G20" s="40">
        <v>2</v>
      </c>
    </row>
    <row r="21" spans="1:8" ht="51" x14ac:dyDescent="0.25">
      <c r="A21" s="41"/>
      <c r="B21" s="41"/>
      <c r="C21" s="7" t="s">
        <v>102</v>
      </c>
      <c r="D21" s="8" t="s">
        <v>101</v>
      </c>
      <c r="E21" s="7"/>
      <c r="F21" s="17">
        <v>0</v>
      </c>
      <c r="G21" s="42"/>
    </row>
    <row r="22" spans="1:8" ht="51" x14ac:dyDescent="0.25">
      <c r="A22" s="41"/>
      <c r="B22" s="42"/>
      <c r="C22" s="10" t="s">
        <v>65</v>
      </c>
      <c r="D22" s="43" t="s">
        <v>59</v>
      </c>
      <c r="E22" s="43" t="s">
        <v>91</v>
      </c>
      <c r="F22" s="49">
        <f>0.1*2</f>
        <v>0.2</v>
      </c>
      <c r="G22" s="43">
        <v>2</v>
      </c>
    </row>
    <row r="23" spans="1:8" x14ac:dyDescent="0.25">
      <c r="A23" s="41"/>
      <c r="B23" s="43" t="s">
        <v>118</v>
      </c>
      <c r="C23" s="9" t="s">
        <v>60</v>
      </c>
      <c r="D23" s="44"/>
      <c r="E23" s="44"/>
      <c r="F23" s="50"/>
      <c r="G23" s="45"/>
    </row>
    <row r="24" spans="1:8" x14ac:dyDescent="0.25">
      <c r="A24" s="41"/>
      <c r="B24" s="44"/>
      <c r="C24" s="9" t="s">
        <v>61</v>
      </c>
      <c r="D24" s="44"/>
      <c r="E24" s="44"/>
      <c r="F24" s="50"/>
      <c r="G24" s="43">
        <v>2</v>
      </c>
    </row>
    <row r="25" spans="1:8" x14ac:dyDescent="0.25">
      <c r="A25" s="42"/>
      <c r="B25" s="45"/>
      <c r="C25" s="9" t="s">
        <v>62</v>
      </c>
      <c r="D25" s="45"/>
      <c r="E25" s="45"/>
      <c r="F25" s="51"/>
      <c r="G25" s="45"/>
    </row>
    <row r="26" spans="1:8" ht="38.25" x14ac:dyDescent="0.25">
      <c r="A26" s="31">
        <v>2</v>
      </c>
      <c r="B26" s="32" t="s">
        <v>66</v>
      </c>
      <c r="C26" s="12" t="s">
        <v>106</v>
      </c>
      <c r="D26" s="13" t="s">
        <v>103</v>
      </c>
      <c r="E26" s="13"/>
      <c r="F26" s="21">
        <v>1.2999999999999999E-2</v>
      </c>
      <c r="G26" s="30">
        <v>2</v>
      </c>
    </row>
    <row r="27" spans="1:8" ht="38.25" x14ac:dyDescent="0.25">
      <c r="A27" s="31"/>
      <c r="B27" s="33"/>
      <c r="C27" s="13" t="s">
        <v>105</v>
      </c>
      <c r="D27" s="13" t="s">
        <v>104</v>
      </c>
      <c r="E27" s="13"/>
      <c r="F27" s="21">
        <v>2.0000000000000001E-4</v>
      </c>
      <c r="G27" s="30"/>
    </row>
    <row r="28" spans="1:8" ht="38.25" x14ac:dyDescent="0.25">
      <c r="A28" s="31"/>
      <c r="B28" s="33"/>
      <c r="C28" s="13" t="s">
        <v>49</v>
      </c>
      <c r="D28" s="13" t="s">
        <v>107</v>
      </c>
      <c r="E28" s="13"/>
      <c r="F28" s="21">
        <v>1.2999999999999999E-2</v>
      </c>
      <c r="G28" s="30">
        <v>2</v>
      </c>
    </row>
    <row r="29" spans="1:8" ht="51" x14ac:dyDescent="0.25">
      <c r="A29" s="31"/>
      <c r="B29" s="33"/>
      <c r="C29" s="13" t="s">
        <v>55</v>
      </c>
      <c r="D29" s="12" t="s">
        <v>54</v>
      </c>
      <c r="E29" s="12" t="s">
        <v>86</v>
      </c>
      <c r="F29" s="22">
        <f>0.1866+0.0001</f>
        <v>0.18669999999999998</v>
      </c>
      <c r="G29" s="30"/>
    </row>
    <row r="30" spans="1:8" ht="38.25" x14ac:dyDescent="0.25">
      <c r="A30" s="31"/>
      <c r="B30" s="33"/>
      <c r="C30" s="13" t="s">
        <v>43</v>
      </c>
      <c r="D30" s="13" t="s">
        <v>40</v>
      </c>
      <c r="E30" s="13"/>
      <c r="F30" s="21">
        <v>0</v>
      </c>
      <c r="G30" s="31">
        <v>2</v>
      </c>
    </row>
    <row r="31" spans="1:8" ht="38.25" x14ac:dyDescent="0.25">
      <c r="A31" s="31"/>
      <c r="B31" s="46" t="s">
        <v>73</v>
      </c>
      <c r="C31" s="13" t="s">
        <v>109</v>
      </c>
      <c r="D31" s="13" t="s">
        <v>108</v>
      </c>
      <c r="E31" s="13"/>
      <c r="F31" s="21">
        <v>1.66E-2</v>
      </c>
      <c r="G31" s="31"/>
    </row>
    <row r="32" spans="1:8" ht="38.25" x14ac:dyDescent="0.25">
      <c r="A32" s="31"/>
      <c r="B32" s="38"/>
      <c r="C32" s="14" t="s">
        <v>47</v>
      </c>
      <c r="D32" s="14" t="s">
        <v>41</v>
      </c>
      <c r="E32" s="14"/>
      <c r="F32" s="23">
        <v>0</v>
      </c>
      <c r="G32" s="30">
        <v>2</v>
      </c>
    </row>
    <row r="33" spans="1:9" ht="38.25" x14ac:dyDescent="0.25">
      <c r="A33" s="31"/>
      <c r="B33" s="38"/>
      <c r="C33" s="14" t="s">
        <v>110</v>
      </c>
      <c r="D33" s="14" t="s">
        <v>119</v>
      </c>
      <c r="E33" s="14"/>
      <c r="F33" s="23">
        <v>0</v>
      </c>
      <c r="G33" s="30"/>
    </row>
    <row r="34" spans="1:9" ht="25.5" x14ac:dyDescent="0.25">
      <c r="A34" s="31"/>
      <c r="B34" s="39"/>
      <c r="C34" s="14" t="s">
        <v>111</v>
      </c>
      <c r="D34" s="14" t="s">
        <v>120</v>
      </c>
      <c r="E34" s="14"/>
      <c r="F34" s="23">
        <v>0</v>
      </c>
      <c r="G34" s="30">
        <v>2</v>
      </c>
    </row>
    <row r="35" spans="1:9" x14ac:dyDescent="0.25">
      <c r="A35" s="31"/>
      <c r="B35" s="33" t="s">
        <v>68</v>
      </c>
      <c r="C35" s="33" t="s">
        <v>44</v>
      </c>
      <c r="D35" s="13" t="s">
        <v>36</v>
      </c>
      <c r="E35" s="13"/>
      <c r="F35" s="21">
        <v>0</v>
      </c>
      <c r="G35" s="30"/>
    </row>
    <row r="36" spans="1:9" ht="57" customHeight="1" x14ac:dyDescent="0.25">
      <c r="A36" s="31"/>
      <c r="B36" s="33"/>
      <c r="C36" s="34"/>
      <c r="D36" s="13" t="s">
        <v>26</v>
      </c>
      <c r="E36" s="13"/>
      <c r="F36" s="21">
        <f>H36+I36</f>
        <v>0.34329999999999999</v>
      </c>
      <c r="G36" s="30">
        <v>2</v>
      </c>
      <c r="H36" s="24">
        <f>0.3333</f>
        <v>0.33329999999999999</v>
      </c>
      <c r="I36" s="24">
        <f>0.005*2</f>
        <v>0.01</v>
      </c>
    </row>
    <row r="37" spans="1:9" ht="63.75" x14ac:dyDescent="0.25">
      <c r="A37" s="31"/>
      <c r="B37" s="33"/>
      <c r="C37" s="13" t="s">
        <v>45</v>
      </c>
      <c r="D37" s="13" t="s">
        <v>28</v>
      </c>
      <c r="E37" s="13"/>
      <c r="F37" s="21">
        <v>0</v>
      </c>
      <c r="G37" s="30"/>
    </row>
    <row r="38" spans="1:9" x14ac:dyDescent="0.25">
      <c r="A38" s="31"/>
      <c r="B38" s="33"/>
      <c r="C38" s="32" t="s">
        <v>46</v>
      </c>
      <c r="D38" s="13" t="s">
        <v>38</v>
      </c>
      <c r="E38" s="13"/>
      <c r="F38" s="21">
        <v>0</v>
      </c>
      <c r="G38" s="30">
        <v>2</v>
      </c>
    </row>
    <row r="39" spans="1:9" x14ac:dyDescent="0.25">
      <c r="A39" s="31"/>
      <c r="B39" s="33"/>
      <c r="C39" s="33"/>
      <c r="D39" s="13" t="s">
        <v>37</v>
      </c>
      <c r="E39" s="13"/>
      <c r="F39" s="21">
        <v>0</v>
      </c>
      <c r="G39" s="30"/>
    </row>
    <row r="40" spans="1:9" x14ac:dyDescent="0.25">
      <c r="A40" s="31"/>
      <c r="B40" s="34"/>
      <c r="C40" s="34"/>
      <c r="D40" s="13" t="s">
        <v>27</v>
      </c>
      <c r="E40" s="13"/>
      <c r="F40" s="21">
        <v>0</v>
      </c>
      <c r="G40" s="31">
        <v>2</v>
      </c>
    </row>
    <row r="41" spans="1:9" ht="25.5" x14ac:dyDescent="0.25">
      <c r="A41" s="31"/>
      <c r="B41" s="38" t="s">
        <v>67</v>
      </c>
      <c r="C41" s="15" t="s">
        <v>50</v>
      </c>
      <c r="D41" s="14" t="s">
        <v>35</v>
      </c>
      <c r="E41" s="14"/>
      <c r="F41" s="23">
        <v>1</v>
      </c>
      <c r="G41" s="31"/>
    </row>
    <row r="42" spans="1:9" ht="25.5" x14ac:dyDescent="0.25">
      <c r="A42" s="31"/>
      <c r="B42" s="39"/>
      <c r="C42" s="14" t="s">
        <v>29</v>
      </c>
      <c r="D42" s="32" t="s">
        <v>30</v>
      </c>
      <c r="E42" s="32"/>
      <c r="F42" s="35">
        <v>0</v>
      </c>
      <c r="G42" s="30">
        <v>2</v>
      </c>
    </row>
    <row r="43" spans="1:9" ht="51" x14ac:dyDescent="0.25">
      <c r="A43" s="31"/>
      <c r="B43" s="32" t="s">
        <v>113</v>
      </c>
      <c r="C43" s="13" t="s">
        <v>23</v>
      </c>
      <c r="D43" s="33"/>
      <c r="E43" s="33"/>
      <c r="F43" s="36"/>
      <c r="G43" s="30"/>
    </row>
    <row r="44" spans="1:9" ht="76.5" x14ac:dyDescent="0.25">
      <c r="A44" s="31"/>
      <c r="B44" s="33"/>
      <c r="C44" s="13" t="s">
        <v>24</v>
      </c>
      <c r="D44" s="33"/>
      <c r="E44" s="33"/>
      <c r="F44" s="36"/>
      <c r="G44" s="30">
        <v>2</v>
      </c>
    </row>
    <row r="45" spans="1:9" ht="76.5" x14ac:dyDescent="0.25">
      <c r="A45" s="31"/>
      <c r="B45" s="34"/>
      <c r="C45" s="13" t="s">
        <v>25</v>
      </c>
      <c r="D45" s="34"/>
      <c r="E45" s="34"/>
      <c r="F45" s="37"/>
      <c r="G45" s="30"/>
    </row>
    <row r="46" spans="1:9" ht="15" customHeight="1" x14ac:dyDescent="0.25">
      <c r="A46" s="28" t="s">
        <v>31</v>
      </c>
      <c r="B46" s="28"/>
      <c r="C46" s="28"/>
      <c r="D46" s="28"/>
      <c r="E46" s="28"/>
      <c r="F46" s="27">
        <f>SUM(F$2:$F45)</f>
        <v>11.255199999999999</v>
      </c>
      <c r="G46" s="29">
        <f>SUM($G$2:$G45)</f>
        <v>44</v>
      </c>
    </row>
    <row r="47" spans="1:9" x14ac:dyDescent="0.25">
      <c r="A47" s="28"/>
      <c r="B47" s="28"/>
      <c r="C47" s="28"/>
      <c r="D47" s="28"/>
      <c r="E47" s="28"/>
      <c r="F47" s="25">
        <f>F46*G46</f>
        <v>495.22879999999992</v>
      </c>
      <c r="G47" s="29"/>
    </row>
    <row r="48" spans="1:9" x14ac:dyDescent="0.25">
      <c r="A48" s="28"/>
      <c r="B48" s="28"/>
      <c r="C48" s="28"/>
      <c r="D48" s="28"/>
      <c r="E48" s="28"/>
      <c r="F48" s="26">
        <f>F47*11</f>
        <v>5447.5167999999994</v>
      </c>
      <c r="G48" s="29"/>
    </row>
  </sheetData>
  <mergeCells count="51">
    <mergeCell ref="G22:G23"/>
    <mergeCell ref="G24:G25"/>
    <mergeCell ref="G2:G3"/>
    <mergeCell ref="G4:G5"/>
    <mergeCell ref="G6:G7"/>
    <mergeCell ref="G8:G9"/>
    <mergeCell ref="G10:G11"/>
    <mergeCell ref="G26:G27"/>
    <mergeCell ref="G28:G29"/>
    <mergeCell ref="G30:G31"/>
    <mergeCell ref="B15:B16"/>
    <mergeCell ref="B9:B14"/>
    <mergeCell ref="F10:F11"/>
    <mergeCell ref="E10:E11"/>
    <mergeCell ref="G12:G13"/>
    <mergeCell ref="G14:G15"/>
    <mergeCell ref="G16:G17"/>
    <mergeCell ref="C12:C14"/>
    <mergeCell ref="C8:C9"/>
    <mergeCell ref="F22:F25"/>
    <mergeCell ref="E22:E25"/>
    <mergeCell ref="G18:G19"/>
    <mergeCell ref="G20:G21"/>
    <mergeCell ref="A2:A25"/>
    <mergeCell ref="D10:D11"/>
    <mergeCell ref="D22:D25"/>
    <mergeCell ref="A26:A45"/>
    <mergeCell ref="B17:B22"/>
    <mergeCell ref="B5:B8"/>
    <mergeCell ref="B2:B4"/>
    <mergeCell ref="B23:B25"/>
    <mergeCell ref="B35:B40"/>
    <mergeCell ref="B26:B30"/>
    <mergeCell ref="B31:B34"/>
    <mergeCell ref="D42:D45"/>
    <mergeCell ref="C2:C3"/>
    <mergeCell ref="A46:E48"/>
    <mergeCell ref="G46:G48"/>
    <mergeCell ref="G42:G43"/>
    <mergeCell ref="G44:G45"/>
    <mergeCell ref="G32:G33"/>
    <mergeCell ref="G34:G35"/>
    <mergeCell ref="G36:G37"/>
    <mergeCell ref="G38:G39"/>
    <mergeCell ref="G40:G41"/>
    <mergeCell ref="B43:B45"/>
    <mergeCell ref="C35:C36"/>
    <mergeCell ref="C38:C40"/>
    <mergeCell ref="F42:F45"/>
    <mergeCell ref="B41:B42"/>
    <mergeCell ref="E42:E4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281F-F9E7-4997-8DBC-D26FCBC9D00A}">
  <sheetPr>
    <tabColor theme="5" tint="0.39997558519241921"/>
  </sheetPr>
  <dimension ref="A1:F5"/>
  <sheetViews>
    <sheetView showGridLines="0" tabSelected="1" workbookViewId="0">
      <selection activeCell="T16" sqref="T16"/>
    </sheetView>
  </sheetViews>
  <sheetFormatPr baseColWidth="10" defaultRowHeight="15" x14ac:dyDescent="0.25"/>
  <cols>
    <col min="1" max="1" width="11.42578125" style="57"/>
    <col min="2" max="2" width="13.140625" style="57" bestFit="1" customWidth="1"/>
    <col min="3" max="3" width="24.140625" style="57" bestFit="1" customWidth="1"/>
    <col min="4" max="4" width="18.42578125" style="57" bestFit="1" customWidth="1"/>
    <col min="5" max="5" width="16.7109375" style="57" bestFit="1" customWidth="1"/>
    <col min="6" max="6" width="11.140625" style="57" bestFit="1" customWidth="1"/>
  </cols>
  <sheetData>
    <row r="1" spans="1:6" x14ac:dyDescent="0.25">
      <c r="A1" s="58" t="s">
        <v>121</v>
      </c>
      <c r="B1" s="58" t="s">
        <v>122</v>
      </c>
      <c r="C1" s="58" t="s">
        <v>141</v>
      </c>
      <c r="D1" s="58" t="s">
        <v>140</v>
      </c>
      <c r="E1" s="58" t="s">
        <v>123</v>
      </c>
      <c r="F1" s="58" t="s">
        <v>139</v>
      </c>
    </row>
    <row r="2" spans="1:6" x14ac:dyDescent="0.25">
      <c r="A2" s="56" t="s">
        <v>124</v>
      </c>
      <c r="B2" s="1">
        <v>1</v>
      </c>
      <c r="C2" s="60" t="s">
        <v>125</v>
      </c>
      <c r="D2" s="59" t="s">
        <v>126</v>
      </c>
      <c r="E2" s="61" t="s">
        <v>125</v>
      </c>
      <c r="F2" s="62" t="s">
        <v>126</v>
      </c>
    </row>
    <row r="3" spans="1:6" x14ac:dyDescent="0.25">
      <c r="A3" s="56" t="s">
        <v>127</v>
      </c>
      <c r="B3" s="1">
        <v>6</v>
      </c>
      <c r="C3" s="60" t="s">
        <v>128</v>
      </c>
      <c r="D3" s="59" t="s">
        <v>129</v>
      </c>
      <c r="E3" s="61" t="s">
        <v>130</v>
      </c>
      <c r="F3" s="62" t="s">
        <v>129</v>
      </c>
    </row>
    <row r="4" spans="1:6" x14ac:dyDescent="0.25">
      <c r="A4" s="56" t="s">
        <v>131</v>
      </c>
      <c r="B4" s="1">
        <v>12</v>
      </c>
      <c r="C4" s="60" t="s">
        <v>132</v>
      </c>
      <c r="D4" s="59" t="s">
        <v>133</v>
      </c>
      <c r="E4" s="61" t="s">
        <v>134</v>
      </c>
      <c r="F4" s="62" t="s">
        <v>133</v>
      </c>
    </row>
    <row r="5" spans="1:6" x14ac:dyDescent="0.25">
      <c r="A5" s="56" t="s">
        <v>135</v>
      </c>
      <c r="B5" s="1">
        <v>24</v>
      </c>
      <c r="C5" s="60" t="s">
        <v>136</v>
      </c>
      <c r="D5" s="59" t="s">
        <v>137</v>
      </c>
      <c r="E5" s="61" t="s">
        <v>138</v>
      </c>
      <c r="F5" s="62" t="s">
        <v>137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DevOps</vt:lpstr>
      <vt:lpstr>Bootcamp</vt:lpstr>
      <vt:lpstr>Paquetes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Macias</dc:creator>
  <cp:lastModifiedBy>Oscar Macias</cp:lastModifiedBy>
  <cp:lastPrinted>2024-12-05T23:52:50Z</cp:lastPrinted>
  <dcterms:created xsi:type="dcterms:W3CDTF">2024-11-29T17:50:07Z</dcterms:created>
  <dcterms:modified xsi:type="dcterms:W3CDTF">2024-12-11T17:56:34Z</dcterms:modified>
</cp:coreProperties>
</file>