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30801_CCF_registration_final\wb3_sa1\"/>
    </mc:Choice>
  </mc:AlternateContent>
  <xr:revisionPtr revIDLastSave="0" documentId="13_ncr:1_{EFE0F4A9-0F92-40C3-9788-0CD19694FF7D}" xr6:coauthVersionLast="47" xr6:coauthVersionMax="47" xr10:uidLastSave="{00000000-0000-0000-0000-000000000000}"/>
  <bookViews>
    <workbookView xWindow="-120" yWindow="-120" windowWidth="29040" windowHeight="17640" tabRatio="500" xr2:uid="{00000000-000D-0000-FFFF-FFFF00000000}"/>
  </bookViews>
  <sheets>
    <sheet name="Sheet1" sheetId="8" r:id="rId1"/>
    <sheet name="wb3 v2 Sagittal Apr 2022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" i="8" l="1"/>
  <c r="F15" i="8"/>
  <c r="R3" i="8" l="1"/>
  <c r="R4" i="8"/>
  <c r="R5" i="8"/>
  <c r="R6" i="8"/>
  <c r="R7" i="8"/>
  <c r="R8" i="8"/>
  <c r="R9" i="8"/>
  <c r="R10" i="8"/>
  <c r="R11" i="8"/>
  <c r="R12" i="8"/>
  <c r="R13" i="8"/>
  <c r="R14" i="8"/>
  <c r="R15" i="8"/>
  <c r="R17" i="8"/>
  <c r="R18" i="8"/>
  <c r="R19" i="8"/>
  <c r="R20" i="8"/>
  <c r="R22" i="8"/>
  <c r="R23" i="8"/>
  <c r="R25" i="8"/>
  <c r="R26" i="8"/>
  <c r="R27" i="8"/>
  <c r="R28" i="8"/>
  <c r="R29" i="8"/>
  <c r="R2" i="8"/>
  <c r="F27" i="8" l="1"/>
  <c r="F28" i="8"/>
  <c r="F18" i="8"/>
  <c r="F19" i="8"/>
  <c r="F11" i="8"/>
  <c r="F9" i="8"/>
  <c r="F5" i="8"/>
  <c r="F2" i="8"/>
  <c r="F17" i="8"/>
  <c r="F20" i="8"/>
  <c r="F3" i="8"/>
  <c r="F26" i="8"/>
  <c r="F12" i="8"/>
  <c r="F22" i="8"/>
  <c r="F6" i="8"/>
  <c r="F7" i="8"/>
  <c r="F13" i="8"/>
  <c r="F25" i="8"/>
  <c r="F8" i="8"/>
  <c r="F14" i="8"/>
  <c r="F23" i="8"/>
  <c r="F10" i="8"/>
  <c r="F29" i="8"/>
</calcChain>
</file>

<file path=xl/sharedStrings.xml><?xml version="1.0" encoding="utf-8"?>
<sst xmlns="http://schemas.openxmlformats.org/spreadsheetml/2006/main" count="417" uniqueCount="156">
  <si>
    <t>Notes</t>
  </si>
  <si>
    <t>sample number</t>
  </si>
  <si>
    <t>Slide prep</t>
  </si>
  <si>
    <t>Sample prep date</t>
  </si>
  <si>
    <t>Image prep</t>
  </si>
  <si>
    <t>Imaging date</t>
  </si>
  <si>
    <t>Buffer changes</t>
  </si>
  <si>
    <t>Microscope</t>
  </si>
  <si>
    <t>decoding</t>
  </si>
  <si>
    <t>Successful</t>
  </si>
  <si>
    <t>Analyzed</t>
  </si>
  <si>
    <t>Mean counts per cell/FOV</t>
  </si>
  <si>
    <t>pass QC?</t>
  </si>
  <si>
    <t>backup imaging</t>
  </si>
  <si>
    <t>merfish5</t>
  </si>
  <si>
    <t>y</t>
  </si>
  <si>
    <t>merfish2</t>
  </si>
  <si>
    <t>merfish4</t>
  </si>
  <si>
    <t>merfish6</t>
  </si>
  <si>
    <t>slice number</t>
  </si>
  <si>
    <t>raw data location 1</t>
  </si>
  <si>
    <t>raw data backup</t>
  </si>
  <si>
    <t>analyzed data location</t>
  </si>
  <si>
    <t>11,22</t>
  </si>
  <si>
    <t>12,21</t>
  </si>
  <si>
    <t>13,20</t>
  </si>
  <si>
    <t>14,19</t>
  </si>
  <si>
    <t>15,18</t>
  </si>
  <si>
    <t>16,17</t>
  </si>
  <si>
    <t>23,24,25</t>
  </si>
  <si>
    <t>male P56, dissected on 3/7/2022, cut on 4/7/2022 every 200um from midline to lateral including OLF, right hemisphere, stain with the new Pool1 and 2 (1070+77+4)</t>
  </si>
  <si>
    <t>15B</t>
  </si>
  <si>
    <t>5z, 4Hz</t>
  </si>
  <si>
    <t>5z,4hz</t>
  </si>
  <si>
    <t>487/79k</t>
  </si>
  <si>
    <t>5z,5hz,signal dim</t>
  </si>
  <si>
    <t>5z,4hz,failed due to fluidics issue</t>
  </si>
  <si>
    <t>5z,5hz</t>
  </si>
  <si>
    <t>392/76k</t>
  </si>
  <si>
    <t>77/19k</t>
  </si>
  <si>
    <t>260/54k</t>
  </si>
  <si>
    <t>5Hz</t>
  </si>
  <si>
    <t>158/34k</t>
  </si>
  <si>
    <t>112/26k</t>
  </si>
  <si>
    <t>312/73k</t>
  </si>
  <si>
    <t>5Hz, D2O imaging buffer</t>
  </si>
  <si>
    <t>96/23k</t>
  </si>
  <si>
    <t>???</t>
  </si>
  <si>
    <t>90/17k --&gt; 100/19k</t>
  </si>
  <si>
    <t>104/21k</t>
  </si>
  <si>
    <t>4Hz</t>
  </si>
  <si>
    <t>test</t>
  </si>
  <si>
    <t>sa2</t>
  </si>
  <si>
    <t>sa4</t>
  </si>
  <si>
    <t>*stained with new hyb chamber</t>
  </si>
  <si>
    <t>*stained facing up with HybriSlips</t>
  </si>
  <si>
    <t>6.67hz,z=1to7</t>
  </si>
  <si>
    <t>262/49k</t>
  </si>
  <si>
    <t>400/81k</t>
  </si>
  <si>
    <t>472/112k</t>
  </si>
  <si>
    <t>5Hz, part of the tissues cannot be covered</t>
  </si>
  <si>
    <t>6.67hz,z=1to7,focuslock_offsetT=20</t>
  </si>
  <si>
    <t>5Hz, both tissues are damaged especially slice#14</t>
  </si>
  <si>
    <t>443/104k</t>
  </si>
  <si>
    <t>367/76k</t>
  </si>
  <si>
    <t>280/52k</t>
  </si>
  <si>
    <t>178/45k</t>
  </si>
  <si>
    <t>mosaic</t>
  </si>
  <si>
    <t>xxx</t>
  </si>
  <si>
    <t>6.67hz,z=1to7,2x readout conc,</t>
  </si>
  <si>
    <t>6.67hz,z=1to7,2x readout conc</t>
  </si>
  <si>
    <t>Filename</t>
  </si>
  <si>
    <t>sample</t>
  </si>
  <si>
    <t>cell_metadata</t>
  </si>
  <si>
    <t>Image_or_Backup</t>
  </si>
  <si>
    <t>Cut#</t>
  </si>
  <si>
    <t>z_pos</t>
  </si>
  <si>
    <t>rot_init</t>
  </si>
  <si>
    <t>reflect</t>
  </si>
  <si>
    <t>right_crop</t>
  </si>
  <si>
    <t>scale_x</t>
  </si>
  <si>
    <t>scale_y</t>
  </si>
  <si>
    <t>allen_slice_num</t>
  </si>
  <si>
    <t>23 24 25</t>
  </si>
  <si>
    <t>16 17</t>
  </si>
  <si>
    <t>13 20</t>
  </si>
  <si>
    <t>14 19</t>
  </si>
  <si>
    <t>11 22</t>
  </si>
  <si>
    <t>12 21</t>
  </si>
  <si>
    <t>B</t>
  </si>
  <si>
    <t>15 18</t>
  </si>
  <si>
    <t>I</t>
  </si>
  <si>
    <t>220609_wb3_sa1_1_5z18R_merfish5_slice0_y_-002984_003238_x_-005648_007574_25um_pix.tif</t>
  </si>
  <si>
    <t>220613_wb3_sa1_2_5z18R_merfish5_slice0_y_-004803_003219_x_-007758_007465_25um_pix.tif</t>
  </si>
  <si>
    <t>220606_wb3_sa1_3_5z18R_merfish6_slice0_y_-003210_005012_x_-007694_008528_25um_pix.tif</t>
  </si>
  <si>
    <t>220608_sa_4_merfish4_adaptor_slice0_y_-002810_004012_x_-008259_006764_25um_pix.tif</t>
  </si>
  <si>
    <t>220627_wb3_sa1_5_5z18R_merfish5_slice0_y_-003515_004107_x_-006574_010248_25um_pix.tif</t>
  </si>
  <si>
    <t>220627_wb3_sa1_6_5z18R_merfish6_slice0_y_-004105_002118_x_-007575_007847_25um_pix.tif</t>
  </si>
  <si>
    <t>220710_wb3_sa1_B_7_5z18R_merfish5_slice0_y_-002750_004073_x_-007239_008983_25um_pix.tif</t>
  </si>
  <si>
    <t>220514_sa_8_merfish4_adaptor_slice0_y_-007186_008437_x_-003095_003327_25um_pix.tif</t>
  </si>
  <si>
    <t>220717_wb3_sa1_B_9_5z18R_merfish5_slice0_y_-003766_003056_x_-005950_008672_25um_pix.tif</t>
  </si>
  <si>
    <t>220506_sa_10_merfish4_adaptor_5z18r_slice0_y_-002602_004221_x_-007679_006743_25um_pix.tif</t>
  </si>
  <si>
    <t>220616_wb3_sa1_B_11_22_5z18R_merfish6_slice1_y_-005450_000972_x_-006583_007240_25um_pix.tif</t>
  </si>
  <si>
    <t>220706_wb3_sa1_B_12_21_5z18R_merfish5_slice0_y_-007149_-00926_x_0000676_010899_25um_pix.tif</t>
  </si>
  <si>
    <t>220713_wb3_sa1_B_13_20_5z18R_merfish5_slice0_y_-004997_005625_x_-000481_005741_25um_pix.tif</t>
  </si>
  <si>
    <t>220620_sa_14_19B_merfish4_adaptor_slice1_y_-002705_008117_x_-002417_005295_25um_pix.tif</t>
  </si>
  <si>
    <t>220612_sa_15_18B_merfish4_adaptor_slice0_y_0000946_007169_x_-006983_003640_25um_pix.tif</t>
  </si>
  <si>
    <t>220424_sa_16_17_merfish4_adaptor_5z18r_slice0_y_-005848_000374_x_-004399_005623_25um_pix.tif</t>
  </si>
  <si>
    <t>220424_sa_16_17_merfish4_adaptor_5z18r_slice1_y_0001459_007282_x_-006760_003263_25um_pix.tif</t>
  </si>
  <si>
    <t>220612_sa_15_18B_merfish4_adaptor_slice1_y_-005826_-01003_x_-002761_005262_25um_pix.tif</t>
  </si>
  <si>
    <t>220620_sa_14_19B_merfish4_adaptor_slice0_y_-004980_004242_x_-006617_-00993_25um_pix.tif</t>
  </si>
  <si>
    <t>220713_wb3_sa1_B_13_20_5z18R_merfish5_slice1_y_-004361_004061_x_-006898_-01675_25um_pix.tif</t>
  </si>
  <si>
    <t>220706_wb3_sa1_B_12_21_5z18R_merfish5_slice1_y_-001031_003991_x_-003650_004572_25um_pix.tif</t>
  </si>
  <si>
    <t>220616_wb3_sa1_B_11_22_5z18R_merfish6_slice0_y_0001750_006373_x_-004069_003154_25um_pix.tif</t>
  </si>
  <si>
    <t>220421_sa_23_24_25_merfish4_adaptor_5z18r_slice1_y_0003323_007546_x_-005603_001019_25um_pix.tif</t>
  </si>
  <si>
    <t>220421_sa_23_24_25_merfish4_adaptor_5z18r_slice2_y_-001338_002684_x_0000595_006818_25um_pix.tif</t>
  </si>
  <si>
    <t>220421_sa_23_24_25_merfish4_adaptor_5z18r_slice0_y_-004722_000900_x_-004381_-01158_25um_pix.tif</t>
  </si>
  <si>
    <t>Slice</t>
  </si>
  <si>
    <t>angle_ZY</t>
  </si>
  <si>
    <t>angle_ZX</t>
  </si>
  <si>
    <t>iterations</t>
  </si>
  <si>
    <t>histogram_bins</t>
  </si>
  <si>
    <t>spline_grid_size</t>
  </si>
  <si>
    <t>220912_wb3_sa2_2_5z18R_merfish5_slice0_y_-002364_003058_x_-003013_006209_25um_pix.tif</t>
  </si>
  <si>
    <t>220908_wb3_sa2_12_5z18R_merfish5_slice0_y_-000667_005555_x_-003871_007152_25um_pix.tif</t>
  </si>
  <si>
    <t>sa2_sample1</t>
  </si>
  <si>
    <t>sa2_sample3</t>
  </si>
  <si>
    <t>220908_sa2_4_merfish4_adaptor_slice0_y_-002060_003362_x_-004743_005079_25um_pix.tif</t>
  </si>
  <si>
    <t>sa2_sample2</t>
  </si>
  <si>
    <t>bottom_crop</t>
  </si>
  <si>
    <t>right_crop_backup</t>
  </si>
  <si>
    <t>nissl_enhance_factor</t>
  </si>
  <si>
    <t>modify_dapi</t>
  </si>
  <si>
    <t>modify_nissl</t>
  </si>
  <si>
    <t>dapi_enhance_factor</t>
  </si>
  <si>
    <t>annots_to_amplify</t>
  </si>
  <si>
    <t>space_modules</t>
  </si>
  <si>
    <t>cell_types</t>
  </si>
  <si>
    <t>pad_width</t>
  </si>
  <si>
    <t>annots_to_remove</t>
  </si>
  <si>
    <t>[1016, 698, 507, 196,204,188,538]</t>
  </si>
  <si>
    <t>cell_types_to_remove</t>
  </si>
  <si>
    <t>['Aqp1 OEG NN','Astro OLF NN','MOB Dopa-Gaba','MOB Eomes Ms4a15 Glut','MOB Meis2 Gaba','MOB Trdn Gaba','MOB-in Frmd7 Gaba','MOB-mi Frmd7 Gaba','MOB-out Frmd7 Gaba']</t>
  </si>
  <si>
    <t>[507, 538,315, 184, 68, 667, 526157192, 526157196, 526322264, 500, 107, 219, 299, 644, 947, 985, 320, 943, 648, 844, 882, 993, 656, 962, 767, 1021, 1085, 453, 12993, 12994, 12995, 12996, 12997, 12998, 322, 793, 346, 865, 921, 686, 719, 353, 558, 838, 654, 702, 889, 929, 329, 981, 201, 1047, 1070, 1038, 1062, 480149202, 480149206, 480149210, 480149214, 480149218, 480149222, 480149226, 337, 1030, 113, 1094, 1128, 478, 510, 345, 878, 657, 950, 974, 1102, 2, 369, 450, 854, 577, 625, 945, 1026, 361, 1006, 670, 1086, 1111, 9, 461, 182305689, 182305693, 182305697, 182305701, 182305705, 182305709, 182305713, 378, 873, 806, 1035, 1090, 862, 893, 1057, 36, 180, 148, 187, 638, 662, 677, 897, 1106, 1010, 1058, 857, 849, 247, 1011, 527, 600, 678, 252, 156, 243, 480149230, 480149234, 480149238, 480149242, 480149246, 480149250, 480149254, 1002, 735, 251, 816, 847, 954, 1005, 1027, 696, 643, 759, 791, 249, 456, 1018, 959, 755, 990, 1023, 520, 598, 669, 801, 561, 913, 937, 457, 497, 402, 1074, 905, 1114, 233, 601, 649, 394, 281, 1066, 401, 433, 1046, 441, 409, 421, 973, 573, 613, 74, 121, 385, 593, 821, 721, 778, 33, 305, 425, 750, 269, 869, 902, 377, 393, 533, 805, 41, 501, 565, 257, 469, 312782574, 312782578, 312782582, 312782586, 312782590, 312782594, 312782598, 312782628, 312782632, 312782636, 312782640, 312782644, 312782648, 312782652, 31, 572, 1053, 739, 179, 227, 39, 935, 211, 1015, 919, 927, 48, 588, 296, 772, 810, 819, 972, 171, 195, 304, 363, 84, 132, 44, 707, 747, 556, 827, 1054, 1081, 714, 264, 492, 352, 476, 516, 723, 448, 412, 630, 440, 488, 731, 484, 524, 582, 620, 910, 527696977, 738, 746, 969, 288, 1125, 608, 680, 95, 104, 996, 328, 1101, 783, 831, 111, 120, 163, 344, 314, 355, 119, 704, 694, 800, 675, 699, 254, 894, 671, 965, 774, 906, 279, 480149258, 480149262, 480149266, 480149270, 480149274, 480149278, 480149282, 480149286, 480149290, 480149294, 480149298, 480149302, 480149306, 480149310, 480149314, 480149318, 480149322, 480149326, 480149330, 480149334, 480149338, 879, 442, 434, 545, 610, 274, 330, 886, 542, 606, 430, 687, 590, 622, 22, 532, 241, 635, 683, 308, 340, 312782546, 312782550, 312782554, 312782558, 312782562, 312782566, 312782570, 417, 312782604, 312782608, 312782612, 312782616, 312782620, 312782624, 541, 97, 1127, 234, 289, 729, 786, 922, 540, 888, 692, 335, 368, 895, 836, 427, 988, 977, 1045]</t>
  </si>
  <si>
    <r>
      <t xml:space="preserve">[1016, </t>
    </r>
    <r>
      <rPr>
        <sz val="11"/>
        <color rgb="FFFF0000"/>
        <rFont val="Calibri"/>
        <family val="2"/>
      </rPr>
      <t>698</t>
    </r>
    <r>
      <rPr>
        <sz val="11"/>
        <color rgb="FF000000"/>
        <rFont val="Calibri"/>
        <charset val="1"/>
      </rPr>
      <t>, 507, 196,204,188,538]</t>
    </r>
  </si>
  <si>
    <t>cor_pts_weight</t>
  </si>
  <si>
    <t>backup</t>
  </si>
  <si>
    <t>mask_min_size</t>
  </si>
  <si>
    <t>mask_closing</t>
  </si>
  <si>
    <t>mask_dilation</t>
  </si>
  <si>
    <t>mask_left</t>
  </si>
  <si>
    <t>['VLMC NN', 'Ependymal NN', 'CHOR NN', 'Tanyctye NN', 'ABC NN', 'Astroependymal NN', 'DG Glut', 'MOB Dopa-Gaba', 'MOB Eomes Ms4a15 Glut', 'MOB Meis2 Gaba', 'MOB Trdn Gaba', 'MOB-STR-CTX Inh IMN', 'MOB-in Frmd7 Gaba', 'MOB-mi Frmd7 Gaba', 'MOB-out Frmd7 Gaba']</t>
  </si>
  <si>
    <t>['SM_CTX', 'SM_RSP']</t>
  </si>
  <si>
    <t>annots_to_amplify_alt</t>
  </si>
  <si>
    <t>[507, 665, 538, 900]</t>
  </si>
  <si>
    <t>[507, 665, 538, 900,188,204,196, 698]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</si>
</sst>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ourier New"/>
      <family val="3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CC"/>
        <bgColor rgb="FFFFFF99"/>
      </patternFill>
    </fill>
    <fill>
      <patternFill patternType="solid">
        <fgColor rgb="FFFFCC99"/>
        <bgColor rgb="FFE7E6E6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2" borderId="0" applyBorder="0" applyProtection="0"/>
    <xf numFmtId="0" fontId="5" fillId="3" borderId="1" applyProtection="0"/>
    <xf numFmtId="0" fontId="4" fillId="4" borderId="2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30">
    <xf numFmtId="0" fontId="0" fillId="0" borderId="0" xfId="0"/>
    <xf numFmtId="0" fontId="5" fillId="3" borderId="1" xfId="2"/>
    <xf numFmtId="0" fontId="6" fillId="5" borderId="0" xfId="4"/>
    <xf numFmtId="0" fontId="6" fillId="5" borderId="1" xfId="4" applyBorder="1"/>
    <xf numFmtId="0" fontId="7" fillId="6" borderId="0" xfId="5"/>
    <xf numFmtId="0" fontId="1" fillId="0" borderId="0" xfId="0" applyFont="1"/>
    <xf numFmtId="0" fontId="2" fillId="0" borderId="0" xfId="0" applyFont="1"/>
    <xf numFmtId="0" fontId="8" fillId="0" borderId="0" xfId="0" applyFont="1"/>
    <xf numFmtId="0" fontId="7" fillId="6" borderId="1" xfId="5" applyBorder="1"/>
    <xf numFmtId="0" fontId="6" fillId="5" borderId="0" xfId="4" applyBorder="1"/>
    <xf numFmtId="0" fontId="5" fillId="3" borderId="0" xfId="2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3" borderId="1" xfId="2" applyAlignment="1">
      <alignment horizontal="center"/>
    </xf>
    <xf numFmtId="0" fontId="6" fillId="5" borderId="1" xfId="4" applyBorder="1" applyAlignment="1">
      <alignment horizontal="center"/>
    </xf>
    <xf numFmtId="0" fontId="6" fillId="5" borderId="0" xfId="4" applyAlignment="1">
      <alignment horizontal="center"/>
    </xf>
    <xf numFmtId="0" fontId="8" fillId="0" borderId="0" xfId="0" applyFont="1" applyAlignment="1">
      <alignment horizontal="center"/>
    </xf>
    <xf numFmtId="0" fontId="0" fillId="7" borderId="0" xfId="0" applyFill="1"/>
    <xf numFmtId="0" fontId="0" fillId="0" borderId="0" xfId="0" applyFill="1"/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9" fillId="0" borderId="3" xfId="0" applyFont="1" applyFill="1" applyBorder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0" fontId="5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1" fillId="0" borderId="0" xfId="0" applyFont="1" applyFill="1" applyAlignment="1">
      <alignment horizontal="left" vertical="center"/>
    </xf>
  </cellXfs>
  <cellStyles count="6">
    <cellStyle name="Bad" xfId="4" builtinId="27"/>
    <cellStyle name="Excel Built-in Good" xfId="1" xr:uid="{00000000-0005-0000-0000-000006000000}"/>
    <cellStyle name="Excel Built-in Input" xfId="3" xr:uid="{00000000-0005-0000-0000-000008000000}"/>
    <cellStyle name="Excel Built-in Note" xfId="2" xr:uid="{00000000-0005-0000-0000-000007000000}"/>
    <cellStyle name="Good" xfId="5" builtinId="26"/>
    <cellStyle name="Normal" xfId="0" builtinId="0"/>
  </cellStyles>
  <dxfs count="4">
    <dxf>
      <fill>
        <patternFill>
          <bgColor theme="2"/>
        </patternFill>
      </fill>
    </dxf>
    <dxf>
      <fill>
        <patternFill>
          <bgColor theme="3" tint="0.79998168889431442"/>
        </patternFill>
      </fill>
    </dxf>
    <dxf>
      <fill>
        <patternFill>
          <bgColor theme="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ED69-9A73-4B41-BB62-B1CDDB82B762}">
  <dimension ref="A1:AK29"/>
  <sheetViews>
    <sheetView tabSelected="1" topLeftCell="AA1" workbookViewId="0">
      <selection activeCell="AE3" sqref="AE3"/>
    </sheetView>
  </sheetViews>
  <sheetFormatPr defaultRowHeight="15" x14ac:dyDescent="0.25"/>
  <cols>
    <col min="1" max="1" width="114.28515625" customWidth="1"/>
    <col min="2" max="2" width="17.42578125" style="18" customWidth="1"/>
    <col min="3" max="3" width="9.85546875" style="11" customWidth="1"/>
    <col min="4" max="4" width="20.7109375" style="11" customWidth="1"/>
    <col min="5" max="5" width="9" style="11" customWidth="1"/>
    <col min="6" max="7" width="9.140625" style="11"/>
    <col min="9" max="9" width="11.5703125" customWidth="1"/>
    <col min="10" max="10" width="25.5703125" customWidth="1"/>
    <col min="11" max="11" width="13.140625" customWidth="1"/>
    <col min="12" max="12" width="9.140625" style="11"/>
    <col min="14" max="15" width="24.42578125" style="11" customWidth="1"/>
    <col min="18" max="18" width="15" customWidth="1"/>
    <col min="19" max="19" width="9.140625" customWidth="1"/>
    <col min="20" max="20" width="17.7109375" customWidth="1"/>
    <col min="21" max="22" width="18" customWidth="1"/>
    <col min="23" max="23" width="22.28515625" customWidth="1"/>
    <col min="24" max="24" width="18" customWidth="1"/>
    <col min="25" max="25" width="20.85546875" customWidth="1"/>
    <col min="26" max="26" width="20.5703125" customWidth="1"/>
    <col min="27" max="27" width="23.28515625" customWidth="1"/>
    <col min="28" max="28" width="19" customWidth="1"/>
    <col min="29" max="29" width="27.85546875" customWidth="1"/>
    <col min="30" max="30" width="37.5703125" customWidth="1"/>
    <col min="31" max="31" width="97.140625" customWidth="1"/>
    <col min="32" max="32" width="12.42578125" customWidth="1"/>
    <col min="33" max="33" width="13.85546875" customWidth="1"/>
    <col min="34" max="35" width="16" customWidth="1"/>
    <col min="36" max="36" width="14" customWidth="1"/>
    <col min="37" max="37" width="11.7109375" customWidth="1"/>
  </cols>
  <sheetData>
    <row r="1" spans="1:37" x14ac:dyDescent="0.25">
      <c r="A1" s="20" t="s">
        <v>71</v>
      </c>
      <c r="B1" s="21" t="s">
        <v>117</v>
      </c>
      <c r="C1" s="22" t="s">
        <v>72</v>
      </c>
      <c r="D1" s="22" t="s">
        <v>74</v>
      </c>
      <c r="E1" s="22" t="s">
        <v>75</v>
      </c>
      <c r="F1" s="22" t="s">
        <v>76</v>
      </c>
      <c r="G1" s="22" t="s">
        <v>77</v>
      </c>
      <c r="H1" s="20" t="s">
        <v>78</v>
      </c>
      <c r="I1" s="22" t="s">
        <v>79</v>
      </c>
      <c r="J1" s="22" t="s">
        <v>130</v>
      </c>
      <c r="K1" s="22" t="s">
        <v>129</v>
      </c>
      <c r="L1" s="22" t="s">
        <v>80</v>
      </c>
      <c r="M1" s="22" t="s">
        <v>81</v>
      </c>
      <c r="N1" s="22" t="s">
        <v>82</v>
      </c>
      <c r="O1" s="22" t="s">
        <v>146</v>
      </c>
      <c r="P1" s="23" t="s">
        <v>118</v>
      </c>
      <c r="Q1" s="24" t="s">
        <v>119</v>
      </c>
      <c r="R1" s="20" t="s">
        <v>73</v>
      </c>
      <c r="S1" s="24" t="s">
        <v>120</v>
      </c>
      <c r="T1" s="24" t="s">
        <v>121</v>
      </c>
      <c r="U1" s="25" t="s">
        <v>122</v>
      </c>
      <c r="V1" s="26" t="s">
        <v>132</v>
      </c>
      <c r="W1" s="26" t="s">
        <v>134</v>
      </c>
      <c r="X1" s="26" t="s">
        <v>133</v>
      </c>
      <c r="Y1" s="26" t="s">
        <v>131</v>
      </c>
      <c r="Z1" s="27" t="s">
        <v>135</v>
      </c>
      <c r="AA1" s="27" t="s">
        <v>153</v>
      </c>
      <c r="AB1" s="23" t="s">
        <v>136</v>
      </c>
      <c r="AC1" s="23" t="s">
        <v>137</v>
      </c>
      <c r="AD1" s="23" t="s">
        <v>139</v>
      </c>
      <c r="AE1" s="23" t="s">
        <v>141</v>
      </c>
      <c r="AF1" s="20" t="s">
        <v>138</v>
      </c>
      <c r="AG1" s="23" t="s">
        <v>145</v>
      </c>
      <c r="AH1" s="23" t="s">
        <v>148</v>
      </c>
      <c r="AI1" s="23" t="s">
        <v>147</v>
      </c>
      <c r="AJ1" s="23" t="s">
        <v>149</v>
      </c>
      <c r="AK1" s="23" t="s">
        <v>150</v>
      </c>
    </row>
    <row r="2" spans="1:37" x14ac:dyDescent="0.25">
      <c r="A2" s="20" t="s">
        <v>92</v>
      </c>
      <c r="B2" s="21">
        <v>1</v>
      </c>
      <c r="C2" s="22">
        <v>1</v>
      </c>
      <c r="D2" s="22" t="s">
        <v>91</v>
      </c>
      <c r="E2" s="22">
        <v>1</v>
      </c>
      <c r="F2" s="22">
        <f t="shared" ref="F2:F15" si="0">B2*200 + IF(D2="B",10,0)</f>
        <v>200</v>
      </c>
      <c r="G2" s="22">
        <v>185</v>
      </c>
      <c r="H2" s="20" t="b">
        <v>0</v>
      </c>
      <c r="I2" s="22">
        <v>527</v>
      </c>
      <c r="J2" s="22"/>
      <c r="K2" s="22"/>
      <c r="L2" s="22">
        <v>1</v>
      </c>
      <c r="M2" s="20">
        <v>1.2</v>
      </c>
      <c r="N2" s="22">
        <v>12</v>
      </c>
      <c r="O2" s="22">
        <v>12</v>
      </c>
      <c r="P2" s="22">
        <v>0</v>
      </c>
      <c r="Q2" s="22">
        <v>0</v>
      </c>
      <c r="R2" s="20" t="str">
        <f t="shared" ref="R2:R15" si="1">_xlfn.CONCAT("sa1_sample",C2)</f>
        <v>sa1_sample1</v>
      </c>
      <c r="S2" s="22">
        <v>1000</v>
      </c>
      <c r="T2" s="22">
        <v>32</v>
      </c>
      <c r="U2" s="22">
        <v>13</v>
      </c>
      <c r="V2" s="23" t="b">
        <v>1</v>
      </c>
      <c r="W2" s="22">
        <v>5</v>
      </c>
      <c r="X2" s="22" t="b">
        <v>1</v>
      </c>
      <c r="Y2" s="22">
        <v>5</v>
      </c>
      <c r="Z2" s="20" t="s">
        <v>143</v>
      </c>
      <c r="AA2" s="28" t="s">
        <v>154</v>
      </c>
      <c r="AB2" s="23" t="s">
        <v>152</v>
      </c>
      <c r="AC2" s="29" t="s">
        <v>151</v>
      </c>
      <c r="AD2" s="20" t="s">
        <v>140</v>
      </c>
      <c r="AE2" s="20" t="s">
        <v>142</v>
      </c>
      <c r="AF2" s="20">
        <v>20</v>
      </c>
      <c r="AG2" s="20">
        <v>0.01</v>
      </c>
      <c r="AH2" s="20">
        <v>5</v>
      </c>
      <c r="AI2" s="20">
        <v>10</v>
      </c>
      <c r="AJ2" s="20">
        <v>4</v>
      </c>
      <c r="AK2" s="20">
        <v>61</v>
      </c>
    </row>
    <row r="3" spans="1:37" x14ac:dyDescent="0.25">
      <c r="A3" s="20" t="s">
        <v>93</v>
      </c>
      <c r="B3" s="21">
        <v>2</v>
      </c>
      <c r="C3" s="22">
        <v>2</v>
      </c>
      <c r="D3" s="22" t="s">
        <v>91</v>
      </c>
      <c r="E3" s="22">
        <v>2</v>
      </c>
      <c r="F3" s="22">
        <f t="shared" si="0"/>
        <v>400</v>
      </c>
      <c r="G3" s="22">
        <v>180</v>
      </c>
      <c r="H3" s="20" t="b">
        <v>0</v>
      </c>
      <c r="I3" s="22">
        <v>547</v>
      </c>
      <c r="J3" s="22"/>
      <c r="K3" s="22">
        <v>269</v>
      </c>
      <c r="L3" s="22">
        <v>1</v>
      </c>
      <c r="M3" s="20">
        <v>1.2</v>
      </c>
      <c r="N3" s="22">
        <v>16</v>
      </c>
      <c r="O3" s="22">
        <v>16</v>
      </c>
      <c r="P3" s="22">
        <v>0</v>
      </c>
      <c r="Q3" s="22">
        <v>0</v>
      </c>
      <c r="R3" s="20" t="str">
        <f t="shared" si="1"/>
        <v>sa1_sample2</v>
      </c>
      <c r="S3" s="22">
        <v>1000</v>
      </c>
      <c r="T3" s="22">
        <v>64</v>
      </c>
      <c r="U3" s="22">
        <v>13</v>
      </c>
      <c r="V3" s="22" t="b">
        <v>1</v>
      </c>
      <c r="W3" s="22">
        <v>5</v>
      </c>
      <c r="X3" s="22" t="b">
        <v>1</v>
      </c>
      <c r="Y3" s="22">
        <v>5</v>
      </c>
      <c r="Z3" s="20" t="s">
        <v>143</v>
      </c>
      <c r="AA3" s="28" t="s">
        <v>154</v>
      </c>
      <c r="AB3" s="23" t="s">
        <v>152</v>
      </c>
      <c r="AC3" s="29" t="s">
        <v>151</v>
      </c>
      <c r="AD3" s="20" t="s">
        <v>140</v>
      </c>
      <c r="AE3" s="20" t="s">
        <v>142</v>
      </c>
      <c r="AF3" s="20">
        <v>20</v>
      </c>
      <c r="AG3" s="20">
        <v>0.01</v>
      </c>
      <c r="AH3" s="20">
        <v>3</v>
      </c>
      <c r="AI3" s="20">
        <v>20</v>
      </c>
      <c r="AJ3" s="20">
        <v>4</v>
      </c>
      <c r="AK3" s="20">
        <v>57</v>
      </c>
    </row>
    <row r="4" spans="1:37" x14ac:dyDescent="0.25">
      <c r="A4" s="20" t="s">
        <v>94</v>
      </c>
      <c r="B4" s="21">
        <v>3</v>
      </c>
      <c r="C4" s="22">
        <v>3</v>
      </c>
      <c r="D4" s="22" t="s">
        <v>91</v>
      </c>
      <c r="E4" s="22">
        <v>3</v>
      </c>
      <c r="F4" s="22">
        <f t="shared" si="0"/>
        <v>600</v>
      </c>
      <c r="G4" s="22">
        <v>0</v>
      </c>
      <c r="H4" s="20" t="b">
        <v>0</v>
      </c>
      <c r="I4" s="22">
        <v>589</v>
      </c>
      <c r="J4" s="22"/>
      <c r="K4" s="22">
        <v>260</v>
      </c>
      <c r="L4" s="22">
        <v>0.9</v>
      </c>
      <c r="M4" s="20">
        <v>1.2</v>
      </c>
      <c r="N4" s="22"/>
      <c r="O4" s="22"/>
      <c r="P4" s="22">
        <v>0</v>
      </c>
      <c r="Q4" s="22">
        <v>0</v>
      </c>
      <c r="R4" s="20" t="str">
        <f t="shared" si="1"/>
        <v>sa1_sample3</v>
      </c>
      <c r="S4" s="22">
        <v>2000</v>
      </c>
      <c r="T4" s="22">
        <v>16</v>
      </c>
      <c r="U4" s="22">
        <v>13</v>
      </c>
      <c r="V4" s="23" t="b">
        <v>1</v>
      </c>
      <c r="W4" s="22">
        <v>5</v>
      </c>
      <c r="X4" s="22" t="b">
        <v>1</v>
      </c>
      <c r="Y4" s="22">
        <v>5</v>
      </c>
      <c r="Z4" s="20" t="s">
        <v>143</v>
      </c>
      <c r="AA4" s="28" t="s">
        <v>154</v>
      </c>
      <c r="AB4" s="23" t="s">
        <v>152</v>
      </c>
      <c r="AC4" s="29" t="s">
        <v>151</v>
      </c>
      <c r="AD4" s="20" t="s">
        <v>140</v>
      </c>
      <c r="AE4" s="20" t="s">
        <v>142</v>
      </c>
      <c r="AF4" s="20">
        <v>20</v>
      </c>
      <c r="AG4" s="20">
        <v>0.01</v>
      </c>
      <c r="AH4" s="20">
        <v>2</v>
      </c>
      <c r="AI4" s="20">
        <v>20</v>
      </c>
      <c r="AJ4" s="20">
        <v>5</v>
      </c>
      <c r="AK4" s="20">
        <v>67</v>
      </c>
    </row>
    <row r="5" spans="1:37" x14ac:dyDescent="0.25">
      <c r="A5" s="20" t="s">
        <v>95</v>
      </c>
      <c r="B5" s="21">
        <v>4</v>
      </c>
      <c r="C5" s="22">
        <v>4</v>
      </c>
      <c r="D5" s="22" t="s">
        <v>91</v>
      </c>
      <c r="E5" s="22">
        <v>4</v>
      </c>
      <c r="F5" s="22">
        <f t="shared" si="0"/>
        <v>800</v>
      </c>
      <c r="G5" s="22">
        <v>0</v>
      </c>
      <c r="H5" s="20" t="b">
        <v>0</v>
      </c>
      <c r="I5" s="20"/>
      <c r="J5" s="20"/>
      <c r="K5" s="20"/>
      <c r="L5" s="22">
        <v>0.9</v>
      </c>
      <c r="M5" s="20">
        <v>1.2</v>
      </c>
      <c r="N5" s="22"/>
      <c r="O5" s="22"/>
      <c r="P5" s="22">
        <v>0</v>
      </c>
      <c r="Q5" s="22">
        <v>0</v>
      </c>
      <c r="R5" s="20" t="str">
        <f t="shared" si="1"/>
        <v>sa1_sample4</v>
      </c>
      <c r="S5" s="22">
        <v>2000</v>
      </c>
      <c r="T5" s="22">
        <v>32</v>
      </c>
      <c r="U5" s="22">
        <v>13</v>
      </c>
      <c r="V5" s="22" t="b">
        <v>1</v>
      </c>
      <c r="W5" s="22">
        <v>5</v>
      </c>
      <c r="X5" s="22" t="b">
        <v>1</v>
      </c>
      <c r="Y5" s="22">
        <v>5</v>
      </c>
      <c r="Z5" s="20" t="s">
        <v>143</v>
      </c>
      <c r="AA5" s="28" t="s">
        <v>154</v>
      </c>
      <c r="AB5" s="23" t="s">
        <v>152</v>
      </c>
      <c r="AC5" s="29" t="s">
        <v>151</v>
      </c>
      <c r="AD5" s="20" t="s">
        <v>140</v>
      </c>
      <c r="AE5" s="20" t="s">
        <v>142</v>
      </c>
      <c r="AF5" s="20">
        <v>20</v>
      </c>
      <c r="AG5" s="20">
        <v>0.01</v>
      </c>
      <c r="AH5" s="20">
        <v>4</v>
      </c>
      <c r="AI5" s="20">
        <v>100</v>
      </c>
      <c r="AJ5" s="20">
        <v>5</v>
      </c>
      <c r="AK5" s="20">
        <v>74</v>
      </c>
    </row>
    <row r="6" spans="1:37" x14ac:dyDescent="0.25">
      <c r="A6" s="20" t="s">
        <v>96</v>
      </c>
      <c r="B6" s="21">
        <v>5</v>
      </c>
      <c r="C6" s="22">
        <v>5</v>
      </c>
      <c r="D6" s="22" t="s">
        <v>91</v>
      </c>
      <c r="E6" s="22">
        <v>5</v>
      </c>
      <c r="F6" s="22">
        <f t="shared" si="0"/>
        <v>1000</v>
      </c>
      <c r="G6" s="22">
        <v>-8</v>
      </c>
      <c r="H6" s="20" t="b">
        <v>0</v>
      </c>
      <c r="I6" s="22">
        <v>609</v>
      </c>
      <c r="J6" s="20"/>
      <c r="K6" s="22">
        <v>320</v>
      </c>
      <c r="L6" s="22">
        <v>0.9</v>
      </c>
      <c r="M6" s="20">
        <v>1.2</v>
      </c>
      <c r="N6" s="22">
        <v>41</v>
      </c>
      <c r="O6" s="22">
        <v>41</v>
      </c>
      <c r="P6" s="22">
        <v>0</v>
      </c>
      <c r="Q6" s="22">
        <v>0</v>
      </c>
      <c r="R6" s="20" t="str">
        <f t="shared" si="1"/>
        <v>sa1_sample5</v>
      </c>
      <c r="S6" s="22">
        <v>2000</v>
      </c>
      <c r="T6" s="22">
        <v>32</v>
      </c>
      <c r="U6" s="22">
        <v>13</v>
      </c>
      <c r="V6" s="22" t="b">
        <v>1</v>
      </c>
      <c r="W6" s="22">
        <v>5</v>
      </c>
      <c r="X6" s="22" t="b">
        <v>1</v>
      </c>
      <c r="Y6" s="22">
        <v>5</v>
      </c>
      <c r="Z6" s="20" t="s">
        <v>143</v>
      </c>
      <c r="AA6" s="28" t="s">
        <v>154</v>
      </c>
      <c r="AB6" s="23" t="s">
        <v>152</v>
      </c>
      <c r="AC6" s="29" t="s">
        <v>151</v>
      </c>
      <c r="AD6" s="20" t="s">
        <v>140</v>
      </c>
      <c r="AE6" s="20" t="s">
        <v>142</v>
      </c>
      <c r="AF6" s="20">
        <v>20</v>
      </c>
      <c r="AG6" s="20">
        <v>0.01</v>
      </c>
      <c r="AH6" s="20">
        <v>2</v>
      </c>
      <c r="AI6" s="20">
        <v>100</v>
      </c>
      <c r="AJ6" s="20">
        <v>4</v>
      </c>
      <c r="AK6" s="20">
        <v>89</v>
      </c>
    </row>
    <row r="7" spans="1:37" x14ac:dyDescent="0.25">
      <c r="A7" s="20" t="s">
        <v>97</v>
      </c>
      <c r="B7" s="21">
        <v>6</v>
      </c>
      <c r="C7" s="22">
        <v>6</v>
      </c>
      <c r="D7" s="22" t="s">
        <v>91</v>
      </c>
      <c r="E7" s="22">
        <v>6</v>
      </c>
      <c r="F7" s="22">
        <f t="shared" si="0"/>
        <v>1200</v>
      </c>
      <c r="G7" s="22">
        <v>180</v>
      </c>
      <c r="H7" s="20" t="b">
        <v>0</v>
      </c>
      <c r="I7" s="22">
        <v>573</v>
      </c>
      <c r="J7" s="20"/>
      <c r="K7" s="20"/>
      <c r="L7" s="22">
        <v>0.95</v>
      </c>
      <c r="M7" s="20">
        <v>1.2</v>
      </c>
      <c r="N7" s="22"/>
      <c r="O7" s="22"/>
      <c r="P7" s="22">
        <v>0</v>
      </c>
      <c r="Q7" s="22">
        <v>0</v>
      </c>
      <c r="R7" s="20" t="str">
        <f t="shared" si="1"/>
        <v>sa1_sample6</v>
      </c>
      <c r="S7" s="22">
        <v>1000</v>
      </c>
      <c r="T7" s="22">
        <v>32</v>
      </c>
      <c r="U7" s="22">
        <v>13</v>
      </c>
      <c r="V7" s="22" t="b">
        <v>1</v>
      </c>
      <c r="W7" s="22">
        <v>5</v>
      </c>
      <c r="X7" s="22" t="b">
        <v>1</v>
      </c>
      <c r="Y7" s="22">
        <v>5</v>
      </c>
      <c r="Z7" s="20" t="s">
        <v>143</v>
      </c>
      <c r="AA7" s="28" t="s">
        <v>155</v>
      </c>
      <c r="AB7" s="23" t="s">
        <v>152</v>
      </c>
      <c r="AC7" s="29" t="s">
        <v>151</v>
      </c>
      <c r="AD7" s="20" t="s">
        <v>140</v>
      </c>
      <c r="AE7" s="20" t="s">
        <v>142</v>
      </c>
      <c r="AF7" s="20">
        <v>20</v>
      </c>
      <c r="AG7" s="20">
        <v>0.01</v>
      </c>
      <c r="AH7" s="20">
        <v>2</v>
      </c>
      <c r="AI7" s="20">
        <v>50</v>
      </c>
      <c r="AJ7" s="20">
        <v>4</v>
      </c>
      <c r="AK7" s="20">
        <v>87</v>
      </c>
    </row>
    <row r="8" spans="1:37" x14ac:dyDescent="0.25">
      <c r="A8" s="20" t="s">
        <v>98</v>
      </c>
      <c r="B8" s="21">
        <v>7</v>
      </c>
      <c r="C8" s="22">
        <v>7</v>
      </c>
      <c r="D8" s="22" t="s">
        <v>89</v>
      </c>
      <c r="E8" s="22">
        <v>7</v>
      </c>
      <c r="F8" s="22">
        <f t="shared" si="0"/>
        <v>1410</v>
      </c>
      <c r="G8" s="22">
        <v>-5</v>
      </c>
      <c r="H8" s="20" t="b">
        <v>0</v>
      </c>
      <c r="I8" s="22">
        <v>595</v>
      </c>
      <c r="J8" s="20"/>
      <c r="K8" s="20"/>
      <c r="L8" s="22">
        <v>0.9</v>
      </c>
      <c r="M8" s="20">
        <v>1.2</v>
      </c>
      <c r="N8" s="22">
        <v>56</v>
      </c>
      <c r="O8" s="22">
        <v>56</v>
      </c>
      <c r="P8" s="22">
        <v>0</v>
      </c>
      <c r="Q8" s="22">
        <v>0</v>
      </c>
      <c r="R8" s="20" t="str">
        <f t="shared" si="1"/>
        <v>sa1_sample7</v>
      </c>
      <c r="S8" s="22">
        <v>2000</v>
      </c>
      <c r="T8" s="22">
        <v>16</v>
      </c>
      <c r="U8" s="22">
        <v>13</v>
      </c>
      <c r="V8" s="22" t="b">
        <v>1</v>
      </c>
      <c r="W8" s="22">
        <v>5</v>
      </c>
      <c r="X8" s="22" t="b">
        <v>1</v>
      </c>
      <c r="Y8" s="22">
        <v>5</v>
      </c>
      <c r="Z8" s="20" t="s">
        <v>143</v>
      </c>
      <c r="AA8" s="28" t="s">
        <v>155</v>
      </c>
      <c r="AB8" s="23" t="s">
        <v>152</v>
      </c>
      <c r="AC8" s="29" t="s">
        <v>151</v>
      </c>
      <c r="AD8" s="20" t="s">
        <v>140</v>
      </c>
      <c r="AE8" s="20" t="s">
        <v>142</v>
      </c>
      <c r="AF8" s="20">
        <v>20</v>
      </c>
      <c r="AG8" s="20">
        <v>0.01</v>
      </c>
      <c r="AH8" s="20">
        <v>2</v>
      </c>
      <c r="AI8" s="20">
        <v>50</v>
      </c>
      <c r="AJ8" s="20">
        <v>3</v>
      </c>
      <c r="AK8" s="20">
        <v>89</v>
      </c>
    </row>
    <row r="9" spans="1:37" x14ac:dyDescent="0.25">
      <c r="A9" s="20" t="s">
        <v>99</v>
      </c>
      <c r="B9" s="21">
        <v>8</v>
      </c>
      <c r="C9" s="22">
        <v>8</v>
      </c>
      <c r="D9" s="22" t="s">
        <v>91</v>
      </c>
      <c r="E9" s="22">
        <v>8</v>
      </c>
      <c r="F9" s="22">
        <f t="shared" si="0"/>
        <v>1600</v>
      </c>
      <c r="G9" s="22">
        <v>-90</v>
      </c>
      <c r="H9" s="20" t="b">
        <v>0</v>
      </c>
      <c r="I9" s="20"/>
      <c r="J9" s="22">
        <v>590</v>
      </c>
      <c r="K9" s="20"/>
      <c r="L9" s="22">
        <v>0.9</v>
      </c>
      <c r="M9" s="20">
        <v>1.2</v>
      </c>
      <c r="N9" s="22"/>
      <c r="O9" s="22"/>
      <c r="P9" s="22">
        <v>0</v>
      </c>
      <c r="Q9" s="22">
        <v>0</v>
      </c>
      <c r="R9" s="20" t="str">
        <f t="shared" si="1"/>
        <v>sa1_sample8</v>
      </c>
      <c r="S9" s="22">
        <v>2000</v>
      </c>
      <c r="T9" s="22">
        <v>16</v>
      </c>
      <c r="U9" s="22">
        <v>13</v>
      </c>
      <c r="V9" s="22" t="b">
        <v>1</v>
      </c>
      <c r="W9" s="22">
        <v>5</v>
      </c>
      <c r="X9" s="22" t="b">
        <v>1</v>
      </c>
      <c r="Y9" s="22">
        <v>5</v>
      </c>
      <c r="Z9" s="20" t="s">
        <v>143</v>
      </c>
      <c r="AA9" s="28" t="s">
        <v>154</v>
      </c>
      <c r="AB9" s="23" t="s">
        <v>152</v>
      </c>
      <c r="AC9" s="29" t="s">
        <v>151</v>
      </c>
      <c r="AD9" s="20" t="s">
        <v>140</v>
      </c>
      <c r="AE9" s="20" t="s">
        <v>142</v>
      </c>
      <c r="AF9" s="20">
        <v>20</v>
      </c>
      <c r="AG9" s="20">
        <v>0.01</v>
      </c>
      <c r="AH9" s="20">
        <v>3</v>
      </c>
      <c r="AI9" s="20">
        <v>20</v>
      </c>
      <c r="AJ9" s="20">
        <v>4</v>
      </c>
      <c r="AK9" s="20">
        <v>83</v>
      </c>
    </row>
    <row r="10" spans="1:37" x14ac:dyDescent="0.25">
      <c r="A10" s="20" t="s">
        <v>100</v>
      </c>
      <c r="B10" s="21">
        <v>9</v>
      </c>
      <c r="C10" s="22">
        <v>9</v>
      </c>
      <c r="D10" s="22" t="s">
        <v>89</v>
      </c>
      <c r="E10" s="22">
        <v>9</v>
      </c>
      <c r="F10" s="22">
        <f t="shared" si="0"/>
        <v>1810</v>
      </c>
      <c r="G10" s="22">
        <v>185</v>
      </c>
      <c r="H10" s="20" t="b">
        <v>0</v>
      </c>
      <c r="I10" s="20"/>
      <c r="J10" s="22">
        <v>576</v>
      </c>
      <c r="K10" s="20"/>
      <c r="L10" s="22">
        <v>0.9</v>
      </c>
      <c r="M10" s="20">
        <v>1</v>
      </c>
      <c r="N10" s="22"/>
      <c r="O10" s="22"/>
      <c r="P10" s="22">
        <v>0</v>
      </c>
      <c r="Q10" s="22">
        <v>0</v>
      </c>
      <c r="R10" s="20" t="str">
        <f t="shared" si="1"/>
        <v>sa1_sample9</v>
      </c>
      <c r="S10" s="22">
        <v>1000</v>
      </c>
      <c r="T10" s="22">
        <v>16</v>
      </c>
      <c r="U10" s="22">
        <v>13</v>
      </c>
      <c r="V10" s="22" t="b">
        <v>1</v>
      </c>
      <c r="W10" s="22">
        <v>5</v>
      </c>
      <c r="X10" s="22" t="b">
        <v>1</v>
      </c>
      <c r="Y10" s="22">
        <v>5</v>
      </c>
      <c r="Z10" s="20" t="s">
        <v>143</v>
      </c>
      <c r="AA10" s="28" t="s">
        <v>154</v>
      </c>
      <c r="AB10" s="23" t="s">
        <v>152</v>
      </c>
      <c r="AC10" s="29" t="s">
        <v>151</v>
      </c>
      <c r="AD10" s="24" t="s">
        <v>144</v>
      </c>
      <c r="AE10" s="20" t="s">
        <v>142</v>
      </c>
      <c r="AF10" s="20">
        <v>50</v>
      </c>
      <c r="AG10" s="20">
        <v>0.01</v>
      </c>
      <c r="AH10" s="20">
        <v>2</v>
      </c>
      <c r="AI10" s="20">
        <v>20</v>
      </c>
      <c r="AJ10" s="20">
        <v>4</v>
      </c>
      <c r="AK10" s="20">
        <v>86</v>
      </c>
    </row>
    <row r="11" spans="1:37" s="19" customFormat="1" x14ac:dyDescent="0.25">
      <c r="A11" s="20" t="s">
        <v>101</v>
      </c>
      <c r="B11" s="21">
        <v>10</v>
      </c>
      <c r="C11" s="22">
        <v>10</v>
      </c>
      <c r="D11" s="22" t="s">
        <v>91</v>
      </c>
      <c r="E11" s="22">
        <v>10</v>
      </c>
      <c r="F11" s="22">
        <f t="shared" si="0"/>
        <v>2000</v>
      </c>
      <c r="G11" s="22">
        <v>5</v>
      </c>
      <c r="H11" s="20" t="b">
        <v>0</v>
      </c>
      <c r="I11" s="20"/>
      <c r="J11" s="22">
        <v>572</v>
      </c>
      <c r="K11" s="20"/>
      <c r="L11" s="22">
        <v>0.95</v>
      </c>
      <c r="M11" s="20">
        <v>1.2</v>
      </c>
      <c r="N11" s="22"/>
      <c r="O11" s="22"/>
      <c r="P11" s="22">
        <v>0</v>
      </c>
      <c r="Q11" s="22">
        <v>0</v>
      </c>
      <c r="R11" s="20" t="str">
        <f t="shared" si="1"/>
        <v>sa1_sample10</v>
      </c>
      <c r="S11" s="22">
        <v>1000</v>
      </c>
      <c r="T11" s="22">
        <v>16</v>
      </c>
      <c r="U11" s="22">
        <v>13</v>
      </c>
      <c r="V11" s="22" t="b">
        <v>1</v>
      </c>
      <c r="W11" s="22">
        <v>5</v>
      </c>
      <c r="X11" s="22" t="b">
        <v>1</v>
      </c>
      <c r="Y11" s="22">
        <v>5</v>
      </c>
      <c r="Z11" s="20" t="s">
        <v>143</v>
      </c>
      <c r="AA11" s="28" t="s">
        <v>154</v>
      </c>
      <c r="AB11" s="23" t="s">
        <v>152</v>
      </c>
      <c r="AC11" s="29" t="s">
        <v>151</v>
      </c>
      <c r="AD11" s="20" t="s">
        <v>140</v>
      </c>
      <c r="AE11" s="20" t="s">
        <v>142</v>
      </c>
      <c r="AF11" s="20">
        <v>20</v>
      </c>
      <c r="AG11" s="20">
        <v>0.01</v>
      </c>
      <c r="AH11" s="20">
        <v>4</v>
      </c>
      <c r="AI11" s="20">
        <v>100</v>
      </c>
      <c r="AJ11" s="20">
        <v>5</v>
      </c>
      <c r="AK11" s="20">
        <v>94</v>
      </c>
    </row>
    <row r="12" spans="1:37" x14ac:dyDescent="0.25">
      <c r="A12" s="20" t="s">
        <v>102</v>
      </c>
      <c r="B12" s="21">
        <v>11</v>
      </c>
      <c r="C12" s="23">
        <v>11</v>
      </c>
      <c r="D12" s="22" t="s">
        <v>89</v>
      </c>
      <c r="E12" s="22" t="s">
        <v>87</v>
      </c>
      <c r="F12" s="22">
        <f t="shared" si="0"/>
        <v>2210</v>
      </c>
      <c r="G12" s="22">
        <v>180</v>
      </c>
      <c r="H12" s="20" t="b">
        <v>0</v>
      </c>
      <c r="I12" s="20"/>
      <c r="J12" s="22">
        <v>521</v>
      </c>
      <c r="K12" s="20"/>
      <c r="L12" s="22">
        <v>1.05</v>
      </c>
      <c r="M12" s="20">
        <v>1.1000000000000001</v>
      </c>
      <c r="N12" s="22">
        <v>92</v>
      </c>
      <c r="O12" s="22">
        <v>86</v>
      </c>
      <c r="P12" s="22">
        <v>0</v>
      </c>
      <c r="Q12" s="22">
        <v>0</v>
      </c>
      <c r="R12" s="20" t="str">
        <f t="shared" si="1"/>
        <v>sa1_sample11</v>
      </c>
      <c r="S12" s="22">
        <v>1000</v>
      </c>
      <c r="T12" s="22">
        <v>16</v>
      </c>
      <c r="U12" s="22">
        <v>13</v>
      </c>
      <c r="V12" s="22" t="b">
        <v>1</v>
      </c>
      <c r="W12" s="22">
        <v>5</v>
      </c>
      <c r="X12" s="22" t="b">
        <v>1</v>
      </c>
      <c r="Y12" s="22">
        <v>5</v>
      </c>
      <c r="Z12" s="20" t="s">
        <v>143</v>
      </c>
      <c r="AA12" s="28" t="s">
        <v>154</v>
      </c>
      <c r="AB12" s="23" t="s">
        <v>152</v>
      </c>
      <c r="AC12" s="29" t="s">
        <v>151</v>
      </c>
      <c r="AD12" s="20" t="s">
        <v>140</v>
      </c>
      <c r="AE12" s="20" t="s">
        <v>142</v>
      </c>
      <c r="AF12" s="20">
        <v>20</v>
      </c>
      <c r="AG12" s="20">
        <v>0.01</v>
      </c>
      <c r="AH12" s="20">
        <v>4</v>
      </c>
      <c r="AI12" s="20">
        <v>20</v>
      </c>
      <c r="AJ12" s="20">
        <v>3</v>
      </c>
      <c r="AK12" s="20">
        <v>64</v>
      </c>
    </row>
    <row r="13" spans="1:37" x14ac:dyDescent="0.25">
      <c r="A13" s="20" t="s">
        <v>103</v>
      </c>
      <c r="B13" s="21">
        <v>12</v>
      </c>
      <c r="C13" s="22">
        <v>12</v>
      </c>
      <c r="D13" s="22" t="s">
        <v>89</v>
      </c>
      <c r="E13" s="22" t="s">
        <v>88</v>
      </c>
      <c r="F13" s="22">
        <f t="shared" si="0"/>
        <v>2410</v>
      </c>
      <c r="G13" s="22">
        <v>180</v>
      </c>
      <c r="H13" s="20" t="b">
        <v>0</v>
      </c>
      <c r="I13" s="20"/>
      <c r="J13" s="20"/>
      <c r="K13" s="20"/>
      <c r="L13" s="22">
        <v>1.05</v>
      </c>
      <c r="M13" s="20">
        <v>1.1000000000000001</v>
      </c>
      <c r="N13" s="22"/>
      <c r="O13" s="22"/>
      <c r="P13" s="22">
        <v>0</v>
      </c>
      <c r="Q13" s="22">
        <v>0</v>
      </c>
      <c r="R13" s="20" t="str">
        <f t="shared" si="1"/>
        <v>sa1_sample12</v>
      </c>
      <c r="S13" s="22">
        <v>1000</v>
      </c>
      <c r="T13" s="22">
        <v>16</v>
      </c>
      <c r="U13" s="22">
        <v>10</v>
      </c>
      <c r="V13" s="22" t="b">
        <v>1</v>
      </c>
      <c r="W13" s="22">
        <v>5</v>
      </c>
      <c r="X13" s="22" t="b">
        <v>1</v>
      </c>
      <c r="Y13" s="22">
        <v>5</v>
      </c>
      <c r="Z13" s="20" t="s">
        <v>143</v>
      </c>
      <c r="AA13" s="28" t="s">
        <v>154</v>
      </c>
      <c r="AB13" s="23" t="s">
        <v>152</v>
      </c>
      <c r="AC13" s="29" t="s">
        <v>151</v>
      </c>
      <c r="AD13" s="20" t="s">
        <v>140</v>
      </c>
      <c r="AE13" s="20" t="s">
        <v>142</v>
      </c>
      <c r="AF13" s="20">
        <v>20</v>
      </c>
      <c r="AG13" s="20">
        <v>0.01</v>
      </c>
      <c r="AH13" s="20">
        <v>1</v>
      </c>
      <c r="AI13" s="20">
        <v>50</v>
      </c>
      <c r="AJ13" s="20">
        <v>2</v>
      </c>
      <c r="AK13" s="20">
        <v>0</v>
      </c>
    </row>
    <row r="14" spans="1:37" x14ac:dyDescent="0.25">
      <c r="A14" s="20" t="s">
        <v>104</v>
      </c>
      <c r="B14" s="21">
        <v>13</v>
      </c>
      <c r="C14" s="22">
        <v>13</v>
      </c>
      <c r="D14" s="22" t="s">
        <v>89</v>
      </c>
      <c r="E14" s="22" t="s">
        <v>85</v>
      </c>
      <c r="F14" s="22">
        <f t="shared" si="0"/>
        <v>2610</v>
      </c>
      <c r="G14" s="22">
        <v>-85</v>
      </c>
      <c r="H14" s="20" t="b">
        <v>0</v>
      </c>
      <c r="I14" s="20"/>
      <c r="J14" s="20"/>
      <c r="K14" s="20"/>
      <c r="L14" s="22">
        <v>1.05</v>
      </c>
      <c r="M14" s="20">
        <v>1.1499999999999999</v>
      </c>
      <c r="N14" s="22"/>
      <c r="O14" s="22"/>
      <c r="P14" s="22">
        <v>0</v>
      </c>
      <c r="Q14" s="22">
        <v>0</v>
      </c>
      <c r="R14" s="20" t="str">
        <f t="shared" si="1"/>
        <v>sa1_sample13</v>
      </c>
      <c r="S14" s="22">
        <v>1000</v>
      </c>
      <c r="T14" s="22">
        <v>16</v>
      </c>
      <c r="U14" s="22">
        <v>10</v>
      </c>
      <c r="V14" s="22" t="b">
        <v>1</v>
      </c>
      <c r="W14" s="22">
        <v>5</v>
      </c>
      <c r="X14" s="22" t="b">
        <v>1</v>
      </c>
      <c r="Y14" s="22">
        <v>5</v>
      </c>
      <c r="Z14" s="20" t="s">
        <v>143</v>
      </c>
      <c r="AA14" s="28" t="s">
        <v>154</v>
      </c>
      <c r="AB14" s="23" t="s">
        <v>152</v>
      </c>
      <c r="AC14" s="29" t="s">
        <v>151</v>
      </c>
      <c r="AD14" s="20" t="s">
        <v>140</v>
      </c>
      <c r="AE14" s="20" t="s">
        <v>142</v>
      </c>
      <c r="AF14" s="20">
        <v>20</v>
      </c>
      <c r="AG14" s="20">
        <v>0.01</v>
      </c>
      <c r="AH14" s="20">
        <v>4</v>
      </c>
      <c r="AI14" s="20">
        <v>3</v>
      </c>
      <c r="AJ14" s="20">
        <v>2</v>
      </c>
      <c r="AK14" s="20">
        <v>0</v>
      </c>
    </row>
    <row r="15" spans="1:37" x14ac:dyDescent="0.25">
      <c r="A15" s="20" t="s">
        <v>105</v>
      </c>
      <c r="B15" s="21">
        <v>14</v>
      </c>
      <c r="C15" s="22">
        <v>14</v>
      </c>
      <c r="D15" s="22" t="s">
        <v>89</v>
      </c>
      <c r="E15" s="22" t="s">
        <v>86</v>
      </c>
      <c r="F15" s="22">
        <f t="shared" si="0"/>
        <v>2810</v>
      </c>
      <c r="G15" s="22">
        <v>-90</v>
      </c>
      <c r="H15" s="20" t="b">
        <v>0</v>
      </c>
      <c r="I15" s="20"/>
      <c r="J15" s="20"/>
      <c r="K15" s="20"/>
      <c r="L15" s="22">
        <v>1</v>
      </c>
      <c r="M15" s="20">
        <v>1.1499999999999999</v>
      </c>
      <c r="N15" s="22"/>
      <c r="O15" s="22"/>
      <c r="P15" s="22">
        <v>0</v>
      </c>
      <c r="Q15" s="22">
        <v>0</v>
      </c>
      <c r="R15" s="20" t="str">
        <f t="shared" si="1"/>
        <v>sa1_sample14</v>
      </c>
      <c r="S15" s="22">
        <v>1000</v>
      </c>
      <c r="T15" s="22">
        <v>32</v>
      </c>
      <c r="U15" s="22">
        <v>10</v>
      </c>
      <c r="V15" s="22" t="b">
        <v>1</v>
      </c>
      <c r="W15" s="22">
        <v>5</v>
      </c>
      <c r="X15" s="22" t="b">
        <v>1</v>
      </c>
      <c r="Y15" s="22">
        <v>5</v>
      </c>
      <c r="Z15" s="20" t="s">
        <v>143</v>
      </c>
      <c r="AA15" s="28" t="s">
        <v>154</v>
      </c>
      <c r="AB15" s="23" t="s">
        <v>152</v>
      </c>
      <c r="AC15" s="29" t="s">
        <v>151</v>
      </c>
      <c r="AD15" s="20" t="s">
        <v>140</v>
      </c>
      <c r="AE15" s="20" t="s">
        <v>142</v>
      </c>
      <c r="AF15" s="20">
        <v>20</v>
      </c>
      <c r="AG15" s="20">
        <v>0.01</v>
      </c>
      <c r="AH15" s="20">
        <v>4</v>
      </c>
      <c r="AI15" s="20">
        <v>3</v>
      </c>
      <c r="AJ15" s="20">
        <v>2</v>
      </c>
      <c r="AK15" s="20">
        <v>0</v>
      </c>
    </row>
    <row r="16" spans="1:37" s="19" customFormat="1" x14ac:dyDescent="0.25">
      <c r="A16" s="20" t="s">
        <v>124</v>
      </c>
      <c r="B16" s="21"/>
      <c r="C16" s="22"/>
      <c r="D16" s="22" t="s">
        <v>91</v>
      </c>
      <c r="E16" s="22"/>
      <c r="F16" s="22">
        <v>2875</v>
      </c>
      <c r="G16" s="22">
        <v>0</v>
      </c>
      <c r="H16" s="20" t="b">
        <v>0</v>
      </c>
      <c r="I16" s="20"/>
      <c r="J16" s="20"/>
      <c r="K16" s="20"/>
      <c r="L16" s="22">
        <v>1</v>
      </c>
      <c r="M16" s="20">
        <v>1.1499999999999999</v>
      </c>
      <c r="N16" s="22"/>
      <c r="O16" s="22"/>
      <c r="P16" s="22">
        <v>0</v>
      </c>
      <c r="Q16" s="22">
        <v>0</v>
      </c>
      <c r="R16" s="20" t="s">
        <v>126</v>
      </c>
      <c r="S16" s="22">
        <v>1000</v>
      </c>
      <c r="T16" s="22">
        <v>32</v>
      </c>
      <c r="U16" s="22">
        <v>10</v>
      </c>
      <c r="V16" s="22" t="b">
        <v>1</v>
      </c>
      <c r="W16" s="22">
        <v>5</v>
      </c>
      <c r="X16" s="22" t="b">
        <v>1</v>
      </c>
      <c r="Y16" s="22">
        <v>5</v>
      </c>
      <c r="Z16" s="20" t="s">
        <v>143</v>
      </c>
      <c r="AA16" s="28" t="s">
        <v>154</v>
      </c>
      <c r="AB16" s="23" t="s">
        <v>152</v>
      </c>
      <c r="AC16" s="29" t="s">
        <v>151</v>
      </c>
      <c r="AD16" s="20" t="s">
        <v>140</v>
      </c>
      <c r="AE16" s="20" t="s">
        <v>142</v>
      </c>
      <c r="AF16" s="20">
        <v>20</v>
      </c>
      <c r="AG16" s="20">
        <v>0.01</v>
      </c>
      <c r="AH16" s="20">
        <v>4</v>
      </c>
      <c r="AI16" s="20">
        <v>3</v>
      </c>
      <c r="AJ16" s="20">
        <v>2</v>
      </c>
      <c r="AK16" s="20">
        <v>0</v>
      </c>
    </row>
    <row r="17" spans="1:37" x14ac:dyDescent="0.25">
      <c r="A17" s="20" t="s">
        <v>106</v>
      </c>
      <c r="B17" s="21">
        <v>16</v>
      </c>
      <c r="C17" s="22">
        <v>15</v>
      </c>
      <c r="D17" s="22" t="s">
        <v>89</v>
      </c>
      <c r="E17" s="22" t="s">
        <v>90</v>
      </c>
      <c r="F17" s="22">
        <f>B17*200 + IF(D17="B",10,0)</f>
        <v>3210</v>
      </c>
      <c r="G17" s="22">
        <v>0</v>
      </c>
      <c r="H17" s="20" t="b">
        <v>0</v>
      </c>
      <c r="I17" s="20"/>
      <c r="J17" s="20"/>
      <c r="K17" s="20"/>
      <c r="L17" s="22">
        <v>1</v>
      </c>
      <c r="M17" s="20">
        <v>1.1499999999999999</v>
      </c>
      <c r="N17" s="22"/>
      <c r="O17" s="22"/>
      <c r="P17" s="22">
        <v>0</v>
      </c>
      <c r="Q17" s="22">
        <v>0</v>
      </c>
      <c r="R17" s="20" t="str">
        <f>_xlfn.CONCAT("sa1_sample",C17)</f>
        <v>sa1_sample15</v>
      </c>
      <c r="S17" s="22">
        <v>1000</v>
      </c>
      <c r="T17" s="22">
        <v>32</v>
      </c>
      <c r="U17" s="22">
        <v>10</v>
      </c>
      <c r="V17" s="22" t="b">
        <v>1</v>
      </c>
      <c r="W17" s="22">
        <v>5</v>
      </c>
      <c r="X17" s="23" t="b">
        <v>1</v>
      </c>
      <c r="Y17" s="22">
        <v>5</v>
      </c>
      <c r="Z17" s="20" t="s">
        <v>143</v>
      </c>
      <c r="AA17" s="28" t="s">
        <v>154</v>
      </c>
      <c r="AB17" s="23" t="s">
        <v>152</v>
      </c>
      <c r="AC17" s="29" t="s">
        <v>151</v>
      </c>
      <c r="AD17" s="20" t="s">
        <v>140</v>
      </c>
      <c r="AE17" s="20" t="s">
        <v>142</v>
      </c>
      <c r="AF17" s="20">
        <v>20</v>
      </c>
      <c r="AG17" s="20">
        <v>0.01</v>
      </c>
      <c r="AH17" s="20">
        <v>4</v>
      </c>
      <c r="AI17" s="20">
        <v>3</v>
      </c>
      <c r="AJ17" s="20">
        <v>2</v>
      </c>
      <c r="AK17" s="20">
        <v>0</v>
      </c>
    </row>
    <row r="18" spans="1:37" x14ac:dyDescent="0.25">
      <c r="A18" s="20" t="s">
        <v>107</v>
      </c>
      <c r="B18" s="21">
        <v>17</v>
      </c>
      <c r="C18" s="22">
        <v>16</v>
      </c>
      <c r="D18" s="22" t="s">
        <v>91</v>
      </c>
      <c r="E18" s="22" t="s">
        <v>84</v>
      </c>
      <c r="F18" s="22">
        <f>B18*200 + IF(D18="B",10,0)</f>
        <v>3400</v>
      </c>
      <c r="G18" s="22">
        <v>180</v>
      </c>
      <c r="H18" s="20" t="b">
        <v>0</v>
      </c>
      <c r="I18" s="20"/>
      <c r="J18" s="20"/>
      <c r="K18" s="20"/>
      <c r="L18" s="22">
        <v>1</v>
      </c>
      <c r="M18" s="20">
        <v>1.1499999999999999</v>
      </c>
      <c r="N18" s="22"/>
      <c r="O18" s="22"/>
      <c r="P18" s="22">
        <v>0</v>
      </c>
      <c r="Q18" s="22">
        <v>0</v>
      </c>
      <c r="R18" s="20" t="str">
        <f>_xlfn.CONCAT("sa1_sample",C18)</f>
        <v>sa1_sample16</v>
      </c>
      <c r="S18" s="22">
        <v>1000</v>
      </c>
      <c r="T18" s="22">
        <v>32</v>
      </c>
      <c r="U18" s="22">
        <v>10</v>
      </c>
      <c r="V18" s="22" t="b">
        <v>1</v>
      </c>
      <c r="W18" s="22">
        <v>5</v>
      </c>
      <c r="X18" s="22" t="b">
        <v>1</v>
      </c>
      <c r="Y18" s="22">
        <v>5</v>
      </c>
      <c r="Z18" s="20" t="s">
        <v>143</v>
      </c>
      <c r="AA18" s="28" t="s">
        <v>154</v>
      </c>
      <c r="AB18" s="23" t="s">
        <v>152</v>
      </c>
      <c r="AC18" s="29" t="s">
        <v>151</v>
      </c>
      <c r="AD18" s="20" t="s">
        <v>140</v>
      </c>
      <c r="AE18" s="20" t="s">
        <v>142</v>
      </c>
      <c r="AF18" s="20">
        <v>20</v>
      </c>
      <c r="AG18" s="20">
        <v>0.01</v>
      </c>
      <c r="AH18" s="20">
        <v>4</v>
      </c>
      <c r="AI18" s="20">
        <v>3</v>
      </c>
      <c r="AJ18" s="20">
        <v>2</v>
      </c>
      <c r="AK18" s="20">
        <v>0</v>
      </c>
    </row>
    <row r="19" spans="1:37" x14ac:dyDescent="0.25">
      <c r="A19" s="20" t="s">
        <v>108</v>
      </c>
      <c r="B19" s="21">
        <v>18</v>
      </c>
      <c r="C19" s="22">
        <v>16</v>
      </c>
      <c r="D19" s="22" t="s">
        <v>91</v>
      </c>
      <c r="E19" s="22" t="s">
        <v>84</v>
      </c>
      <c r="F19" s="22">
        <f>B19*200 + IF(D19="B",10,0)</f>
        <v>3600</v>
      </c>
      <c r="G19" s="22">
        <v>0</v>
      </c>
      <c r="H19" s="20" t="b">
        <v>0</v>
      </c>
      <c r="I19" s="20"/>
      <c r="J19" s="20"/>
      <c r="K19" s="20"/>
      <c r="L19" s="22">
        <v>1</v>
      </c>
      <c r="M19" s="20">
        <v>1.1499999999999999</v>
      </c>
      <c r="N19" s="22">
        <v>134</v>
      </c>
      <c r="O19" s="22">
        <v>134</v>
      </c>
      <c r="P19" s="22">
        <v>0</v>
      </c>
      <c r="Q19" s="22">
        <v>0</v>
      </c>
      <c r="R19" s="20" t="str">
        <f>_xlfn.CONCAT("sa1_sample",C19)</f>
        <v>sa1_sample16</v>
      </c>
      <c r="S19" s="22">
        <v>1000</v>
      </c>
      <c r="T19" s="22">
        <v>32</v>
      </c>
      <c r="U19" s="22">
        <v>10</v>
      </c>
      <c r="V19" s="22" t="b">
        <v>1</v>
      </c>
      <c r="W19" s="22">
        <v>5</v>
      </c>
      <c r="X19" s="22" t="b">
        <v>1</v>
      </c>
      <c r="Y19" s="22">
        <v>5</v>
      </c>
      <c r="Z19" s="20" t="s">
        <v>143</v>
      </c>
      <c r="AA19" s="28" t="s">
        <v>154</v>
      </c>
      <c r="AB19" s="23" t="s">
        <v>152</v>
      </c>
      <c r="AC19" s="29" t="s">
        <v>151</v>
      </c>
      <c r="AD19" s="20" t="s">
        <v>140</v>
      </c>
      <c r="AE19" s="20" t="s">
        <v>142</v>
      </c>
      <c r="AF19" s="20">
        <v>20</v>
      </c>
      <c r="AG19" s="20">
        <v>0.01</v>
      </c>
      <c r="AH19" s="20">
        <v>4</v>
      </c>
      <c r="AI19" s="20">
        <v>3</v>
      </c>
      <c r="AJ19" s="20">
        <v>2</v>
      </c>
      <c r="AK19" s="20">
        <v>0</v>
      </c>
    </row>
    <row r="20" spans="1:37" x14ac:dyDescent="0.25">
      <c r="A20" s="20" t="s">
        <v>109</v>
      </c>
      <c r="B20" s="21">
        <v>20</v>
      </c>
      <c r="C20" s="22">
        <v>15</v>
      </c>
      <c r="D20" s="22" t="s">
        <v>89</v>
      </c>
      <c r="E20" s="22" t="s">
        <v>90</v>
      </c>
      <c r="F20" s="22">
        <f>B20*200 + IF(D20="B",10,0)</f>
        <v>4010</v>
      </c>
      <c r="G20" s="22">
        <v>180</v>
      </c>
      <c r="H20" s="20" t="b">
        <v>0</v>
      </c>
      <c r="I20" s="20"/>
      <c r="J20" s="20"/>
      <c r="K20" s="20"/>
      <c r="L20" s="22">
        <v>1</v>
      </c>
      <c r="M20" s="20">
        <v>1.1499999999999999</v>
      </c>
      <c r="N20" s="22"/>
      <c r="O20" s="22"/>
      <c r="P20" s="22">
        <v>0</v>
      </c>
      <c r="Q20" s="22">
        <v>0</v>
      </c>
      <c r="R20" s="20" t="str">
        <f>_xlfn.CONCAT("sa1_sample",C20)</f>
        <v>sa1_sample15</v>
      </c>
      <c r="S20" s="22">
        <v>1000</v>
      </c>
      <c r="T20" s="22">
        <v>16</v>
      </c>
      <c r="U20" s="22">
        <v>10</v>
      </c>
      <c r="V20" s="22" t="b">
        <v>1</v>
      </c>
      <c r="W20" s="22">
        <v>5</v>
      </c>
      <c r="X20" s="22" t="b">
        <v>1</v>
      </c>
      <c r="Y20" s="22">
        <v>5</v>
      </c>
      <c r="Z20" s="20" t="s">
        <v>143</v>
      </c>
      <c r="AA20" s="28" t="s">
        <v>154</v>
      </c>
      <c r="AB20" s="23" t="s">
        <v>152</v>
      </c>
      <c r="AC20" s="29" t="s">
        <v>151</v>
      </c>
      <c r="AD20" s="20" t="s">
        <v>140</v>
      </c>
      <c r="AE20" s="20" t="s">
        <v>142</v>
      </c>
      <c r="AF20" s="20">
        <v>20</v>
      </c>
      <c r="AG20" s="20">
        <v>0.01</v>
      </c>
      <c r="AH20" s="20">
        <v>4</v>
      </c>
      <c r="AI20" s="20">
        <v>3</v>
      </c>
      <c r="AJ20" s="20">
        <v>2</v>
      </c>
      <c r="AK20" s="20">
        <v>0</v>
      </c>
    </row>
    <row r="21" spans="1:37" x14ac:dyDescent="0.25">
      <c r="A21" s="20" t="s">
        <v>127</v>
      </c>
      <c r="B21" s="21"/>
      <c r="C21" s="22"/>
      <c r="D21" s="22" t="s">
        <v>91</v>
      </c>
      <c r="E21" s="22"/>
      <c r="F21" s="22">
        <v>4435</v>
      </c>
      <c r="G21" s="22">
        <v>0</v>
      </c>
      <c r="H21" s="20" t="b">
        <v>0</v>
      </c>
      <c r="I21" s="20"/>
      <c r="J21" s="20"/>
      <c r="K21" s="20"/>
      <c r="L21" s="22">
        <v>1</v>
      </c>
      <c r="M21" s="20">
        <v>1.1499999999999999</v>
      </c>
      <c r="N21" s="22">
        <v>150</v>
      </c>
      <c r="O21" s="22"/>
      <c r="P21" s="22">
        <v>0</v>
      </c>
      <c r="Q21" s="22">
        <v>0</v>
      </c>
      <c r="R21" s="20" t="s">
        <v>128</v>
      </c>
      <c r="S21" s="22">
        <v>1000</v>
      </c>
      <c r="T21" s="22">
        <v>16</v>
      </c>
      <c r="U21" s="22">
        <v>10</v>
      </c>
      <c r="V21" s="22" t="b">
        <v>1</v>
      </c>
      <c r="W21" s="22">
        <v>5</v>
      </c>
      <c r="X21" s="22" t="b">
        <v>1</v>
      </c>
      <c r="Y21" s="22">
        <v>5</v>
      </c>
      <c r="Z21" s="20" t="s">
        <v>143</v>
      </c>
      <c r="AA21" s="28" t="s">
        <v>154</v>
      </c>
      <c r="AB21" s="23" t="s">
        <v>152</v>
      </c>
      <c r="AC21" s="29" t="s">
        <v>151</v>
      </c>
      <c r="AD21" s="20" t="s">
        <v>140</v>
      </c>
      <c r="AE21" s="20" t="s">
        <v>142</v>
      </c>
      <c r="AF21" s="20">
        <v>20</v>
      </c>
      <c r="AG21" s="20">
        <v>0.01</v>
      </c>
      <c r="AH21" s="20">
        <v>4</v>
      </c>
      <c r="AI21" s="20">
        <v>3</v>
      </c>
      <c r="AJ21" s="20">
        <v>2</v>
      </c>
      <c r="AK21" s="20">
        <v>0</v>
      </c>
    </row>
    <row r="22" spans="1:37" s="19" customFormat="1" x14ac:dyDescent="0.25">
      <c r="A22" s="20" t="s">
        <v>110</v>
      </c>
      <c r="B22" s="21">
        <v>22</v>
      </c>
      <c r="C22" s="22">
        <v>14</v>
      </c>
      <c r="D22" s="22" t="s">
        <v>89</v>
      </c>
      <c r="E22" s="22" t="s">
        <v>86</v>
      </c>
      <c r="F22" s="22">
        <f>B22*200 + IF(D22="B",10,0)</f>
        <v>4410</v>
      </c>
      <c r="G22" s="22">
        <v>90</v>
      </c>
      <c r="H22" s="20" t="b">
        <v>0</v>
      </c>
      <c r="I22" s="20"/>
      <c r="J22" s="20"/>
      <c r="K22" s="20"/>
      <c r="L22" s="22">
        <v>1</v>
      </c>
      <c r="M22" s="20">
        <v>1.1499999999999999</v>
      </c>
      <c r="N22" s="22">
        <v>149</v>
      </c>
      <c r="O22" s="22"/>
      <c r="P22" s="22">
        <v>0</v>
      </c>
      <c r="Q22" s="22">
        <v>0</v>
      </c>
      <c r="R22" s="20" t="str">
        <f>_xlfn.CONCAT("sa1_sample",C22)</f>
        <v>sa1_sample14</v>
      </c>
      <c r="S22" s="22">
        <v>2000</v>
      </c>
      <c r="T22" s="22">
        <v>32</v>
      </c>
      <c r="U22" s="22">
        <v>10</v>
      </c>
      <c r="V22" s="22" t="b">
        <v>1</v>
      </c>
      <c r="W22" s="22">
        <v>5</v>
      </c>
      <c r="X22" s="22" t="b">
        <v>1</v>
      </c>
      <c r="Y22" s="22">
        <v>5</v>
      </c>
      <c r="Z22" s="20" t="s">
        <v>143</v>
      </c>
      <c r="AA22" s="28" t="s">
        <v>154</v>
      </c>
      <c r="AB22" s="23" t="s">
        <v>152</v>
      </c>
      <c r="AC22" s="29" t="s">
        <v>151</v>
      </c>
      <c r="AD22" s="20" t="s">
        <v>140</v>
      </c>
      <c r="AE22" s="20" t="s">
        <v>142</v>
      </c>
      <c r="AF22" s="20">
        <v>20</v>
      </c>
      <c r="AG22" s="20">
        <v>0.01</v>
      </c>
      <c r="AH22" s="20">
        <v>4</v>
      </c>
      <c r="AI22" s="20">
        <v>3</v>
      </c>
      <c r="AJ22" s="20">
        <v>2</v>
      </c>
      <c r="AK22" s="20">
        <v>0</v>
      </c>
    </row>
    <row r="23" spans="1:37" x14ac:dyDescent="0.25">
      <c r="A23" s="20" t="s">
        <v>111</v>
      </c>
      <c r="B23" s="21">
        <v>23</v>
      </c>
      <c r="C23" s="22">
        <v>13</v>
      </c>
      <c r="D23" s="22" t="s">
        <v>89</v>
      </c>
      <c r="E23" s="22" t="s">
        <v>85</v>
      </c>
      <c r="F23" s="22">
        <f>B23*200 + IF(D23="B",10,0)</f>
        <v>4610</v>
      </c>
      <c r="G23" s="22">
        <v>90</v>
      </c>
      <c r="H23" s="20" t="b">
        <v>0</v>
      </c>
      <c r="I23" s="20"/>
      <c r="J23" s="20"/>
      <c r="K23" s="20"/>
      <c r="L23" s="22">
        <v>1</v>
      </c>
      <c r="M23" s="20">
        <v>1.1499999999999999</v>
      </c>
      <c r="N23" s="22">
        <v>156</v>
      </c>
      <c r="O23" s="22">
        <v>157</v>
      </c>
      <c r="P23" s="22">
        <v>0</v>
      </c>
      <c r="Q23" s="22">
        <v>0</v>
      </c>
      <c r="R23" s="20" t="str">
        <f>_xlfn.CONCAT("sa1_sample",C23)</f>
        <v>sa1_sample13</v>
      </c>
      <c r="S23" s="22">
        <v>1000</v>
      </c>
      <c r="T23" s="22">
        <v>16</v>
      </c>
      <c r="U23" s="22">
        <v>10</v>
      </c>
      <c r="V23" s="22" t="b">
        <v>1</v>
      </c>
      <c r="W23" s="22">
        <v>5</v>
      </c>
      <c r="X23" s="22" t="b">
        <v>1</v>
      </c>
      <c r="Y23" s="22">
        <v>5</v>
      </c>
      <c r="Z23" s="20" t="s">
        <v>143</v>
      </c>
      <c r="AA23" s="28" t="s">
        <v>154</v>
      </c>
      <c r="AB23" s="23" t="s">
        <v>152</v>
      </c>
      <c r="AC23" s="29" t="s">
        <v>151</v>
      </c>
      <c r="AD23" s="20" t="s">
        <v>140</v>
      </c>
      <c r="AE23" s="20" t="s">
        <v>142</v>
      </c>
      <c r="AF23" s="20">
        <v>20</v>
      </c>
      <c r="AG23" s="20">
        <v>0.01</v>
      </c>
      <c r="AH23" s="20">
        <v>4</v>
      </c>
      <c r="AI23" s="20">
        <v>3</v>
      </c>
      <c r="AJ23" s="20">
        <v>2</v>
      </c>
      <c r="AK23" s="20">
        <v>0</v>
      </c>
    </row>
    <row r="24" spans="1:37" s="19" customFormat="1" x14ac:dyDescent="0.25">
      <c r="A24" s="20" t="s">
        <v>123</v>
      </c>
      <c r="B24" s="21"/>
      <c r="C24" s="22"/>
      <c r="D24" s="22" t="s">
        <v>91</v>
      </c>
      <c r="E24" s="22"/>
      <c r="F24" s="22">
        <v>4635</v>
      </c>
      <c r="G24" s="22">
        <v>-5</v>
      </c>
      <c r="H24" s="20" t="b">
        <v>0</v>
      </c>
      <c r="I24" s="20"/>
      <c r="J24" s="20"/>
      <c r="K24" s="20"/>
      <c r="L24" s="22">
        <v>1</v>
      </c>
      <c r="M24" s="20">
        <v>1.1499999999999999</v>
      </c>
      <c r="N24" s="22">
        <v>157</v>
      </c>
      <c r="O24" s="22"/>
      <c r="P24" s="22">
        <v>0</v>
      </c>
      <c r="Q24" s="22">
        <v>0</v>
      </c>
      <c r="R24" s="20" t="s">
        <v>125</v>
      </c>
      <c r="S24" s="22">
        <v>1000</v>
      </c>
      <c r="T24" s="22">
        <v>16</v>
      </c>
      <c r="U24" s="22">
        <v>10</v>
      </c>
      <c r="V24" s="22" t="b">
        <v>1</v>
      </c>
      <c r="W24" s="22">
        <v>5</v>
      </c>
      <c r="X24" s="22" t="b">
        <v>1</v>
      </c>
      <c r="Y24" s="22">
        <v>5</v>
      </c>
      <c r="Z24" s="20" t="s">
        <v>143</v>
      </c>
      <c r="AA24" s="28" t="s">
        <v>154</v>
      </c>
      <c r="AB24" s="23" t="s">
        <v>152</v>
      </c>
      <c r="AC24" s="29" t="s">
        <v>151</v>
      </c>
      <c r="AD24" s="20" t="s">
        <v>140</v>
      </c>
      <c r="AE24" s="20" t="s">
        <v>142</v>
      </c>
      <c r="AF24" s="20">
        <v>20</v>
      </c>
      <c r="AG24" s="20">
        <v>0.01</v>
      </c>
      <c r="AH24" s="20">
        <v>4</v>
      </c>
      <c r="AI24" s="20">
        <v>3</v>
      </c>
      <c r="AJ24" s="20">
        <v>2</v>
      </c>
      <c r="AK24" s="20">
        <v>0</v>
      </c>
    </row>
    <row r="25" spans="1:37" x14ac:dyDescent="0.25">
      <c r="A25" s="20" t="s">
        <v>112</v>
      </c>
      <c r="B25" s="21">
        <v>24</v>
      </c>
      <c r="C25" s="22">
        <v>12</v>
      </c>
      <c r="D25" s="22" t="s">
        <v>89</v>
      </c>
      <c r="E25" s="22" t="s">
        <v>88</v>
      </c>
      <c r="F25" s="22">
        <f>B25*200 + IF(D25="B",10,0)</f>
        <v>4810</v>
      </c>
      <c r="G25" s="22">
        <v>0</v>
      </c>
      <c r="H25" s="20" t="b">
        <v>0</v>
      </c>
      <c r="I25" s="20"/>
      <c r="J25" s="20"/>
      <c r="K25" s="20"/>
      <c r="L25" s="22">
        <v>1</v>
      </c>
      <c r="M25" s="20">
        <v>1.1499999999999999</v>
      </c>
      <c r="N25" s="22"/>
      <c r="O25" s="22"/>
      <c r="P25" s="22">
        <v>0</v>
      </c>
      <c r="Q25" s="22">
        <v>0</v>
      </c>
      <c r="R25" s="20" t="str">
        <f>_xlfn.CONCAT("sa1_sample",C25)</f>
        <v>sa1_sample12</v>
      </c>
      <c r="S25" s="22">
        <v>1000</v>
      </c>
      <c r="T25" s="22">
        <v>32</v>
      </c>
      <c r="U25" s="22">
        <v>10</v>
      </c>
      <c r="V25" s="22" t="b">
        <v>1</v>
      </c>
      <c r="W25" s="22">
        <v>5</v>
      </c>
      <c r="X25" s="22" t="b">
        <v>1</v>
      </c>
      <c r="Y25" s="22">
        <v>5</v>
      </c>
      <c r="Z25" s="20" t="s">
        <v>143</v>
      </c>
      <c r="AA25" s="28" t="s">
        <v>154</v>
      </c>
      <c r="AB25" s="23" t="s">
        <v>152</v>
      </c>
      <c r="AC25" s="29" t="s">
        <v>151</v>
      </c>
      <c r="AD25" s="20" t="s">
        <v>140</v>
      </c>
      <c r="AE25" s="20" t="s">
        <v>142</v>
      </c>
      <c r="AF25" s="20">
        <v>20</v>
      </c>
      <c r="AG25" s="20">
        <v>0.01</v>
      </c>
      <c r="AH25" s="20">
        <v>4</v>
      </c>
      <c r="AI25" s="20">
        <v>3</v>
      </c>
      <c r="AJ25" s="20">
        <v>2</v>
      </c>
      <c r="AK25" s="20">
        <v>0</v>
      </c>
    </row>
    <row r="26" spans="1:37" x14ac:dyDescent="0.25">
      <c r="A26" s="20" t="s">
        <v>113</v>
      </c>
      <c r="B26" s="21">
        <v>25</v>
      </c>
      <c r="C26" s="22">
        <v>11</v>
      </c>
      <c r="D26" s="22" t="s">
        <v>89</v>
      </c>
      <c r="E26" s="22" t="s">
        <v>87</v>
      </c>
      <c r="F26" s="22">
        <f>B26*200 + IF(D26="B",10,0)</f>
        <v>5010</v>
      </c>
      <c r="G26" s="22">
        <v>0</v>
      </c>
      <c r="H26" s="20" t="b">
        <v>0</v>
      </c>
      <c r="I26" s="20"/>
      <c r="J26" s="20"/>
      <c r="K26" s="20"/>
      <c r="L26" s="22">
        <v>1</v>
      </c>
      <c r="M26" s="20">
        <v>1.1499999999999999</v>
      </c>
      <c r="N26" s="22"/>
      <c r="O26" s="22"/>
      <c r="P26" s="22">
        <v>0</v>
      </c>
      <c r="Q26" s="22">
        <v>0</v>
      </c>
      <c r="R26" s="20" t="str">
        <f>_xlfn.CONCAT("sa1_sample",C26)</f>
        <v>sa1_sample11</v>
      </c>
      <c r="S26" s="22">
        <v>2000</v>
      </c>
      <c r="T26" s="22">
        <v>32</v>
      </c>
      <c r="U26" s="22">
        <v>10</v>
      </c>
      <c r="V26" s="22" t="b">
        <v>1</v>
      </c>
      <c r="W26" s="22">
        <v>5</v>
      </c>
      <c r="X26" s="22" t="b">
        <v>1</v>
      </c>
      <c r="Y26" s="22">
        <v>5</v>
      </c>
      <c r="Z26" s="20" t="s">
        <v>143</v>
      </c>
      <c r="AA26" s="28" t="s">
        <v>154</v>
      </c>
      <c r="AB26" s="23" t="s">
        <v>152</v>
      </c>
      <c r="AC26" s="29" t="s">
        <v>151</v>
      </c>
      <c r="AD26" s="20" t="s">
        <v>140</v>
      </c>
      <c r="AE26" s="20" t="s">
        <v>142</v>
      </c>
      <c r="AF26" s="20">
        <v>20</v>
      </c>
      <c r="AG26" s="20">
        <v>0.01</v>
      </c>
      <c r="AH26" s="20">
        <v>4</v>
      </c>
      <c r="AI26" s="20">
        <v>3</v>
      </c>
      <c r="AJ26" s="20">
        <v>2</v>
      </c>
      <c r="AK26" s="20">
        <v>0</v>
      </c>
    </row>
    <row r="27" spans="1:37" x14ac:dyDescent="0.25">
      <c r="A27" s="20" t="s">
        <v>114</v>
      </c>
      <c r="B27" s="21">
        <v>26</v>
      </c>
      <c r="C27" s="22">
        <v>17</v>
      </c>
      <c r="D27" s="22" t="s">
        <v>91</v>
      </c>
      <c r="E27" s="22" t="s">
        <v>83</v>
      </c>
      <c r="F27" s="22">
        <f>B27*200 + IF(D27="B",10,0)</f>
        <v>5200</v>
      </c>
      <c r="G27" s="22">
        <v>0</v>
      </c>
      <c r="H27" s="20" t="b">
        <v>0</v>
      </c>
      <c r="I27" s="20"/>
      <c r="J27" s="20"/>
      <c r="K27" s="20"/>
      <c r="L27" s="22">
        <v>1</v>
      </c>
      <c r="M27" s="20">
        <v>1.1499999999999999</v>
      </c>
      <c r="N27" s="22"/>
      <c r="O27" s="22"/>
      <c r="P27" s="22">
        <v>0</v>
      </c>
      <c r="Q27" s="22">
        <v>0</v>
      </c>
      <c r="R27" s="20" t="str">
        <f>_xlfn.CONCAT("sa1_sample",C27)</f>
        <v>sa1_sample17</v>
      </c>
      <c r="S27" s="22">
        <v>1000</v>
      </c>
      <c r="T27" s="22">
        <v>24</v>
      </c>
      <c r="U27" s="22">
        <v>10</v>
      </c>
      <c r="V27" s="22" t="b">
        <v>1</v>
      </c>
      <c r="W27" s="22">
        <v>5</v>
      </c>
      <c r="X27" s="22" t="b">
        <v>1</v>
      </c>
      <c r="Y27" s="22">
        <v>5</v>
      </c>
      <c r="Z27" s="20" t="s">
        <v>143</v>
      </c>
      <c r="AA27" s="28" t="s">
        <v>154</v>
      </c>
      <c r="AB27" s="23" t="s">
        <v>152</v>
      </c>
      <c r="AC27" s="29" t="s">
        <v>151</v>
      </c>
      <c r="AD27" s="20" t="s">
        <v>140</v>
      </c>
      <c r="AE27" s="20" t="s">
        <v>142</v>
      </c>
      <c r="AF27" s="20">
        <v>20</v>
      </c>
      <c r="AG27" s="20">
        <v>0.01</v>
      </c>
      <c r="AH27" s="20">
        <v>4</v>
      </c>
      <c r="AI27" s="20">
        <v>3</v>
      </c>
      <c r="AJ27" s="20">
        <v>2</v>
      </c>
      <c r="AK27" s="20">
        <v>0</v>
      </c>
    </row>
    <row r="28" spans="1:37" x14ac:dyDescent="0.25">
      <c r="A28" s="20" t="s">
        <v>115</v>
      </c>
      <c r="B28" s="21">
        <v>27</v>
      </c>
      <c r="C28" s="22">
        <v>17</v>
      </c>
      <c r="D28" s="22" t="s">
        <v>91</v>
      </c>
      <c r="E28" s="22" t="s">
        <v>83</v>
      </c>
      <c r="F28" s="22">
        <f>B28*200 + IF(D28="B",10,0)</f>
        <v>5400</v>
      </c>
      <c r="G28" s="22">
        <v>0</v>
      </c>
      <c r="H28" s="20" t="b">
        <v>0</v>
      </c>
      <c r="I28" s="20"/>
      <c r="J28" s="20"/>
      <c r="K28" s="20"/>
      <c r="L28" s="22">
        <v>1</v>
      </c>
      <c r="M28" s="20">
        <v>1.1499999999999999</v>
      </c>
      <c r="N28" s="22"/>
      <c r="O28" s="22"/>
      <c r="P28" s="22">
        <v>0</v>
      </c>
      <c r="Q28" s="22">
        <v>0</v>
      </c>
      <c r="R28" s="20" t="str">
        <f>_xlfn.CONCAT("sa1_sample",C28)</f>
        <v>sa1_sample17</v>
      </c>
      <c r="S28" s="22">
        <v>1000</v>
      </c>
      <c r="T28" s="22">
        <v>24</v>
      </c>
      <c r="U28" s="22">
        <v>10</v>
      </c>
      <c r="V28" s="22" t="b">
        <v>1</v>
      </c>
      <c r="W28" s="22">
        <v>5</v>
      </c>
      <c r="X28" s="22" t="b">
        <v>1</v>
      </c>
      <c r="Y28" s="22">
        <v>5</v>
      </c>
      <c r="Z28" s="20" t="s">
        <v>143</v>
      </c>
      <c r="AA28" s="28" t="s">
        <v>154</v>
      </c>
      <c r="AB28" s="23" t="s">
        <v>152</v>
      </c>
      <c r="AC28" s="29" t="s">
        <v>151</v>
      </c>
      <c r="AD28" s="20" t="s">
        <v>140</v>
      </c>
      <c r="AE28" s="20" t="s">
        <v>142</v>
      </c>
      <c r="AF28" s="20">
        <v>20</v>
      </c>
      <c r="AG28" s="20">
        <v>0.01</v>
      </c>
      <c r="AH28" s="20">
        <v>4</v>
      </c>
      <c r="AI28" s="20">
        <v>3</v>
      </c>
      <c r="AJ28" s="20">
        <v>2</v>
      </c>
      <c r="AK28" s="20">
        <v>0</v>
      </c>
    </row>
    <row r="29" spans="1:37" x14ac:dyDescent="0.25">
      <c r="A29" s="20" t="s">
        <v>116</v>
      </c>
      <c r="B29" s="21">
        <v>28</v>
      </c>
      <c r="C29" s="22">
        <v>17</v>
      </c>
      <c r="D29" s="22" t="s">
        <v>91</v>
      </c>
      <c r="E29" s="22" t="s">
        <v>83</v>
      </c>
      <c r="F29" s="22">
        <f>B29*200 + IF(D29="B",10,0)</f>
        <v>5600</v>
      </c>
      <c r="G29" s="22">
        <v>90</v>
      </c>
      <c r="H29" s="20" t="b">
        <v>0</v>
      </c>
      <c r="I29" s="20"/>
      <c r="J29" s="20"/>
      <c r="K29" s="20"/>
      <c r="L29" s="22">
        <v>1</v>
      </c>
      <c r="M29" s="20">
        <v>1.1499999999999999</v>
      </c>
      <c r="N29" s="22">
        <v>194</v>
      </c>
      <c r="O29" s="22">
        <v>194</v>
      </c>
      <c r="P29" s="22">
        <v>0</v>
      </c>
      <c r="Q29" s="22">
        <v>0</v>
      </c>
      <c r="R29" s="20" t="str">
        <f>_xlfn.CONCAT("sa1_sample",C29)</f>
        <v>sa1_sample17</v>
      </c>
      <c r="S29" s="22">
        <v>1000</v>
      </c>
      <c r="T29" s="22">
        <v>24</v>
      </c>
      <c r="U29" s="22">
        <v>10</v>
      </c>
      <c r="V29" s="22" t="b">
        <v>1</v>
      </c>
      <c r="W29" s="22">
        <v>5</v>
      </c>
      <c r="X29" s="22" t="b">
        <v>1</v>
      </c>
      <c r="Y29" s="22">
        <v>5</v>
      </c>
      <c r="Z29" s="20" t="s">
        <v>143</v>
      </c>
      <c r="AA29" s="28" t="s">
        <v>154</v>
      </c>
      <c r="AB29" s="23" t="s">
        <v>152</v>
      </c>
      <c r="AC29" s="29" t="s">
        <v>151</v>
      </c>
      <c r="AD29" s="20" t="s">
        <v>140</v>
      </c>
      <c r="AE29" s="20" t="s">
        <v>142</v>
      </c>
      <c r="AF29" s="20">
        <v>20</v>
      </c>
      <c r="AG29" s="20">
        <v>0.01</v>
      </c>
      <c r="AH29" s="20">
        <v>4</v>
      </c>
      <c r="AI29" s="20">
        <v>3</v>
      </c>
      <c r="AJ29" s="20">
        <v>2</v>
      </c>
      <c r="AK29" s="20">
        <v>0</v>
      </c>
    </row>
  </sheetData>
  <sortState xmlns:xlrd2="http://schemas.microsoft.com/office/spreadsheetml/2017/richdata2" ref="A2:AG29">
    <sortCondition ref="F2:F29"/>
  </sortState>
  <conditionalFormatting sqref="Z1 AB1:AE1 AG1:AK1 AB2:AB29">
    <cfRule type="expression" dxfId="3" priority="7">
      <formula>"MOD(ROW(),2)=0"</formula>
    </cfRule>
    <cfRule type="expression" dxfId="2" priority="8">
      <formula>"MOD(ROW(),2)=0"</formula>
    </cfRule>
  </conditionalFormatting>
  <conditionalFormatting sqref="AA1:AA29">
    <cfRule type="expression" dxfId="1" priority="1">
      <formula>"MOD(ROW(),2)=0"</formula>
    </cfRule>
    <cfRule type="expression" dxfId="0" priority="2">
      <formula>"MOD(ROW(),2)=0"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F663-A999-455F-A9F3-46650017B933}">
  <dimension ref="A1:S40"/>
  <sheetViews>
    <sheetView workbookViewId="0">
      <selection activeCell="E15" sqref="E15"/>
    </sheetView>
  </sheetViews>
  <sheetFormatPr defaultRowHeight="15" x14ac:dyDescent="0.25"/>
  <cols>
    <col min="2" max="2" width="14.5703125" style="11" customWidth="1"/>
    <col min="3" max="3" width="9.140625" style="11"/>
    <col min="4" max="4" width="34.85546875" customWidth="1"/>
    <col min="5" max="5" width="15.5703125" bestFit="1" customWidth="1"/>
    <col min="7" max="7" width="11.5703125" bestFit="1" customWidth="1"/>
    <col min="10" max="10" width="27.85546875" customWidth="1"/>
    <col min="14" max="14" width="22.7109375" bestFit="1" customWidth="1"/>
    <col min="18" max="18" width="14.85546875" bestFit="1" customWidth="1"/>
  </cols>
  <sheetData>
    <row r="1" spans="1:19" x14ac:dyDescent="0.25">
      <c r="B1" s="12" t="s">
        <v>30</v>
      </c>
    </row>
    <row r="2" spans="1:19" x14ac:dyDescent="0.25">
      <c r="A2" t="s">
        <v>67</v>
      </c>
      <c r="B2" s="13" t="s">
        <v>1</v>
      </c>
      <c r="C2" s="14" t="s">
        <v>19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0</v>
      </c>
      <c r="K2" s="5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13</v>
      </c>
      <c r="Q2" s="7" t="s">
        <v>20</v>
      </c>
      <c r="R2" s="6" t="s">
        <v>21</v>
      </c>
      <c r="S2" s="6" t="s">
        <v>22</v>
      </c>
    </row>
    <row r="3" spans="1:19" x14ac:dyDescent="0.25">
      <c r="A3" t="s">
        <v>68</v>
      </c>
      <c r="B3" s="11">
        <v>1</v>
      </c>
      <c r="C3" s="11">
        <v>1</v>
      </c>
      <c r="E3">
        <v>220601</v>
      </c>
      <c r="G3">
        <v>220609</v>
      </c>
      <c r="I3" t="s">
        <v>14</v>
      </c>
      <c r="J3" t="s">
        <v>56</v>
      </c>
      <c r="N3" s="4" t="s">
        <v>58</v>
      </c>
    </row>
    <row r="4" spans="1:19" x14ac:dyDescent="0.25">
      <c r="A4" t="s">
        <v>68</v>
      </c>
      <c r="B4" s="11">
        <v>2</v>
      </c>
      <c r="C4" s="11">
        <v>2</v>
      </c>
      <c r="E4">
        <v>220601</v>
      </c>
      <c r="G4">
        <v>220613</v>
      </c>
      <c r="I4" t="s">
        <v>14</v>
      </c>
      <c r="N4" s="4" t="s">
        <v>64</v>
      </c>
    </row>
    <row r="5" spans="1:19" s="1" customFormat="1" x14ac:dyDescent="0.25">
      <c r="A5" s="1" t="s">
        <v>68</v>
      </c>
      <c r="B5" s="15">
        <v>3</v>
      </c>
      <c r="C5" s="15">
        <v>3</v>
      </c>
      <c r="E5" s="1">
        <v>220526</v>
      </c>
      <c r="G5" s="1">
        <v>220606</v>
      </c>
      <c r="I5" s="1" t="s">
        <v>18</v>
      </c>
      <c r="J5" s="1" t="s">
        <v>61</v>
      </c>
      <c r="N5" s="8" t="s">
        <v>57</v>
      </c>
    </row>
    <row r="6" spans="1:19" s="1" customFormat="1" x14ac:dyDescent="0.25">
      <c r="A6" s="1" t="s">
        <v>68</v>
      </c>
      <c r="B6" s="15">
        <v>4</v>
      </c>
      <c r="C6" s="15">
        <v>4</v>
      </c>
      <c r="E6" s="1">
        <v>220526</v>
      </c>
      <c r="G6" s="1">
        <v>220608</v>
      </c>
      <c r="I6" s="1" t="s">
        <v>17</v>
      </c>
      <c r="J6" s="1" t="s">
        <v>50</v>
      </c>
      <c r="N6" s="4" t="s">
        <v>59</v>
      </c>
    </row>
    <row r="7" spans="1:19" x14ac:dyDescent="0.25">
      <c r="A7" t="s">
        <v>68</v>
      </c>
      <c r="B7" s="11">
        <v>5</v>
      </c>
      <c r="C7" s="11">
        <v>5</v>
      </c>
      <c r="E7">
        <v>220521</v>
      </c>
      <c r="G7">
        <v>220531</v>
      </c>
      <c r="I7" t="s">
        <v>17</v>
      </c>
      <c r="J7" t="s">
        <v>45</v>
      </c>
      <c r="N7" s="2" t="s">
        <v>49</v>
      </c>
    </row>
    <row r="8" spans="1:19" s="1" customFormat="1" x14ac:dyDescent="0.25">
      <c r="A8" s="1" t="s">
        <v>68</v>
      </c>
      <c r="B8" s="15">
        <v>6</v>
      </c>
      <c r="C8" s="15">
        <v>6</v>
      </c>
      <c r="E8" s="1">
        <v>220517</v>
      </c>
      <c r="G8" s="1">
        <v>220526</v>
      </c>
      <c r="I8" s="1" t="s">
        <v>17</v>
      </c>
      <c r="J8" s="1" t="s">
        <v>45</v>
      </c>
      <c r="N8" s="3" t="s">
        <v>48</v>
      </c>
      <c r="O8" s="1" t="s">
        <v>47</v>
      </c>
    </row>
    <row r="9" spans="1:19" x14ac:dyDescent="0.25">
      <c r="A9" s="10" t="s">
        <v>68</v>
      </c>
      <c r="B9" s="11">
        <v>7</v>
      </c>
      <c r="C9" s="11">
        <v>7</v>
      </c>
      <c r="E9">
        <v>220511</v>
      </c>
      <c r="G9">
        <v>220520</v>
      </c>
      <c r="I9" t="s">
        <v>17</v>
      </c>
      <c r="J9" t="s">
        <v>41</v>
      </c>
      <c r="N9" s="2" t="s">
        <v>46</v>
      </c>
      <c r="O9" t="s">
        <v>47</v>
      </c>
      <c r="R9" t="s">
        <v>15</v>
      </c>
    </row>
    <row r="10" spans="1:19" s="1" customFormat="1" x14ac:dyDescent="0.25">
      <c r="A10" s="1" t="s">
        <v>68</v>
      </c>
      <c r="B10" s="15">
        <v>8</v>
      </c>
      <c r="C10" s="15">
        <v>8</v>
      </c>
      <c r="E10" s="1">
        <v>220507</v>
      </c>
      <c r="G10" s="1">
        <v>220514</v>
      </c>
      <c r="I10" s="1" t="s">
        <v>17</v>
      </c>
      <c r="J10" s="1" t="s">
        <v>41</v>
      </c>
      <c r="N10" s="8" t="s">
        <v>44</v>
      </c>
      <c r="R10" s="1" t="s">
        <v>15</v>
      </c>
    </row>
    <row r="11" spans="1:19" x14ac:dyDescent="0.25">
      <c r="A11" t="s">
        <v>68</v>
      </c>
      <c r="B11" s="11">
        <v>9</v>
      </c>
      <c r="C11" s="11">
        <v>9</v>
      </c>
      <c r="E11">
        <v>220502</v>
      </c>
      <c r="G11">
        <v>220509</v>
      </c>
      <c r="I11" t="s">
        <v>18</v>
      </c>
      <c r="N11" s="2" t="s">
        <v>42</v>
      </c>
    </row>
    <row r="12" spans="1:19" x14ac:dyDescent="0.25">
      <c r="A12" t="s">
        <v>68</v>
      </c>
      <c r="B12" s="11">
        <v>10</v>
      </c>
      <c r="C12" s="11">
        <v>10</v>
      </c>
      <c r="E12">
        <v>220502</v>
      </c>
      <c r="G12">
        <v>220506</v>
      </c>
      <c r="I12" t="s">
        <v>17</v>
      </c>
      <c r="N12" s="4" t="s">
        <v>40</v>
      </c>
      <c r="R12" t="s">
        <v>15</v>
      </c>
    </row>
    <row r="13" spans="1:19" s="1" customFormat="1" x14ac:dyDescent="0.25">
      <c r="A13" s="1" t="s">
        <v>68</v>
      </c>
      <c r="B13" s="15">
        <v>11</v>
      </c>
      <c r="C13" s="15" t="s">
        <v>23</v>
      </c>
      <c r="E13" s="1">
        <v>220421</v>
      </c>
      <c r="G13" s="1">
        <v>229428</v>
      </c>
      <c r="I13" s="1" t="s">
        <v>14</v>
      </c>
      <c r="J13" s="1" t="s">
        <v>35</v>
      </c>
      <c r="N13" s="3" t="s">
        <v>39</v>
      </c>
    </row>
    <row r="14" spans="1:19" s="1" customFormat="1" x14ac:dyDescent="0.25">
      <c r="A14" s="1" t="s">
        <v>68</v>
      </c>
      <c r="B14" s="15">
        <v>12</v>
      </c>
      <c r="C14" s="15" t="s">
        <v>24</v>
      </c>
      <c r="E14" s="1">
        <v>220421</v>
      </c>
      <c r="G14" s="1">
        <v>220501</v>
      </c>
      <c r="I14" s="1" t="s">
        <v>16</v>
      </c>
      <c r="J14" s="1" t="s">
        <v>33</v>
      </c>
      <c r="N14" s="3" t="s">
        <v>43</v>
      </c>
    </row>
    <row r="15" spans="1:19" s="1" customFormat="1" x14ac:dyDescent="0.25">
      <c r="A15" s="1" t="s">
        <v>68</v>
      </c>
      <c r="B15" s="15">
        <v>13</v>
      </c>
      <c r="C15" s="15" t="s">
        <v>25</v>
      </c>
      <c r="E15" s="1">
        <v>220421</v>
      </c>
      <c r="G15" s="1">
        <v>220429</v>
      </c>
      <c r="I15" s="1" t="s">
        <v>17</v>
      </c>
      <c r="J15" s="1" t="s">
        <v>33</v>
      </c>
      <c r="N15" s="2" t="s">
        <v>66</v>
      </c>
      <c r="R15" s="1" t="s">
        <v>15</v>
      </c>
    </row>
    <row r="16" spans="1:19" s="3" customFormat="1" x14ac:dyDescent="0.25">
      <c r="A16" s="3" t="s">
        <v>68</v>
      </c>
      <c r="B16" s="16">
        <v>14</v>
      </c>
      <c r="C16" s="16" t="s">
        <v>26</v>
      </c>
      <c r="E16" s="3">
        <v>220421</v>
      </c>
      <c r="G16" s="3">
        <v>220426</v>
      </c>
      <c r="I16" s="3" t="s">
        <v>16</v>
      </c>
      <c r="J16" s="3" t="s">
        <v>36</v>
      </c>
    </row>
    <row r="17" spans="1:18" s="2" customFormat="1" x14ac:dyDescent="0.25">
      <c r="B17" s="17">
        <v>15</v>
      </c>
      <c r="C17" s="17" t="s">
        <v>27</v>
      </c>
      <c r="E17" s="2">
        <v>220427</v>
      </c>
      <c r="G17" s="9">
        <v>220502</v>
      </c>
      <c r="I17" s="9" t="s">
        <v>18</v>
      </c>
      <c r="J17" s="9" t="s">
        <v>37</v>
      </c>
    </row>
    <row r="18" spans="1:18" s="1" customFormat="1" x14ac:dyDescent="0.25">
      <c r="A18" s="1" t="s">
        <v>68</v>
      </c>
      <c r="B18" s="15">
        <v>16</v>
      </c>
      <c r="C18" s="15" t="s">
        <v>28</v>
      </c>
      <c r="E18" s="1">
        <v>220416</v>
      </c>
      <c r="G18" s="1">
        <v>220424</v>
      </c>
      <c r="I18" s="1" t="s">
        <v>17</v>
      </c>
      <c r="J18" s="1" t="s">
        <v>32</v>
      </c>
      <c r="N18" s="8" t="s">
        <v>38</v>
      </c>
      <c r="R18" s="1" t="s">
        <v>15</v>
      </c>
    </row>
    <row r="19" spans="1:18" s="1" customFormat="1" x14ac:dyDescent="0.25">
      <c r="A19" s="1" t="s">
        <v>68</v>
      </c>
      <c r="B19" s="15">
        <v>17</v>
      </c>
      <c r="C19" s="15" t="s">
        <v>29</v>
      </c>
      <c r="E19" s="1">
        <v>220416</v>
      </c>
      <c r="G19" s="1">
        <v>220421</v>
      </c>
      <c r="I19" s="1" t="s">
        <v>17</v>
      </c>
      <c r="J19" s="1" t="s">
        <v>32</v>
      </c>
      <c r="N19" s="8" t="s">
        <v>34</v>
      </c>
      <c r="R19" s="1" t="s">
        <v>15</v>
      </c>
    </row>
    <row r="20" spans="1:18" x14ac:dyDescent="0.25">
      <c r="B20" s="11">
        <v>1</v>
      </c>
    </row>
    <row r="21" spans="1:18" x14ac:dyDescent="0.25">
      <c r="B21" s="11">
        <v>2</v>
      </c>
    </row>
    <row r="22" spans="1:18" x14ac:dyDescent="0.25">
      <c r="B22" s="11">
        <v>3</v>
      </c>
    </row>
    <row r="23" spans="1:18" x14ac:dyDescent="0.25">
      <c r="B23" s="11">
        <v>4</v>
      </c>
    </row>
    <row r="24" spans="1:18" x14ac:dyDescent="0.25">
      <c r="A24" t="s">
        <v>68</v>
      </c>
      <c r="B24" s="15">
        <v>5</v>
      </c>
      <c r="C24" s="15"/>
      <c r="D24" s="1"/>
      <c r="E24" s="1">
        <v>220620</v>
      </c>
      <c r="F24" s="1"/>
      <c r="G24" s="1">
        <v>220627</v>
      </c>
      <c r="H24" s="1"/>
      <c r="I24" s="1" t="s">
        <v>14</v>
      </c>
      <c r="J24" s="1" t="s">
        <v>56</v>
      </c>
    </row>
    <row r="25" spans="1:18" x14ac:dyDescent="0.25">
      <c r="A25" t="s">
        <v>68</v>
      </c>
      <c r="B25" s="15">
        <v>6</v>
      </c>
      <c r="C25" s="15"/>
      <c r="D25" s="1"/>
      <c r="E25" s="1">
        <v>220620</v>
      </c>
      <c r="F25" s="1"/>
      <c r="G25" s="1">
        <v>220627</v>
      </c>
      <c r="H25" s="1"/>
      <c r="I25" s="1" t="s">
        <v>18</v>
      </c>
      <c r="J25" s="1" t="s">
        <v>61</v>
      </c>
    </row>
    <row r="26" spans="1:18" x14ac:dyDescent="0.25">
      <c r="A26" t="s">
        <v>68</v>
      </c>
      <c r="B26" s="11">
        <v>7</v>
      </c>
      <c r="E26">
        <v>220624</v>
      </c>
      <c r="G26">
        <v>220710</v>
      </c>
      <c r="I26" t="s">
        <v>14</v>
      </c>
      <c r="J26" t="s">
        <v>69</v>
      </c>
    </row>
    <row r="27" spans="1:18" x14ac:dyDescent="0.25">
      <c r="B27" s="11">
        <v>8</v>
      </c>
    </row>
    <row r="28" spans="1:18" x14ac:dyDescent="0.25">
      <c r="A28" t="s">
        <v>68</v>
      </c>
      <c r="B28" s="11">
        <v>9</v>
      </c>
      <c r="E28">
        <v>220628</v>
      </c>
      <c r="G28">
        <v>220717</v>
      </c>
      <c r="I28" t="s">
        <v>14</v>
      </c>
      <c r="J28" t="s">
        <v>69</v>
      </c>
    </row>
    <row r="29" spans="1:18" x14ac:dyDescent="0.25">
      <c r="B29" s="11">
        <v>10</v>
      </c>
    </row>
    <row r="30" spans="1:18" x14ac:dyDescent="0.25">
      <c r="A30" t="s">
        <v>68</v>
      </c>
      <c r="B30" s="11">
        <v>11</v>
      </c>
      <c r="C30" s="11" t="s">
        <v>23</v>
      </c>
      <c r="E30">
        <v>220610</v>
      </c>
      <c r="G30">
        <v>220616</v>
      </c>
      <c r="I30" t="s">
        <v>18</v>
      </c>
      <c r="J30" t="s">
        <v>61</v>
      </c>
    </row>
    <row r="31" spans="1:18" x14ac:dyDescent="0.25">
      <c r="A31" t="s">
        <v>68</v>
      </c>
      <c r="B31" s="11">
        <v>12</v>
      </c>
      <c r="C31" s="11" t="s">
        <v>24</v>
      </c>
      <c r="E31">
        <v>220624</v>
      </c>
      <c r="G31">
        <v>220706</v>
      </c>
      <c r="I31" t="s">
        <v>14</v>
      </c>
      <c r="J31" t="s">
        <v>70</v>
      </c>
    </row>
    <row r="32" spans="1:18" x14ac:dyDescent="0.25">
      <c r="A32" t="s">
        <v>68</v>
      </c>
      <c r="B32" s="11">
        <v>13</v>
      </c>
      <c r="C32" s="11" t="s">
        <v>25</v>
      </c>
      <c r="E32">
        <v>220628</v>
      </c>
      <c r="G32">
        <v>220713</v>
      </c>
      <c r="I32" t="s">
        <v>14</v>
      </c>
      <c r="J32" t="s">
        <v>70</v>
      </c>
    </row>
    <row r="33" spans="1:14" x14ac:dyDescent="0.25">
      <c r="A33" t="s">
        <v>68</v>
      </c>
      <c r="B33" s="11">
        <v>14</v>
      </c>
      <c r="C33" s="11" t="s">
        <v>26</v>
      </c>
      <c r="E33">
        <v>220616</v>
      </c>
      <c r="G33">
        <v>220620</v>
      </c>
      <c r="I33" t="s">
        <v>17</v>
      </c>
      <c r="J33" t="s">
        <v>62</v>
      </c>
    </row>
    <row r="34" spans="1:14" x14ac:dyDescent="0.25">
      <c r="A34" t="s">
        <v>68</v>
      </c>
      <c r="B34" s="11" t="s">
        <v>31</v>
      </c>
      <c r="C34" s="11" t="s">
        <v>27</v>
      </c>
      <c r="E34">
        <v>220601</v>
      </c>
      <c r="G34">
        <v>220611</v>
      </c>
      <c r="I34" t="s">
        <v>17</v>
      </c>
      <c r="J34" t="s">
        <v>60</v>
      </c>
      <c r="N34" s="4" t="s">
        <v>63</v>
      </c>
    </row>
    <row r="35" spans="1:14" x14ac:dyDescent="0.25">
      <c r="B35" s="11">
        <v>16</v>
      </c>
    </row>
    <row r="36" spans="1:14" x14ac:dyDescent="0.25">
      <c r="B36" s="11">
        <v>17</v>
      </c>
    </row>
    <row r="39" spans="1:14" x14ac:dyDescent="0.25">
      <c r="B39" s="11" t="s">
        <v>51</v>
      </c>
      <c r="C39" s="11" t="s">
        <v>52</v>
      </c>
      <c r="D39" t="s">
        <v>54</v>
      </c>
      <c r="E39">
        <v>220606</v>
      </c>
      <c r="G39">
        <v>220613</v>
      </c>
      <c r="I39" t="s">
        <v>18</v>
      </c>
      <c r="N39" s="4" t="s">
        <v>65</v>
      </c>
    </row>
    <row r="40" spans="1:14" x14ac:dyDescent="0.25">
      <c r="C40" s="11" t="s">
        <v>53</v>
      </c>
      <c r="D40" t="s">
        <v>55</v>
      </c>
      <c r="E40">
        <v>220606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wb3 v2 Sagittal Apr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Won Jung</dc:creator>
  <dc:description/>
  <cp:lastModifiedBy>aaron</cp:lastModifiedBy>
  <cp:revision>2</cp:revision>
  <cp:lastPrinted>2022-02-10T23:48:18Z</cp:lastPrinted>
  <dcterms:created xsi:type="dcterms:W3CDTF">2020-11-10T14:19:38Z</dcterms:created>
  <dcterms:modified xsi:type="dcterms:W3CDTF">2023-08-16T19:16:27Z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