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償却スケジュール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<sst xmlns="http://schemas.openxmlformats.org/spreadsheetml/2006/main" count="15" uniqueCount="15">
  <si>
    <t>償却スケジュールテンプレート</t>
  </si>
  <si>
    <t>ローン情報</t>
  </si>
  <si>
    <t>概要</t>
  </si>
  <si>
    <t>借入額</t>
  </si>
  <si>
    <t>支払予定額</t>
  </si>
  <si>
    <t>年利率</t>
  </si>
  <si>
    <t>借入期間（月</t>
  </si>
  <si>
    <t>利息総額</t>
  </si>
  <si>
    <t>初回支払日</t>
  </si>
  <si>
    <t>支払総額</t>
  </si>
  <si>
    <t>№</t>
  </si>
  <si>
    <t>締め切り</t>
  </si>
  <si>
    <t>期首残高</t>
  </si>
  <si>
    <t>支払い</t>
  </si>
  <si>
    <t>繰越残高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</si>
</sst>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[$¥-411]#,##0.00"/>
    <numFmt numFmtId="165" formatCode="dd/mm/yyyy;@"/>
    <numFmt numFmtId="166" formatCode="dd/mm/yyyy"/>
  </numFmts>
  <fonts count="4">
    <font>
      <sz val="11.000000"/>
      <color theme="1"/>
      <name val="Calibri"/>
      <scheme val="minor"/>
    </font>
    <font>
      <sz val="11.000000"/>
      <color theme="1"/>
      <name val="Open Sans"/>
    </font>
    <font>
      <b/>
      <sz val="18.000000"/>
      <color theme="1"/>
      <name val="Open Sans"/>
    </font>
    <font>
      <b/>
      <sz val="11.000000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0"/>
        <bgColor theme="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1" xfId="0" applyNumberFormat="1" applyFont="1"/>
    <xf fontId="1" fillId="0" borderId="0" numFmtId="0" xfId="0" applyFont="1"/>
    <xf fontId="2" fillId="2" borderId="0" numFmtId="1" xfId="0" applyNumberFormat="1" applyFont="1" applyFill="1" applyAlignment="1">
      <alignment horizontal="center" vertical="center"/>
    </xf>
    <xf fontId="1" fillId="3" borderId="0" numFmtId="0" xfId="0" applyFont="1" applyFill="1"/>
    <xf fontId="0" fillId="3" borderId="0" numFmtId="0" xfId="0" applyFill="1"/>
    <xf fontId="1" fillId="3" borderId="0" numFmtId="1" xfId="0" applyNumberFormat="1" applyFont="1" applyFill="1"/>
    <xf fontId="3" fillId="2" borderId="1" numFmtId="1" xfId="0" applyNumberFormat="1" applyFont="1" applyFill="1" applyBorder="1" applyAlignment="1">
      <alignment horizontal="center"/>
    </xf>
    <xf fontId="3" fillId="2" borderId="1" numFmtId="0" xfId="0" applyFont="1" applyFill="1" applyBorder="1" applyAlignment="1">
      <alignment horizontal="center"/>
    </xf>
    <xf fontId="1" fillId="0" borderId="1" numFmtId="1" xfId="0" applyNumberFormat="1" applyFont="1" applyBorder="1"/>
    <xf fontId="1" fillId="0" borderId="1" numFmtId="164" xfId="0" applyNumberFormat="1" applyFont="1" applyBorder="1"/>
    <xf fontId="1" fillId="0" borderId="1" numFmtId="0" xfId="0" applyFont="1" applyBorder="1"/>
    <xf fontId="1" fillId="0" borderId="1" numFmtId="9" xfId="0" applyNumberFormat="1" applyFont="1" applyBorder="1"/>
    <xf fontId="1" fillId="3" borderId="0" numFmtId="8" xfId="0" applyNumberFormat="1" applyFont="1" applyFill="1"/>
    <xf fontId="1" fillId="0" borderId="1" numFmtId="165" xfId="0" applyNumberFormat="1" applyFont="1" applyBorder="1"/>
    <xf fontId="1" fillId="0" borderId="1" numFmtId="1" xfId="0" applyNumberFormat="1" applyFont="1" applyBorder="1" applyAlignment="1">
      <alignment horizontal="center"/>
    </xf>
    <xf fontId="1" fillId="0" borderId="1" numFmtId="166" xfId="0" applyNumberFormat="1" applyFont="1" applyBorder="1" applyAlignment="1">
      <alignment horizontal="center"/>
    </xf>
    <xf fontId="1" fillId="0" borderId="1" numFmtId="164" xfId="0" applyNumberFormat="1" applyFont="1" applyBorder="1" applyAlignment="1">
      <alignment horizontal="center"/>
    </xf>
    <xf fontId="1" fillId="2" borderId="1" numFmtId="1" xfId="0" applyNumberFormat="1" applyFont="1" applyFill="1" applyBorder="1" applyAlignment="1">
      <alignment horizontal="center"/>
    </xf>
    <xf fontId="1" fillId="2" borderId="1" numFmtId="166" xfId="0" applyNumberFormat="1" applyFont="1" applyFill="1" applyBorder="1" applyAlignment="1">
      <alignment horizontal="center"/>
    </xf>
    <xf fontId="1" fillId="2" borderId="1" numFmtId="164" xfId="0" applyNumberFormat="1" applyFont="1" applyFill="1" applyBorder="1" applyAlignment="1">
      <alignment horizontal="center"/>
    </xf>
    <xf fontId="1" fillId="3" borderId="0" numFmtId="1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E1"/>
    </sheetView>
  </sheetViews>
  <sheetFormatPr defaultRowHeight="14.4"/>
  <cols>
    <col customWidth="1" min="1" max="1" style="1" width="23.7109375"/>
    <col customWidth="1" min="2" max="2" style="2" width="17.140625"/>
    <col customWidth="1" min="3" max="5" style="2" width="28.00390625"/>
    <col min="6" max="7" style="2" width="9.140625"/>
    <col bestFit="1" min="8" max="8" style="2" width="11.453125"/>
    <col min="9" max="9" style="2" width="9.140625"/>
  </cols>
  <sheetData>
    <row r="1" ht="45.600000000000001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199999999999999">
      <c r="A2" s="6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6.199999999999999">
      <c r="A3" s="7" t="s">
        <v>1</v>
      </c>
      <c r="B3" s="7"/>
      <c r="C3" s="4"/>
      <c r="D3" s="8" t="s">
        <v>2</v>
      </c>
      <c r="E3" s="8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6.199999999999999">
      <c r="A4" s="9" t="s">
        <v>3</v>
      </c>
      <c r="B4" s="10">
        <v>100000</v>
      </c>
      <c r="C4" s="4"/>
      <c r="D4" s="11" t="s">
        <v>4</v>
      </c>
      <c r="E4" s="10">
        <f>-PMT(B5/12,B6,B4,0,1)</f>
        <v>8525.2264021710325</v>
      </c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6.199999999999999">
      <c r="A5" s="9" t="s">
        <v>5</v>
      </c>
      <c r="B5" s="12">
        <v>5.0000000000000003e-002</v>
      </c>
      <c r="C5" s="4"/>
      <c r="D5" s="11" t="s">
        <v>4</v>
      </c>
      <c r="E5" s="11">
        <v>12</v>
      </c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6.199999999999999">
      <c r="A6" s="9" t="s">
        <v>6</v>
      </c>
      <c r="B6" s="9">
        <v>12</v>
      </c>
      <c r="C6" s="4"/>
      <c r="D6" s="11" t="s">
        <v>7</v>
      </c>
      <c r="E6" s="10">
        <f>-IPMT(B5,1,B6,B4)</f>
        <v>5000</v>
      </c>
      <c r="F6" s="4"/>
      <c r="G6" s="4"/>
      <c r="H6" s="13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6.199999999999999">
      <c r="A7" s="9" t="s">
        <v>8</v>
      </c>
      <c r="B7" s="14">
        <f ca="1">TODAY()</f>
        <v>45559</v>
      </c>
      <c r="C7" s="4"/>
      <c r="D7" s="11" t="s">
        <v>9</v>
      </c>
      <c r="E7" s="10">
        <f>B4+E6</f>
        <v>105000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199999999999999">
      <c r="A8" s="6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6.199999999999999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6.199999999999999">
      <c r="A10" s="15">
        <v>1</v>
      </c>
      <c r="B10" s="16">
        <f ca="1">TODAY()</f>
        <v>45559</v>
      </c>
      <c r="C10" s="17">
        <f>E7</f>
        <v>105000</v>
      </c>
      <c r="D10" s="17">
        <f>E4</f>
        <v>8525.2264021710325</v>
      </c>
      <c r="E10" s="17">
        <f t="shared" ref="E10:E21" si="0">C10-D10</f>
        <v>96474.773597828971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6.199999999999999">
      <c r="A11" s="18">
        <v>2</v>
      </c>
      <c r="B11" s="19">
        <f t="shared" ref="B11:B21" si="1">WORKDAY(B10,+21)</f>
        <v>45588</v>
      </c>
      <c r="C11" s="20">
        <f t="shared" ref="C11:C21" si="2">E10</f>
        <v>96474.773597828971</v>
      </c>
      <c r="D11" s="20">
        <f>E4</f>
        <v>8525.2264021710325</v>
      </c>
      <c r="E11" s="20">
        <f t="shared" si="0"/>
        <v>87949.547195657942</v>
      </c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6.199999999999999">
      <c r="A12" s="15">
        <v>3</v>
      </c>
      <c r="B12" s="16">
        <f t="shared" si="1"/>
        <v>45617</v>
      </c>
      <c r="C12" s="17">
        <f t="shared" si="2"/>
        <v>87949.547195657942</v>
      </c>
      <c r="D12" s="17">
        <f>E4</f>
        <v>8525.2264021710325</v>
      </c>
      <c r="E12" s="17">
        <f t="shared" si="0"/>
        <v>79424.320793486913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6.199999999999999">
      <c r="A13" s="18">
        <v>4</v>
      </c>
      <c r="B13" s="19">
        <f t="shared" si="1"/>
        <v>45646</v>
      </c>
      <c r="C13" s="20">
        <f t="shared" si="2"/>
        <v>79424.320793486913</v>
      </c>
      <c r="D13" s="20">
        <f>E4</f>
        <v>8525.2264021710325</v>
      </c>
      <c r="E13" s="20">
        <f t="shared" si="0"/>
        <v>70899.094391315884</v>
      </c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199999999999999">
      <c r="A14" s="15">
        <v>5</v>
      </c>
      <c r="B14" s="16">
        <f t="shared" si="1"/>
        <v>45677</v>
      </c>
      <c r="C14" s="17">
        <f t="shared" si="2"/>
        <v>70899.094391315884</v>
      </c>
      <c r="D14" s="17">
        <f>E4</f>
        <v>8525.2264021710325</v>
      </c>
      <c r="E14" s="17">
        <f t="shared" si="0"/>
        <v>62373.867989144856</v>
      </c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6.199999999999999">
      <c r="A15" s="18">
        <v>6</v>
      </c>
      <c r="B15" s="19">
        <f t="shared" si="1"/>
        <v>45706</v>
      </c>
      <c r="C15" s="20">
        <f t="shared" si="2"/>
        <v>62373.867989144856</v>
      </c>
      <c r="D15" s="20">
        <f>E4</f>
        <v>8525.2264021710325</v>
      </c>
      <c r="E15" s="20">
        <f t="shared" si="0"/>
        <v>53848.641586973827</v>
      </c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199999999999999">
      <c r="A16" s="15">
        <v>7</v>
      </c>
      <c r="B16" s="16">
        <f t="shared" si="1"/>
        <v>45735</v>
      </c>
      <c r="C16" s="17">
        <f t="shared" si="2"/>
        <v>53848.641586973827</v>
      </c>
      <c r="D16" s="17">
        <f>E4</f>
        <v>8525.2264021710325</v>
      </c>
      <c r="E16" s="17">
        <f t="shared" si="0"/>
        <v>45323.415184802798</v>
      </c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199999999999999">
      <c r="A17" s="18">
        <v>8</v>
      </c>
      <c r="B17" s="19">
        <f t="shared" si="1"/>
        <v>45764</v>
      </c>
      <c r="C17" s="20">
        <f t="shared" si="2"/>
        <v>45323.415184802798</v>
      </c>
      <c r="D17" s="20">
        <f>E4</f>
        <v>8525.2264021710325</v>
      </c>
      <c r="E17" s="20">
        <f t="shared" si="0"/>
        <v>36798.188782631769</v>
      </c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6.199999999999999">
      <c r="A18" s="15">
        <v>9</v>
      </c>
      <c r="B18" s="16">
        <f t="shared" si="1"/>
        <v>45793</v>
      </c>
      <c r="C18" s="17">
        <f t="shared" si="2"/>
        <v>36798.188782631769</v>
      </c>
      <c r="D18" s="17">
        <f>E4</f>
        <v>8525.2264021710325</v>
      </c>
      <c r="E18" s="17">
        <f t="shared" si="0"/>
        <v>28272.962380460736</v>
      </c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199999999999999">
      <c r="A19" s="18">
        <v>10</v>
      </c>
      <c r="B19" s="19">
        <f t="shared" si="1"/>
        <v>45824</v>
      </c>
      <c r="C19" s="20">
        <f t="shared" si="2"/>
        <v>28272.962380460736</v>
      </c>
      <c r="D19" s="20">
        <f>E4</f>
        <v>8525.2264021710325</v>
      </c>
      <c r="E19" s="20">
        <f t="shared" si="0"/>
        <v>19747.735978289704</v>
      </c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199999999999999">
      <c r="A20" s="15">
        <v>11</v>
      </c>
      <c r="B20" s="16">
        <f t="shared" si="1"/>
        <v>45853</v>
      </c>
      <c r="C20" s="17">
        <f t="shared" si="2"/>
        <v>19747.735978289704</v>
      </c>
      <c r="D20" s="17">
        <f>E4</f>
        <v>8525.2264021710325</v>
      </c>
      <c r="E20" s="17">
        <f t="shared" si="0"/>
        <v>11222.509576118671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6.199999999999999">
      <c r="A21" s="18">
        <v>12</v>
      </c>
      <c r="B21" s="19">
        <f t="shared" si="1"/>
        <v>45882</v>
      </c>
      <c r="C21" s="20">
        <f t="shared" si="2"/>
        <v>11222.509576118671</v>
      </c>
      <c r="D21" s="20">
        <f>E4</f>
        <v>8525.2264021710325</v>
      </c>
      <c r="E21" s="20">
        <f t="shared" si="0"/>
        <v>2697.2831739476387</v>
      </c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199999999999999">
      <c r="A22" s="21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199999999999999">
      <c r="A23" s="21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6.199999999999999">
      <c r="A24" s="6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6.199999999999999">
      <c r="A25" s="6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6.199999999999999">
      <c r="A26" s="6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6.199999999999999">
      <c r="A27" s="6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6.199999999999999">
      <c r="A28" s="6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6.199999999999999">
      <c r="A29" s="6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6.199999999999999">
      <c r="A30" s="6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6.199999999999999">
      <c r="A31" s="6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6.199999999999999">
      <c r="A32" s="6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6.199999999999999">
      <c r="A33" s="6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6.199999999999999">
      <c r="A34" s="6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6.199999999999999">
      <c r="A35" s="6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6.199999999999999">
      <c r="A36" s="6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6.199999999999999">
      <c r="A37" s="6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6.199999999999999">
      <c r="A38" s="6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6.199999999999999">
      <c r="A39" s="6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6.199999999999999">
      <c r="A40" s="6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6.199999999999999">
      <c r="A41" s="6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6.199999999999999">
      <c r="A42" s="6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6.199999999999999">
      <c r="A43" s="6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6.199999999999999">
      <c r="A44" s="6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6.199999999999999">
      <c r="A45" s="6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6.199999999999999">
      <c r="A46" s="6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6.199999999999999">
      <c r="A47" s="6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6.199999999999999">
      <c r="A48" s="6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6.199999999999999">
      <c r="A49" s="6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6.199999999999999">
      <c r="A50" s="6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6.199999999999999">
      <c r="A51" s="6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6.199999999999999">
      <c r="A52" s="6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6.199999999999999">
      <c r="A53" s="6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6.199999999999999">
      <c r="A54" s="6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6.199999999999999">
      <c r="A55" s="6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6.199999999999999">
      <c r="A56" s="6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6.199999999999999">
      <c r="A57" s="6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6.199999999999999">
      <c r="A58" s="6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6.199999999999999">
      <c r="A59" s="6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6.199999999999999">
      <c r="A60" s="6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6.199999999999999">
      <c r="A61" s="6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6.199999999999999">
      <c r="A62" s="6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6.199999999999999">
      <c r="A63" s="6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6.199999999999999">
      <c r="A64" s="6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4.25">
      <c r="A65" s="6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4.25">
      <c r="A66" s="6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4.25">
      <c r="A67" s="6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4.25"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4.25"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4.25"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4.25"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4.25"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4.25"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4.25"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4.25"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4.25"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4.25"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4.25"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4.25"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4.25"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4.25"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4.25"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4.25"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4.25"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4.25"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4.25"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4.25"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4.25"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4.25"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4.25"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4.25"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4.25"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</sheetData>
  <mergeCells count="3">
    <mergeCell ref="A1:E1"/>
    <mergeCell ref="A3:B3"/>
    <mergeCell ref="D3:E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5</cp:revision>
  <dcterms:modified xsi:type="dcterms:W3CDTF">2024-09-24T13:21:33Z</dcterms:modified>
</cp:coreProperties>
</file>