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分期付款计划模版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<sst xmlns="http://schemas.openxmlformats.org/spreadsheetml/2006/main" count="16" uniqueCount="16">
  <si>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>分期付款计划模版</t>
  </si>
  <si>
    <t>贷款信息</t>
  </si>
  <si>
    <t>汇总</t>
  </si>
  <si>
    <t>贷款金额</t>
  </si>
  <si>
    <t>计划支付金额</t>
  </si>
  <si>
    <t>年利率</t>
  </si>
  <si>
    <t>计划支付次数</t>
  </si>
  <si>
    <t>贷款期限（以月计）</t>
  </si>
  <si>
    <t>总利息</t>
  </si>
  <si>
    <t>首次还款日期</t>
  </si>
  <si>
    <t>总支付金额</t>
  </si>
  <si>
    <t>序号</t>
  </si>
  <si>
    <t>还款日期</t>
  </si>
  <si>
    <t>期初余额</t>
  </si>
  <si>
    <t>支付金额</t>
  </si>
  <si>
    <t>期末余额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</si>
</sst>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9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&quot;￥&quot;* #,##0_ ;_ &quot;￥&quot;* \-#,##0_ ;_ &quot;￥&quot;* &quot;-&quot;_ ;_ @_ "/>
    <numFmt numFmtId="168" formatCode="[$$-9]#,##0.00"/>
    <numFmt numFmtId="169" formatCode="[$$-9]#,##0.00;[Red][$$-9]#,##0.00"/>
    <numFmt numFmtId="170" formatCode="&quot;￥&quot;#,##0.00;[Red]&quot;￥&quot;\-#,##0.00"/>
    <numFmt numFmtId="171" formatCode="dd/mm/yyyy;@"/>
    <numFmt numFmtId="172" formatCode="dd/mm/yyyy"/>
  </numFmts>
  <fonts count="22"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</fonts>
  <fills count="3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398"/>
      </patternFill>
    </fill>
    <fill>
      <patternFill patternType="solid">
        <fgColor theme="4" tint="0.59999389629810496"/>
      </patternFill>
    </fill>
    <fill>
      <patternFill patternType="solid">
        <fgColor theme="4" tint="0.39997558519241899"/>
      </patternFill>
    </fill>
    <fill>
      <patternFill patternType="solid">
        <fgColor theme="5"/>
      </patternFill>
    </fill>
    <fill>
      <patternFill patternType="solid">
        <fgColor theme="5" tint="0.79998168889431398"/>
      </patternFill>
    </fill>
    <fill>
      <patternFill patternType="solid">
        <fgColor theme="5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6" tint="0.79998168889431398"/>
      </patternFill>
    </fill>
    <fill>
      <patternFill patternType="solid">
        <fgColor theme="6" tint="0.59999389629810496"/>
      </patternFill>
    </fill>
    <fill>
      <patternFill patternType="solid">
        <fgColor theme="6" tint="0.39997558519241899"/>
      </patternFill>
    </fill>
    <fill>
      <patternFill patternType="solid">
        <fgColor theme="7"/>
      </patternFill>
    </fill>
    <fill>
      <patternFill patternType="solid">
        <fgColor theme="7" tint="0.79998168889431398"/>
      </patternFill>
    </fill>
    <fill>
      <patternFill patternType="solid">
        <fgColor theme="7" tint="0.59999389629810496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8" tint="0.79998168889431398"/>
      </patternFill>
    </fill>
    <fill>
      <patternFill patternType="solid">
        <fgColor theme="8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9" tint="0.79998168889431398"/>
      </patternFill>
    </fill>
    <fill>
      <patternFill patternType="solid">
        <fgColor theme="9" tint="0.59999389629810496"/>
      </patternFill>
    </fill>
    <fill>
      <patternFill patternType="solid">
        <fgColor theme="9" tint="0.39997558519241899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0"/>
        <bgColor theme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thin">
        <color theme="6" tint="0.59999389629810496"/>
      </left>
      <right style="thin">
        <color theme="6" tint="0.59999389629810496"/>
      </right>
      <top style="thin">
        <color theme="6" tint="0.59999389629810496"/>
      </top>
      <bottom style="thin">
        <color theme="6" tint="0.59999389629810496"/>
      </bottom>
      <diagonal style="none"/>
    </border>
  </borders>
  <cellStyleXfs count="49">
    <xf fontId="0" fillId="0" borderId="0" numFmtId="0" applyNumberFormat="1" applyFont="1" applyFill="1" applyBorder="1"/>
    <xf fontId="0" fillId="0" borderId="0" numFmtId="164" applyNumberFormat="1" applyFont="0" applyFill="0" applyBorder="0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0" fillId="0" borderId="0" numFmtId="166" applyNumberFormat="1" applyFont="0" applyFill="0" applyBorder="0" applyProtection="0">
      <alignment vertical="center"/>
    </xf>
    <xf fontId="0" fillId="0" borderId="0" numFmtId="167" applyNumberFormat="1" applyFont="0" applyFill="0" applyBorder="0" applyProtection="0">
      <alignment vertical="center"/>
    </xf>
    <xf fontId="1" fillId="0" borderId="0" numFmtId="0" applyNumberFormat="0" applyFont="1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0" fillId="2" borderId="1" numFmtId="0" applyNumberFormat="0" applyFont="0" applyFill="1" applyBorder="1" applyProtection="0">
      <alignment vertical="center"/>
    </xf>
    <xf fontId="3" fillId="0" borderId="0" numFmtId="0" applyNumberFormat="0" applyFont="1" applyFill="0" applyBorder="0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2" numFmtId="0" applyNumberFormat="0" applyFont="1" applyFill="0" applyBorder="1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3" numFmtId="0" applyNumberFormat="0" applyFont="1" applyFill="0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3" borderId="4" numFmtId="0" applyNumberFormat="0" applyFont="1" applyFill="1" applyBorder="1" applyProtection="0">
      <alignment vertical="center"/>
    </xf>
    <xf fontId="10" fillId="4" borderId="5" numFmtId="0" applyNumberFormat="0" applyFont="1" applyFill="1" applyBorder="1" applyProtection="0">
      <alignment vertical="center"/>
    </xf>
    <xf fontId="11" fillId="4" borderId="4" numFmtId="0" applyNumberFormat="0" applyFont="1" applyFill="1" applyBorder="1" applyProtection="0">
      <alignment vertical="center"/>
    </xf>
    <xf fontId="12" fillId="5" borderId="6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15" fillId="6" borderId="0" numFmtId="0" applyNumberFormat="0" applyFont="1" applyFill="1" applyBorder="0" applyProtection="0">
      <alignment vertical="center"/>
    </xf>
    <xf fontId="16" fillId="7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18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3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1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5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</cellStyleXfs>
  <cellXfs count="25">
    <xf fontId="0" fillId="0" borderId="0" numFmtId="0" xfId="0"/>
    <xf fontId="19" fillId="0" borderId="0" numFmtId="1" xfId="0" applyNumberFormat="1" applyFont="1"/>
    <xf fontId="19" fillId="0" borderId="0" numFmtId="0" xfId="0" applyFont="1"/>
    <xf fontId="20" fillId="33" borderId="0" numFmtId="1" xfId="0" applyNumberFormat="1" applyFont="1" applyFill="1" applyAlignment="1">
      <alignment horizontal="center" vertical="center"/>
    </xf>
    <xf fontId="19" fillId="34" borderId="0" numFmtId="0" xfId="0" applyFont="1" applyFill="1"/>
    <xf fontId="0" fillId="34" borderId="0" numFmtId="0" xfId="0" applyFill="1"/>
    <xf fontId="19" fillId="34" borderId="0" numFmtId="1" xfId="0" applyNumberFormat="1" applyFont="1" applyFill="1"/>
    <xf fontId="21" fillId="33" borderId="9" numFmtId="1" xfId="0" applyNumberFormat="1" applyFont="1" applyFill="1" applyBorder="1" applyAlignment="1">
      <alignment horizontal="center"/>
    </xf>
    <xf fontId="21" fillId="33" borderId="9" numFmtId="0" xfId="0" applyFont="1" applyFill="1" applyBorder="1" applyAlignment="1">
      <alignment horizontal="center"/>
    </xf>
    <xf fontId="19" fillId="0" borderId="9" numFmtId="1" xfId="0" applyNumberFormat="1" applyFont="1" applyBorder="1"/>
    <xf fontId="19" fillId="0" borderId="9" numFmtId="168" xfId="0" applyNumberFormat="1" applyFont="1" applyBorder="1"/>
    <xf fontId="19" fillId="0" borderId="9" numFmtId="0" xfId="0" applyFont="1" applyBorder="1"/>
    <xf fontId="19" fillId="0" borderId="9" numFmtId="169" xfId="0" applyNumberFormat="1" applyFont="1" applyBorder="1"/>
    <xf fontId="19" fillId="0" borderId="9" numFmtId="9" xfId="0" applyNumberFormat="1" applyFont="1" applyBorder="1"/>
    <xf fontId="19" fillId="34" borderId="0" numFmtId="170" xfId="0" applyNumberFormat="1" applyFont="1" applyFill="1"/>
    <xf fontId="19" fillId="0" borderId="9" numFmtId="171" xfId="0" applyNumberFormat="1" applyFont="1" applyBorder="1"/>
    <xf fontId="19" fillId="0" borderId="9" numFmtId="1" xfId="0" applyNumberFormat="1" applyFont="1" applyBorder="1" applyAlignment="1">
      <alignment horizontal="center"/>
    </xf>
    <xf fontId="19" fillId="0" borderId="9" numFmtId="172" xfId="0" applyNumberFormat="1" applyFont="1" applyBorder="1" applyAlignment="1">
      <alignment horizontal="center"/>
    </xf>
    <xf fontId="19" fillId="0" borderId="9" numFmtId="168" xfId="0" applyNumberFormat="1" applyFont="1" applyBorder="1" applyAlignment="1">
      <alignment horizontal="center"/>
    </xf>
    <xf fontId="19" fillId="0" borderId="9" numFmtId="169" xfId="0" applyNumberFormat="1" applyFont="1" applyBorder="1" applyAlignment="1">
      <alignment horizontal="center"/>
    </xf>
    <xf fontId="19" fillId="33" borderId="9" numFmtId="1" xfId="0" applyNumberFormat="1" applyFont="1" applyFill="1" applyBorder="1" applyAlignment="1">
      <alignment horizontal="center"/>
    </xf>
    <xf fontId="19" fillId="33" borderId="9" numFmtId="172" xfId="0" applyNumberFormat="1" applyFont="1" applyFill="1" applyBorder="1" applyAlignment="1">
      <alignment horizontal="center"/>
    </xf>
    <xf fontId="19" fillId="33" borderId="9" numFmtId="168" xfId="0" applyNumberFormat="1" applyFont="1" applyFill="1" applyBorder="1" applyAlignment="1">
      <alignment horizontal="center"/>
    </xf>
    <xf fontId="19" fillId="33" borderId="9" numFmtId="169" xfId="0" applyNumberFormat="1" applyFont="1" applyFill="1" applyBorder="1" applyAlignment="1">
      <alignment horizontal="center"/>
    </xf>
    <xf fontId="19" fillId="34" borderId="0" numFmtId="1" xfId="0" applyNumberFormat="1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E1"/>
    </sheetView>
  </sheetViews>
  <sheetFormatPr defaultColWidth="9" defaultRowHeight="14.4"/>
  <cols>
    <col customWidth="1" min="1" max="1" style="1" width="23.7109375"/>
    <col customWidth="1" min="2" max="2" style="2" width="17.140625"/>
    <col customWidth="1" min="3" max="5" style="2" width="28.0078125"/>
    <col min="6" max="7" style="2" width="9.140625"/>
    <col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199999999999999">
      <c r="A2" s="6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199999999999999">
      <c r="A3" s="7" t="s">
        <v>1</v>
      </c>
      <c r="B3" s="7"/>
      <c r="C3" s="4"/>
      <c r="D3" s="8" t="s">
        <v>2</v>
      </c>
      <c r="E3" s="8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199999999999999">
      <c r="A4" s="9" t="s">
        <v>3</v>
      </c>
      <c r="B4" s="10">
        <v>100000</v>
      </c>
      <c r="C4" s="4"/>
      <c r="D4" s="11" t="s">
        <v>4</v>
      </c>
      <c r="E4" s="12">
        <f>-PMT(B5/12,B6,B4,0,1)</f>
        <v>8525.2264021710307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6.199999999999999">
      <c r="A5" s="9" t="s">
        <v>5</v>
      </c>
      <c r="B5" s="13">
        <v>5.0000000000000003e-002</v>
      </c>
      <c r="C5" s="4"/>
      <c r="D5" s="11" t="s">
        <v>6</v>
      </c>
      <c r="E5" s="11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6.199999999999999">
      <c r="A6" s="9" t="s">
        <v>7</v>
      </c>
      <c r="B6" s="9">
        <v>12</v>
      </c>
      <c r="C6" s="4"/>
      <c r="D6" s="11" t="s">
        <v>8</v>
      </c>
      <c r="E6" s="10">
        <f>-IPMT(B5,1,B6,B4)</f>
        <v>5000</v>
      </c>
      <c r="F6" s="4"/>
      <c r="G6" s="4"/>
      <c r="H6" s="1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199999999999999">
      <c r="A7" s="9" t="s">
        <v>9</v>
      </c>
      <c r="B7" s="15">
        <f ca="1">TODAY()</f>
        <v>45560</v>
      </c>
      <c r="C7" s="4"/>
      <c r="D7" s="11" t="s">
        <v>10</v>
      </c>
      <c r="E7" s="10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199999999999999">
      <c r="A8" s="6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199999999999999">
      <c r="A9" s="7" t="s">
        <v>11</v>
      </c>
      <c r="B9" s="8" t="s">
        <v>12</v>
      </c>
      <c r="C9" s="8" t="s">
        <v>13</v>
      </c>
      <c r="D9" s="8" t="s">
        <v>14</v>
      </c>
      <c r="E9" s="8" t="s">
        <v>15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199999999999999">
      <c r="A10" s="16">
        <v>1</v>
      </c>
      <c r="B10" s="17">
        <f ca="1">TODAY()</f>
        <v>45560</v>
      </c>
      <c r="C10" s="18">
        <f>E7</f>
        <v>105000</v>
      </c>
      <c r="D10" s="19">
        <f>E4</f>
        <v>8525.2264021710307</v>
      </c>
      <c r="E10" s="18">
        <f t="shared" ref="E10:E21" si="0">C10-D10</f>
        <v>96474.773597829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199999999999999">
      <c r="A11" s="20">
        <v>2</v>
      </c>
      <c r="B11" s="21">
        <f t="shared" ref="B11:B21" ca="1" si="1">WORKDAY(B10,21)</f>
        <v>45589</v>
      </c>
      <c r="C11" s="22">
        <f t="shared" ref="C11:C21" si="2">E10</f>
        <v>96474.773597829</v>
      </c>
      <c r="D11" s="23">
        <f>E4</f>
        <v>8525.2264021710307</v>
      </c>
      <c r="E11" s="22">
        <f t="shared" si="0"/>
        <v>87949.547195657899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199999999999999">
      <c r="A12" s="16">
        <v>3</v>
      </c>
      <c r="B12" s="17">
        <f t="shared" ca="1" si="1"/>
        <v>45618</v>
      </c>
      <c r="C12" s="18">
        <f t="shared" si="2"/>
        <v>87949.547195657899</v>
      </c>
      <c r="D12" s="19">
        <f>E4</f>
        <v>8525.2264021710307</v>
      </c>
      <c r="E12" s="18">
        <f t="shared" si="0"/>
        <v>79424.320793486899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199999999999999">
      <c r="A13" s="20">
        <v>4</v>
      </c>
      <c r="B13" s="21">
        <f t="shared" ca="1" si="1"/>
        <v>45649</v>
      </c>
      <c r="C13" s="22">
        <f t="shared" si="2"/>
        <v>79424.320793486899</v>
      </c>
      <c r="D13" s="22">
        <f>E4</f>
        <v>8525.2264021710307</v>
      </c>
      <c r="E13" s="22">
        <f t="shared" si="0"/>
        <v>70899.094391315899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199999999999999">
      <c r="A14" s="16">
        <v>5</v>
      </c>
      <c r="B14" s="17">
        <f t="shared" ca="1" si="1"/>
        <v>45678</v>
      </c>
      <c r="C14" s="18">
        <f t="shared" si="2"/>
        <v>70899.094391315899</v>
      </c>
      <c r="D14" s="19">
        <f>E4</f>
        <v>8525.2264021710307</v>
      </c>
      <c r="E14" s="18">
        <f t="shared" si="0"/>
        <v>62373.867989144899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199999999999999">
      <c r="A15" s="20">
        <v>6</v>
      </c>
      <c r="B15" s="21">
        <f t="shared" ca="1" si="1"/>
        <v>45707</v>
      </c>
      <c r="C15" s="22">
        <f t="shared" si="2"/>
        <v>62373.867989144899</v>
      </c>
      <c r="D15" s="23">
        <f>E4</f>
        <v>8525.2264021710307</v>
      </c>
      <c r="E15" s="22">
        <f t="shared" si="0"/>
        <v>53848.641586973798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199999999999999">
      <c r="A16" s="16">
        <v>7</v>
      </c>
      <c r="B16" s="17">
        <f t="shared" ca="1" si="1"/>
        <v>45736</v>
      </c>
      <c r="C16" s="18">
        <f t="shared" si="2"/>
        <v>53848.641586973798</v>
      </c>
      <c r="D16" s="19">
        <f>E4</f>
        <v>8525.2264021710307</v>
      </c>
      <c r="E16" s="18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199999999999999">
      <c r="A17" s="20">
        <v>8</v>
      </c>
      <c r="B17" s="21">
        <f t="shared" ca="1" si="1"/>
        <v>45765</v>
      </c>
      <c r="C17" s="22">
        <f t="shared" si="2"/>
        <v>45323.415184802798</v>
      </c>
      <c r="D17" s="23">
        <f>E4</f>
        <v>8525.2264021710307</v>
      </c>
      <c r="E17" s="22">
        <f t="shared" si="0"/>
        <v>36798.188782631798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199999999999999">
      <c r="A18" s="16">
        <v>9</v>
      </c>
      <c r="B18" s="17">
        <f t="shared" ca="1" si="1"/>
        <v>45796</v>
      </c>
      <c r="C18" s="18">
        <f t="shared" si="2"/>
        <v>36798.188782631798</v>
      </c>
      <c r="D18" s="19">
        <f>E4</f>
        <v>8525.2264021710307</v>
      </c>
      <c r="E18" s="18">
        <f t="shared" si="0"/>
        <v>28272.9623804607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199999999999999">
      <c r="A19" s="20">
        <v>10</v>
      </c>
      <c r="B19" s="21">
        <f t="shared" ca="1" si="1"/>
        <v>45825</v>
      </c>
      <c r="C19" s="22">
        <f t="shared" si="2"/>
        <v>28272.9623804607</v>
      </c>
      <c r="D19" s="23">
        <f>E4</f>
        <v>8525.2264021710307</v>
      </c>
      <c r="E19" s="22">
        <f t="shared" si="0"/>
        <v>19747.7359782897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199999999999999">
      <c r="A20" s="16">
        <v>11</v>
      </c>
      <c r="B20" s="17">
        <f t="shared" ca="1" si="1"/>
        <v>45854</v>
      </c>
      <c r="C20" s="18">
        <f t="shared" si="2"/>
        <v>19747.7359782897</v>
      </c>
      <c r="D20" s="19">
        <f>E4</f>
        <v>8525.2264021710307</v>
      </c>
      <c r="E20" s="18">
        <f t="shared" si="0"/>
        <v>11222.5095761187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199999999999999">
      <c r="A21" s="20">
        <v>12</v>
      </c>
      <c r="B21" s="21">
        <f t="shared" ca="1" si="1"/>
        <v>45883</v>
      </c>
      <c r="C21" s="22">
        <f t="shared" si="2"/>
        <v>11222.5095761187</v>
      </c>
      <c r="D21" s="23">
        <f>E4</f>
        <v>8525.2264021710307</v>
      </c>
      <c r="E21" s="22">
        <f t="shared" si="0"/>
        <v>2697.2831739476401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199999999999999">
      <c r="A22" s="2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199999999999999">
      <c r="A23" s="2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199999999999999">
      <c r="A24" s="6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199999999999999">
      <c r="A25" s="6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199999999999999">
      <c r="A26" s="6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199999999999999">
      <c r="A27" s="6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199999999999999">
      <c r="A28" s="6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199999999999999">
      <c r="A29" s="6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199999999999999">
      <c r="A30" s="6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199999999999999">
      <c r="A31" s="6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199999999999999">
      <c r="A32" s="6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199999999999999">
      <c r="A33" s="6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199999999999999">
      <c r="A34" s="6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199999999999999">
      <c r="A35" s="6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199999999999999">
      <c r="A36" s="6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199999999999999">
      <c r="A37" s="6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199999999999999">
      <c r="A38" s="6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199999999999999">
      <c r="A39" s="6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199999999999999">
      <c r="A40" s="6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199999999999999">
      <c r="A41" s="6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199999999999999">
      <c r="A42" s="6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199999999999999">
      <c r="A43" s="6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199999999999999">
      <c r="A44" s="6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199999999999999">
      <c r="A45" s="6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199999999999999">
      <c r="A46" s="6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199999999999999">
      <c r="A47" s="6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199999999999999">
      <c r="A48" s="6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199999999999999">
      <c r="A49" s="6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199999999999999">
      <c r="A50" s="6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199999999999999">
      <c r="A51" s="6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199999999999999">
      <c r="A52" s="6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199999999999999">
      <c r="A53" s="6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199999999999999">
      <c r="A54" s="6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199999999999999">
      <c r="A55" s="6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199999999999999">
      <c r="A56" s="6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199999999999999">
      <c r="A57" s="6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199999999999999">
      <c r="A58" s="6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199999999999999">
      <c r="A59" s="6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199999999999999">
      <c r="A60" s="6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199999999999999">
      <c r="A61" s="6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199999999999999">
      <c r="A62" s="6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199999999999999">
      <c r="A63" s="6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199999999999999">
      <c r="A64" s="6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>
      <c r="A65" s="6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>
      <c r="A66" s="6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>
      <c r="A67" s="6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4</cp:revision>
  <dcterms:created xsi:type="dcterms:W3CDTF">2024-06-05T04:03:00Z</dcterms:created>
  <dcterms:modified xsi:type="dcterms:W3CDTF">2024-09-25T15:02:51Z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5220BD16E57E4E593C045F6620196BCD_42</vt:lpwstr>
  </property>
</Properties>
</file>