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XMAPS_beta\Data\XLS\"/>
    </mc:Choice>
  </mc:AlternateContent>
  <xr:revisionPtr revIDLastSave="0" documentId="13_ncr:1_{AA6207F1-AD66-46FC-BECC-863C74DD592C}" xr6:coauthVersionLast="43" xr6:coauthVersionMax="43" xr10:uidLastSave="{00000000-0000-0000-0000-000000000000}"/>
  <bookViews>
    <workbookView xWindow="28680" yWindow="-120" windowWidth="29040" windowHeight="18240" activeTab="1" xr2:uid="{92949DD7-5BA9-416F-8E7C-89E43B384328}"/>
  </bookViews>
  <sheets>
    <sheet name="Sheet1" sheetId="1" r:id="rId1"/>
    <sheet name="excel" sheetId="2" r:id="rId2"/>
    <sheet name="from python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73" i="2"/>
  <c r="K74" i="2"/>
  <c r="K75" i="2"/>
  <c r="K76" i="2"/>
  <c r="K77" i="2"/>
  <c r="K78" i="2"/>
  <c r="K71" i="2"/>
  <c r="J71" i="2"/>
  <c r="J72" i="2"/>
  <c r="J73" i="2"/>
  <c r="J74" i="2"/>
  <c r="J75" i="2"/>
  <c r="J76" i="2"/>
  <c r="J77" i="2"/>
  <c r="J78" i="2"/>
  <c r="B80" i="2"/>
  <c r="G71" i="2"/>
  <c r="C4" i="4"/>
  <c r="E4" i="4" s="1"/>
  <c r="G4" i="4" s="1"/>
  <c r="C5" i="4"/>
  <c r="E5" i="4" s="1"/>
  <c r="G5" i="4" s="1"/>
  <c r="C6" i="4"/>
  <c r="E6" i="4" s="1"/>
  <c r="G6" i="4" s="1"/>
  <c r="C7" i="4"/>
  <c r="E7" i="4" s="1"/>
  <c r="G7" i="4" s="1"/>
  <c r="C8" i="4"/>
  <c r="E8" i="4" s="1"/>
  <c r="G8" i="4" s="1"/>
  <c r="C9" i="4"/>
  <c r="E9" i="4" s="1"/>
  <c r="G9" i="4" s="1"/>
  <c r="C10" i="4"/>
  <c r="E10" i="4" s="1"/>
  <c r="G10" i="4" s="1"/>
  <c r="C11" i="4"/>
  <c r="E11" i="4" s="1"/>
  <c r="G11" i="4" s="1"/>
  <c r="C12" i="4"/>
  <c r="E12" i="4" s="1"/>
  <c r="G12" i="4" s="1"/>
  <c r="C13" i="4"/>
  <c r="E13" i="4" s="1"/>
  <c r="G13" i="4" s="1"/>
  <c r="C14" i="4"/>
  <c r="E14" i="4" s="1"/>
  <c r="G14" i="4" s="1"/>
  <c r="C15" i="4"/>
  <c r="E15" i="4" s="1"/>
  <c r="G15" i="4" s="1"/>
  <c r="C16" i="4"/>
  <c r="E16" i="4" s="1"/>
  <c r="G16" i="4" s="1"/>
  <c r="C17" i="4"/>
  <c r="E17" i="4" s="1"/>
  <c r="G17" i="4" s="1"/>
  <c r="C18" i="4"/>
  <c r="E18" i="4" s="1"/>
  <c r="G18" i="4" s="1"/>
  <c r="C19" i="4"/>
  <c r="E19" i="4" s="1"/>
  <c r="G19" i="4" s="1"/>
  <c r="C20" i="4"/>
  <c r="E20" i="4" s="1"/>
  <c r="G20" i="4" s="1"/>
  <c r="C21" i="4"/>
  <c r="E21" i="4" s="1"/>
  <c r="G21" i="4" s="1"/>
  <c r="C22" i="4"/>
  <c r="E22" i="4" s="1"/>
  <c r="G22" i="4" s="1"/>
  <c r="C23" i="4"/>
  <c r="E23" i="4" s="1"/>
  <c r="G23" i="4" s="1"/>
  <c r="C24" i="4"/>
  <c r="E24" i="4" s="1"/>
  <c r="G24" i="4" s="1"/>
  <c r="C25" i="4"/>
  <c r="E25" i="4" s="1"/>
  <c r="G25" i="4" s="1"/>
  <c r="C26" i="4"/>
  <c r="E26" i="4" s="1"/>
  <c r="G26" i="4" s="1"/>
  <c r="C27" i="4"/>
  <c r="E27" i="4" s="1"/>
  <c r="G27" i="4" s="1"/>
  <c r="C28" i="4"/>
  <c r="E28" i="4" s="1"/>
  <c r="G28" i="4" s="1"/>
  <c r="C29" i="4"/>
  <c r="E29" i="4" s="1"/>
  <c r="G29" i="4" s="1"/>
  <c r="C30" i="4"/>
  <c r="E30" i="4" s="1"/>
  <c r="G30" i="4" s="1"/>
  <c r="C31" i="4"/>
  <c r="E31" i="4" s="1"/>
  <c r="G31" i="4" s="1"/>
  <c r="C32" i="4"/>
  <c r="E32" i="4" s="1"/>
  <c r="G32" i="4" s="1"/>
  <c r="C33" i="4"/>
  <c r="E33" i="4" s="1"/>
  <c r="G33" i="4" s="1"/>
  <c r="C34" i="4"/>
  <c r="E34" i="4" s="1"/>
  <c r="G34" i="4" s="1"/>
  <c r="C3" i="4"/>
  <c r="E3" i="4" s="1"/>
  <c r="G3" i="4" s="1"/>
  <c r="B35" i="4"/>
  <c r="O23" i="4" s="1"/>
  <c r="L71" i="2" l="1"/>
  <c r="O22" i="4"/>
  <c r="O21" i="4"/>
  <c r="O18" i="4"/>
  <c r="O20" i="4"/>
  <c r="Q20" i="4" s="1"/>
  <c r="Y20" i="4" s="1"/>
  <c r="O19" i="4"/>
  <c r="P19" i="4" s="1"/>
  <c r="X19" i="4" s="1"/>
  <c r="O17" i="4"/>
  <c r="T17" i="4" s="1"/>
  <c r="AB17" i="4" s="1"/>
  <c r="O3" i="4"/>
  <c r="T3" i="4" s="1"/>
  <c r="AB3" i="4" s="1"/>
  <c r="O15" i="4"/>
  <c r="U15" i="4" s="1"/>
  <c r="AC15" i="4" s="1"/>
  <c r="O32" i="4"/>
  <c r="S32" i="4" s="1"/>
  <c r="AA32" i="4" s="1"/>
  <c r="O12" i="4"/>
  <c r="S12" i="4" s="1"/>
  <c r="AA12" i="4" s="1"/>
  <c r="O31" i="4"/>
  <c r="S31" i="4" s="1"/>
  <c r="AA31" i="4" s="1"/>
  <c r="O11" i="4"/>
  <c r="P11" i="4" s="1"/>
  <c r="X11" i="4" s="1"/>
  <c r="O16" i="4"/>
  <c r="T16" i="4" s="1"/>
  <c r="AB16" i="4" s="1"/>
  <c r="O33" i="4"/>
  <c r="U33" i="4" s="1"/>
  <c r="AC33" i="4" s="1"/>
  <c r="O30" i="4"/>
  <c r="T30" i="4" s="1"/>
  <c r="AB30" i="4" s="1"/>
  <c r="O10" i="4"/>
  <c r="S10" i="4" s="1"/>
  <c r="AA10" i="4" s="1"/>
  <c r="O34" i="4"/>
  <c r="T34" i="4" s="1"/>
  <c r="AB34" i="4" s="1"/>
  <c r="O14" i="4"/>
  <c r="P14" i="4" s="1"/>
  <c r="X14" i="4" s="1"/>
  <c r="O13" i="4"/>
  <c r="V13" i="4" s="1"/>
  <c r="AD13" i="4" s="1"/>
  <c r="O29" i="4"/>
  <c r="T29" i="4" s="1"/>
  <c r="AB29" i="4" s="1"/>
  <c r="O9" i="4"/>
  <c r="S9" i="4" s="1"/>
  <c r="AA9" i="4" s="1"/>
  <c r="O25" i="4"/>
  <c r="R25" i="4" s="1"/>
  <c r="Z25" i="4" s="1"/>
  <c r="O5" i="4"/>
  <c r="T5" i="4" s="1"/>
  <c r="AB5" i="4" s="1"/>
  <c r="O28" i="4"/>
  <c r="S28" i="4" s="1"/>
  <c r="AA28" i="4" s="1"/>
  <c r="O8" i="4"/>
  <c r="S8" i="4" s="1"/>
  <c r="AA8" i="4" s="1"/>
  <c r="O6" i="4"/>
  <c r="Q6" i="4" s="1"/>
  <c r="Y6" i="4" s="1"/>
  <c r="O24" i="4"/>
  <c r="R24" i="4" s="1"/>
  <c r="Z24" i="4" s="1"/>
  <c r="O4" i="4"/>
  <c r="R4" i="4" s="1"/>
  <c r="Z4" i="4" s="1"/>
  <c r="O27" i="4"/>
  <c r="P27" i="4" s="1"/>
  <c r="X27" i="4" s="1"/>
  <c r="O7" i="4"/>
  <c r="V7" i="4" s="1"/>
  <c r="AD7" i="4" s="1"/>
  <c r="O26" i="4"/>
  <c r="V26" i="4" s="1"/>
  <c r="AD26" i="4" s="1"/>
  <c r="V32" i="4"/>
  <c r="AD32" i="4" s="1"/>
  <c r="U32" i="4"/>
  <c r="AC32" i="4" s="1"/>
  <c r="P32" i="4"/>
  <c r="X32" i="4" s="1"/>
  <c r="T32" i="4"/>
  <c r="AB32" i="4" s="1"/>
  <c r="Q32" i="4"/>
  <c r="Y32" i="4" s="1"/>
  <c r="T27" i="4"/>
  <c r="AB27" i="4" s="1"/>
  <c r="R28" i="4"/>
  <c r="Z28" i="4" s="1"/>
  <c r="Q28" i="4"/>
  <c r="Y28" i="4" s="1"/>
  <c r="P28" i="4"/>
  <c r="X28" i="4" s="1"/>
  <c r="V23" i="4"/>
  <c r="AD23" i="4" s="1"/>
  <c r="U23" i="4"/>
  <c r="AC23" i="4" s="1"/>
  <c r="T23" i="4"/>
  <c r="AB23" i="4" s="1"/>
  <c r="S23" i="4"/>
  <c r="AA23" i="4" s="1"/>
  <c r="Q23" i="4"/>
  <c r="Y23" i="4" s="1"/>
  <c r="P23" i="4"/>
  <c r="X23" i="4" s="1"/>
  <c r="R23" i="4"/>
  <c r="Z23" i="4" s="1"/>
  <c r="V24" i="4"/>
  <c r="AD24" i="4" s="1"/>
  <c r="U24" i="4"/>
  <c r="AC24" i="4" s="1"/>
  <c r="S24" i="4"/>
  <c r="AA24" i="4" s="1"/>
  <c r="T21" i="4"/>
  <c r="AB21" i="4" s="1"/>
  <c r="S21" i="4"/>
  <c r="AA21" i="4" s="1"/>
  <c r="R21" i="4"/>
  <c r="Z21" i="4" s="1"/>
  <c r="Q21" i="4"/>
  <c r="Y21" i="4" s="1"/>
  <c r="P21" i="4"/>
  <c r="X21" i="4" s="1"/>
  <c r="U21" i="4"/>
  <c r="AC21" i="4" s="1"/>
  <c r="V21" i="4"/>
  <c r="AD21" i="4" s="1"/>
  <c r="R20" i="4"/>
  <c r="Z20" i="4" s="1"/>
  <c r="P20" i="4"/>
  <c r="X20" i="4" s="1"/>
  <c r="V20" i="4"/>
  <c r="AD20" i="4" s="1"/>
  <c r="V22" i="4"/>
  <c r="AD22" i="4" s="1"/>
  <c r="U22" i="4"/>
  <c r="AC22" i="4" s="1"/>
  <c r="T22" i="4"/>
  <c r="AB22" i="4" s="1"/>
  <c r="S22" i="4"/>
  <c r="AA22" i="4" s="1"/>
  <c r="R22" i="4"/>
  <c r="Z22" i="4" s="1"/>
  <c r="Q22" i="4"/>
  <c r="Y22" i="4" s="1"/>
  <c r="P22" i="4"/>
  <c r="X22" i="4" s="1"/>
  <c r="U17" i="4"/>
  <c r="AC17" i="4" s="1"/>
  <c r="Q17" i="4"/>
  <c r="Y17" i="4" s="1"/>
  <c r="S17" i="4"/>
  <c r="AA17" i="4" s="1"/>
  <c r="R17" i="4"/>
  <c r="Z17" i="4" s="1"/>
  <c r="V18" i="4"/>
  <c r="AD18" i="4" s="1"/>
  <c r="S18" i="4"/>
  <c r="AA18" i="4" s="1"/>
  <c r="U18" i="4"/>
  <c r="AC18" i="4" s="1"/>
  <c r="T18" i="4"/>
  <c r="AB18" i="4" s="1"/>
  <c r="R18" i="4"/>
  <c r="Z18" i="4" s="1"/>
  <c r="Q18" i="4"/>
  <c r="Y18" i="4" s="1"/>
  <c r="P18" i="4"/>
  <c r="X18" i="4" s="1"/>
  <c r="T8" i="4"/>
  <c r="AB8" i="4" s="1"/>
  <c r="U9" i="4"/>
  <c r="AC9" i="4" s="1"/>
  <c r="T9" i="4"/>
  <c r="AB9" i="4" s="1"/>
  <c r="C71" i="2"/>
  <c r="B79" i="2"/>
  <c r="T78" i="2" s="1"/>
  <c r="C73" i="2"/>
  <c r="G73" i="2" s="1"/>
  <c r="L73" i="2" s="1"/>
  <c r="C72" i="2"/>
  <c r="G72" i="2" s="1"/>
  <c r="L72" i="2" s="1"/>
  <c r="C75" i="2"/>
  <c r="G75" i="2" s="1"/>
  <c r="L75" i="2" s="1"/>
  <c r="C76" i="2"/>
  <c r="G76" i="2" s="1"/>
  <c r="L76" i="2" s="1"/>
  <c r="C77" i="2"/>
  <c r="G77" i="2" s="1"/>
  <c r="L77" i="2" s="1"/>
  <c r="C78" i="2"/>
  <c r="G78" i="2" s="1"/>
  <c r="L78" i="2" s="1"/>
  <c r="U78" i="2" s="1"/>
  <c r="C74" i="2"/>
  <c r="G74" i="2" s="1"/>
  <c r="L74" i="2" s="1"/>
  <c r="D66" i="2"/>
  <c r="D65" i="2"/>
  <c r="D64" i="2"/>
  <c r="D63" i="2"/>
  <c r="D62" i="2"/>
  <c r="D61" i="2"/>
  <c r="D60" i="2"/>
  <c r="D59" i="2"/>
  <c r="D58" i="2"/>
  <c r="D57" i="2"/>
  <c r="F57" i="2" s="1"/>
  <c r="U71" i="2" l="1"/>
  <c r="AC71" i="2" s="1"/>
  <c r="U8" i="4"/>
  <c r="AC8" i="4" s="1"/>
  <c r="Q8" i="4"/>
  <c r="Y8" i="4" s="1"/>
  <c r="R8" i="4"/>
  <c r="Z8" i="4" s="1"/>
  <c r="T20" i="4"/>
  <c r="AB20" i="4" s="1"/>
  <c r="Q3" i="4"/>
  <c r="Y3" i="4" s="1"/>
  <c r="U3" i="4"/>
  <c r="AC3" i="4" s="1"/>
  <c r="P3" i="4"/>
  <c r="X3" i="4" s="1"/>
  <c r="V3" i="4"/>
  <c r="AD3" i="4" s="1"/>
  <c r="U20" i="4"/>
  <c r="AC20" i="4" s="1"/>
  <c r="R6" i="4"/>
  <c r="Z6" i="4" s="1"/>
  <c r="U6" i="4"/>
  <c r="AC6" i="4" s="1"/>
  <c r="T6" i="4"/>
  <c r="AB6" i="4" s="1"/>
  <c r="S6" i="4"/>
  <c r="AA6" i="4" s="1"/>
  <c r="S20" i="4"/>
  <c r="AA20" i="4" s="1"/>
  <c r="V4" i="4"/>
  <c r="AD4" i="4" s="1"/>
  <c r="U4" i="4"/>
  <c r="AC4" i="4" s="1"/>
  <c r="R19" i="4"/>
  <c r="Z19" i="4" s="1"/>
  <c r="S4" i="4"/>
  <c r="AA4" i="4" s="1"/>
  <c r="T4" i="4"/>
  <c r="AB4" i="4" s="1"/>
  <c r="V8" i="4"/>
  <c r="AD8" i="4" s="1"/>
  <c r="S19" i="4"/>
  <c r="AA19" i="4" s="1"/>
  <c r="V19" i="4"/>
  <c r="AD19" i="4" s="1"/>
  <c r="S15" i="4"/>
  <c r="AA15" i="4" s="1"/>
  <c r="T19" i="4"/>
  <c r="AB19" i="4" s="1"/>
  <c r="R3" i="4"/>
  <c r="Z3" i="4" s="1"/>
  <c r="R15" i="4"/>
  <c r="Z15" i="4" s="1"/>
  <c r="S3" i="4"/>
  <c r="AA3" i="4" s="1"/>
  <c r="P17" i="4"/>
  <c r="X17" i="4" s="1"/>
  <c r="U19" i="4"/>
  <c r="AC19" i="4" s="1"/>
  <c r="R7" i="4"/>
  <c r="Z7" i="4" s="1"/>
  <c r="Q19" i="4"/>
  <c r="Y19" i="4" s="1"/>
  <c r="Q7" i="4"/>
  <c r="Y7" i="4" s="1"/>
  <c r="V6" i="4"/>
  <c r="AD6" i="4" s="1"/>
  <c r="P6" i="4"/>
  <c r="X6" i="4" s="1"/>
  <c r="Q16" i="4"/>
  <c r="Y16" i="4" s="1"/>
  <c r="T28" i="4"/>
  <c r="AB28" i="4" s="1"/>
  <c r="P8" i="4"/>
  <c r="X8" i="4" s="1"/>
  <c r="S16" i="4"/>
  <c r="AA16" i="4" s="1"/>
  <c r="U28" i="4"/>
  <c r="AC28" i="4" s="1"/>
  <c r="U16" i="4"/>
  <c r="AC16" i="4" s="1"/>
  <c r="V16" i="4"/>
  <c r="AD16" i="4" s="1"/>
  <c r="T31" i="4"/>
  <c r="AB31" i="4" s="1"/>
  <c r="Q26" i="4"/>
  <c r="Y26" i="4" s="1"/>
  <c r="R31" i="4"/>
  <c r="Z31" i="4" s="1"/>
  <c r="U31" i="4"/>
  <c r="AC31" i="4" s="1"/>
  <c r="P31" i="4"/>
  <c r="X31" i="4" s="1"/>
  <c r="Q31" i="4"/>
  <c r="Y31" i="4" s="1"/>
  <c r="P15" i="4"/>
  <c r="X15" i="4" s="1"/>
  <c r="V31" i="4"/>
  <c r="AD31" i="4" s="1"/>
  <c r="Q15" i="4"/>
  <c r="Y15" i="4" s="1"/>
  <c r="P4" i="4"/>
  <c r="X4" i="4" s="1"/>
  <c r="V15" i="4"/>
  <c r="AD15" i="4" s="1"/>
  <c r="P16" i="4"/>
  <c r="X16" i="4" s="1"/>
  <c r="T15" i="4"/>
  <c r="AB15" i="4" s="1"/>
  <c r="Q4" i="4"/>
  <c r="Y4" i="4" s="1"/>
  <c r="T12" i="4"/>
  <c r="AB12" i="4" s="1"/>
  <c r="V28" i="4"/>
  <c r="AD28" i="4" s="1"/>
  <c r="V17" i="4"/>
  <c r="AD17" i="4" s="1"/>
  <c r="R26" i="4"/>
  <c r="Z26" i="4" s="1"/>
  <c r="V12" i="4"/>
  <c r="AD12" i="4" s="1"/>
  <c r="Q33" i="4"/>
  <c r="Y33" i="4" s="1"/>
  <c r="R16" i="4"/>
  <c r="Z16" i="4" s="1"/>
  <c r="R30" i="4"/>
  <c r="Z30" i="4" s="1"/>
  <c r="S26" i="4"/>
  <c r="AA26" i="4" s="1"/>
  <c r="R33" i="4"/>
  <c r="Z33" i="4" s="1"/>
  <c r="Q12" i="4"/>
  <c r="Y12" i="4" s="1"/>
  <c r="P24" i="4"/>
  <c r="X24" i="4" s="1"/>
  <c r="T33" i="4"/>
  <c r="AB33" i="4" s="1"/>
  <c r="P12" i="4"/>
  <c r="X12" i="4" s="1"/>
  <c r="T26" i="4"/>
  <c r="AB26" i="4" s="1"/>
  <c r="Q24" i="4"/>
  <c r="Y24" i="4" s="1"/>
  <c r="V34" i="4"/>
  <c r="AD34" i="4" s="1"/>
  <c r="V33" i="4"/>
  <c r="AD33" i="4" s="1"/>
  <c r="Q30" i="4"/>
  <c r="Y30" i="4" s="1"/>
  <c r="U26" i="4"/>
  <c r="AC26" i="4" s="1"/>
  <c r="R12" i="4"/>
  <c r="Z12" i="4" s="1"/>
  <c r="T24" i="4"/>
  <c r="AB24" i="4" s="1"/>
  <c r="U34" i="4"/>
  <c r="AC34" i="4" s="1"/>
  <c r="S27" i="4"/>
  <c r="AA27" i="4" s="1"/>
  <c r="P30" i="4"/>
  <c r="X30" i="4" s="1"/>
  <c r="P26" i="4"/>
  <c r="X26" i="4" s="1"/>
  <c r="P7" i="4"/>
  <c r="X7" i="4" s="1"/>
  <c r="R34" i="4"/>
  <c r="Z34" i="4" s="1"/>
  <c r="U27" i="4"/>
  <c r="AC27" i="4" s="1"/>
  <c r="T25" i="4"/>
  <c r="AB25" i="4" s="1"/>
  <c r="U29" i="4"/>
  <c r="AC29" i="4" s="1"/>
  <c r="Q29" i="4"/>
  <c r="Y29" i="4" s="1"/>
  <c r="V29" i="4"/>
  <c r="AD29" i="4" s="1"/>
  <c r="Q13" i="4"/>
  <c r="Y13" i="4" s="1"/>
  <c r="S30" i="4"/>
  <c r="AA30" i="4" s="1"/>
  <c r="R13" i="4"/>
  <c r="Z13" i="4" s="1"/>
  <c r="V30" i="4"/>
  <c r="AD30" i="4" s="1"/>
  <c r="U10" i="4"/>
  <c r="AC10" i="4" s="1"/>
  <c r="T13" i="4"/>
  <c r="AB13" i="4" s="1"/>
  <c r="R11" i="4"/>
  <c r="Z11" i="4" s="1"/>
  <c r="V27" i="4"/>
  <c r="AD27" i="4" s="1"/>
  <c r="U30" i="4"/>
  <c r="AC30" i="4" s="1"/>
  <c r="V11" i="4"/>
  <c r="AD11" i="4" s="1"/>
  <c r="S25" i="4"/>
  <c r="AA25" i="4" s="1"/>
  <c r="U13" i="4"/>
  <c r="AC13" i="4" s="1"/>
  <c r="Q25" i="4"/>
  <c r="Y25" i="4" s="1"/>
  <c r="S29" i="4"/>
  <c r="AA29" i="4" s="1"/>
  <c r="P5" i="4"/>
  <c r="X5" i="4" s="1"/>
  <c r="T10" i="4"/>
  <c r="AB10" i="4" s="1"/>
  <c r="Q14" i="4"/>
  <c r="Y14" i="4" s="1"/>
  <c r="V10" i="4"/>
  <c r="AD10" i="4" s="1"/>
  <c r="R14" i="4"/>
  <c r="Z14" i="4" s="1"/>
  <c r="U5" i="4"/>
  <c r="AC5" i="4" s="1"/>
  <c r="R27" i="4"/>
  <c r="Z27" i="4" s="1"/>
  <c r="U25" i="4"/>
  <c r="AC25" i="4" s="1"/>
  <c r="R10" i="4"/>
  <c r="Z10" i="4" s="1"/>
  <c r="R5" i="4"/>
  <c r="Z5" i="4" s="1"/>
  <c r="V9" i="4"/>
  <c r="AD9" i="4" s="1"/>
  <c r="S7" i="4"/>
  <c r="AA7" i="4" s="1"/>
  <c r="V5" i="4"/>
  <c r="AD5" i="4" s="1"/>
  <c r="T14" i="4"/>
  <c r="AB14" i="4" s="1"/>
  <c r="S11" i="4"/>
  <c r="AA11" i="4" s="1"/>
  <c r="P34" i="4"/>
  <c r="X34" i="4" s="1"/>
  <c r="Q27" i="4"/>
  <c r="Y27" i="4" s="1"/>
  <c r="V25" i="4"/>
  <c r="AD25" i="4" s="1"/>
  <c r="P13" i="4"/>
  <c r="X13" i="4" s="1"/>
  <c r="R29" i="4"/>
  <c r="Z29" i="4" s="1"/>
  <c r="Q10" i="4"/>
  <c r="Y10" i="4" s="1"/>
  <c r="Q5" i="4"/>
  <c r="Y5" i="4" s="1"/>
  <c r="S5" i="4"/>
  <c r="AA5" i="4" s="1"/>
  <c r="S14" i="4"/>
  <c r="AA14" i="4" s="1"/>
  <c r="P9" i="4"/>
  <c r="X9" i="4" s="1"/>
  <c r="T7" i="4"/>
  <c r="AB7" i="4" s="1"/>
  <c r="U14" i="4"/>
  <c r="AC14" i="4" s="1"/>
  <c r="U11" i="4"/>
  <c r="AC11" i="4" s="1"/>
  <c r="Q34" i="4"/>
  <c r="Y34" i="4" s="1"/>
  <c r="P33" i="4"/>
  <c r="X33" i="4" s="1"/>
  <c r="P25" i="4"/>
  <c r="X25" i="4" s="1"/>
  <c r="P10" i="4"/>
  <c r="X10" i="4" s="1"/>
  <c r="S13" i="4"/>
  <c r="AA13" i="4" s="1"/>
  <c r="T11" i="4"/>
  <c r="AB11" i="4" s="1"/>
  <c r="R9" i="4"/>
  <c r="Z9" i="4" s="1"/>
  <c r="Q9" i="4"/>
  <c r="Y9" i="4" s="1"/>
  <c r="U7" i="4"/>
  <c r="AC7" i="4" s="1"/>
  <c r="U12" i="4"/>
  <c r="AC12" i="4" s="1"/>
  <c r="V14" i="4"/>
  <c r="AD14" i="4" s="1"/>
  <c r="Q11" i="4"/>
  <c r="Y11" i="4" s="1"/>
  <c r="S34" i="4"/>
  <c r="AA34" i="4" s="1"/>
  <c r="S33" i="4"/>
  <c r="AA33" i="4" s="1"/>
  <c r="R32" i="4"/>
  <c r="Z32" i="4" s="1"/>
  <c r="P29" i="4"/>
  <c r="X29" i="4" s="1"/>
  <c r="T71" i="2"/>
  <c r="T72" i="2"/>
  <c r="W72" i="2" s="1"/>
  <c r="AE72" i="2" s="1"/>
  <c r="T73" i="2"/>
  <c r="Z73" i="2" s="1"/>
  <c r="AH73" i="2" s="1"/>
  <c r="T74" i="2"/>
  <c r="Y74" i="2" s="1"/>
  <c r="AG74" i="2" s="1"/>
  <c r="T75" i="2"/>
  <c r="V75" i="2" s="1"/>
  <c r="AD75" i="2" s="1"/>
  <c r="T76" i="2"/>
  <c r="U76" i="2" s="1"/>
  <c r="AC76" i="2" s="1"/>
  <c r="T77" i="2"/>
  <c r="W77" i="2" s="1"/>
  <c r="AE77" i="2" s="1"/>
  <c r="Z72" i="2"/>
  <c r="AH72" i="2" s="1"/>
  <c r="AA72" i="2"/>
  <c r="AI72" i="2" s="1"/>
  <c r="V74" i="2"/>
  <c r="AD74" i="2" s="1"/>
  <c r="Z74" i="2"/>
  <c r="AH74" i="2" s="1"/>
  <c r="AA73" i="2"/>
  <c r="AI73" i="2" s="1"/>
  <c r="W73" i="2"/>
  <c r="AE73" i="2" s="1"/>
  <c r="AA75" i="2"/>
  <c r="AI75" i="2" s="1"/>
  <c r="U75" i="2"/>
  <c r="AC75" i="2" s="1"/>
  <c r="V72" i="2"/>
  <c r="AD72" i="2" s="1"/>
  <c r="X72" i="2"/>
  <c r="AF72" i="2" s="1"/>
  <c r="U72" i="2"/>
  <c r="AC72" i="2" s="1"/>
  <c r="Z78" i="2"/>
  <c r="AH78" i="2" s="1"/>
  <c r="X74" i="2"/>
  <c r="AF74" i="2" s="1"/>
  <c r="W74" i="2"/>
  <c r="AE74" i="2" s="1"/>
  <c r="U74" i="2"/>
  <c r="AC74" i="2" s="1"/>
  <c r="V73" i="2"/>
  <c r="AD73" i="2" s="1"/>
  <c r="AA74" i="2"/>
  <c r="AI74" i="2" s="1"/>
  <c r="X73" i="2"/>
  <c r="AF73" i="2" s="1"/>
  <c r="Y73" i="2"/>
  <c r="AG73" i="2" s="1"/>
  <c r="X76" i="2"/>
  <c r="AF76" i="2" s="1"/>
  <c r="V77" i="2"/>
  <c r="AD77" i="2" s="1"/>
  <c r="AA76" i="2"/>
  <c r="AI76" i="2" s="1"/>
  <c r="V78" i="2"/>
  <c r="AD78" i="2" s="1"/>
  <c r="X78" i="2"/>
  <c r="AF78" i="2" s="1"/>
  <c r="Y78" i="2"/>
  <c r="AG78" i="2" s="1"/>
  <c r="AA78" i="2"/>
  <c r="AI78" i="2" s="1"/>
  <c r="AA77" i="2"/>
  <c r="AI77" i="2" s="1"/>
  <c r="AC78" i="2"/>
  <c r="V76" i="2"/>
  <c r="AD76" i="2" s="1"/>
  <c r="W78" i="2"/>
  <c r="AE78" i="2" s="1"/>
  <c r="W76" i="2"/>
  <c r="AE76" i="2" s="1"/>
  <c r="AA71" i="2"/>
  <c r="AI71" i="2" s="1"/>
  <c r="O32" i="2"/>
  <c r="F66" i="2"/>
  <c r="F65" i="2"/>
  <c r="F64" i="2"/>
  <c r="F63" i="2"/>
  <c r="F62" i="2"/>
  <c r="F61" i="2"/>
  <c r="F60" i="2"/>
  <c r="F59" i="2"/>
  <c r="F58" i="2"/>
  <c r="O23" i="2"/>
  <c r="AN32" i="2"/>
  <c r="AM32" i="2"/>
  <c r="W32" i="2"/>
  <c r="V32" i="2"/>
  <c r="U32" i="2"/>
  <c r="T32" i="2"/>
  <c r="S32" i="2"/>
  <c r="R32" i="2"/>
  <c r="Q32" i="2"/>
  <c r="P32" i="2"/>
  <c r="AN31" i="2"/>
  <c r="AM31" i="2"/>
  <c r="W31" i="2"/>
  <c r="V31" i="2"/>
  <c r="U31" i="2"/>
  <c r="T31" i="2"/>
  <c r="S31" i="2"/>
  <c r="R31" i="2"/>
  <c r="Q31" i="2"/>
  <c r="P31" i="2"/>
  <c r="O31" i="2"/>
  <c r="AN30" i="2"/>
  <c r="AM30" i="2"/>
  <c r="W30" i="2"/>
  <c r="V30" i="2"/>
  <c r="U30" i="2"/>
  <c r="T30" i="2"/>
  <c r="S30" i="2"/>
  <c r="R30" i="2"/>
  <c r="Q30" i="2"/>
  <c r="P30" i="2"/>
  <c r="O30" i="2"/>
  <c r="AN29" i="2"/>
  <c r="AM29" i="2"/>
  <c r="W29" i="2"/>
  <c r="V29" i="2"/>
  <c r="U29" i="2"/>
  <c r="T29" i="2"/>
  <c r="S29" i="2"/>
  <c r="R29" i="2"/>
  <c r="Q29" i="2"/>
  <c r="P29" i="2"/>
  <c r="O29" i="2"/>
  <c r="AN28" i="2"/>
  <c r="AM28" i="2"/>
  <c r="W28" i="2"/>
  <c r="V28" i="2"/>
  <c r="U28" i="2"/>
  <c r="T28" i="2"/>
  <c r="S28" i="2"/>
  <c r="R28" i="2"/>
  <c r="Q28" i="2"/>
  <c r="P28" i="2"/>
  <c r="O28" i="2"/>
  <c r="AN27" i="2"/>
  <c r="AM27" i="2"/>
  <c r="W27" i="2"/>
  <c r="V27" i="2"/>
  <c r="U27" i="2"/>
  <c r="T27" i="2"/>
  <c r="S27" i="2"/>
  <c r="R27" i="2"/>
  <c r="Q27" i="2"/>
  <c r="P27" i="2"/>
  <c r="O27" i="2"/>
  <c r="AN26" i="2"/>
  <c r="AM26" i="2"/>
  <c r="W26" i="2"/>
  <c r="V26" i="2"/>
  <c r="U26" i="2"/>
  <c r="T26" i="2"/>
  <c r="S26" i="2"/>
  <c r="R26" i="2"/>
  <c r="Q26" i="2"/>
  <c r="P26" i="2"/>
  <c r="O26" i="2"/>
  <c r="AN25" i="2"/>
  <c r="AM25" i="2"/>
  <c r="W25" i="2"/>
  <c r="V25" i="2"/>
  <c r="U25" i="2"/>
  <c r="T25" i="2"/>
  <c r="S25" i="2"/>
  <c r="R25" i="2"/>
  <c r="Q25" i="2"/>
  <c r="P25" i="2"/>
  <c r="O25" i="2"/>
  <c r="AN24" i="2"/>
  <c r="AM24" i="2"/>
  <c r="W24" i="2"/>
  <c r="V24" i="2"/>
  <c r="U24" i="2"/>
  <c r="T24" i="2"/>
  <c r="S24" i="2"/>
  <c r="R24" i="2"/>
  <c r="Q24" i="2"/>
  <c r="P24" i="2"/>
  <c r="O24" i="2"/>
  <c r="AN23" i="2"/>
  <c r="AM23" i="2"/>
  <c r="W23" i="2"/>
  <c r="V23" i="2"/>
  <c r="U23" i="2"/>
  <c r="T23" i="2"/>
  <c r="S23" i="2"/>
  <c r="R23" i="2"/>
  <c r="Q23" i="2"/>
  <c r="P23" i="2"/>
  <c r="Z76" i="2" l="1"/>
  <c r="AH76" i="2" s="1"/>
  <c r="Y76" i="2"/>
  <c r="AG76" i="2" s="1"/>
  <c r="X77" i="2"/>
  <c r="AF77" i="2" s="1"/>
  <c r="Y77" i="2"/>
  <c r="AG77" i="2" s="1"/>
  <c r="U73" i="2"/>
  <c r="AC73" i="2" s="1"/>
  <c r="U77" i="2"/>
  <c r="AC77" i="2" s="1"/>
  <c r="Z75" i="2"/>
  <c r="AH75" i="2" s="1"/>
  <c r="X75" i="2"/>
  <c r="AF75" i="2" s="1"/>
  <c r="Y72" i="2"/>
  <c r="AG72" i="2" s="1"/>
  <c r="W75" i="2"/>
  <c r="AE75" i="2" s="1"/>
  <c r="Y75" i="2"/>
  <c r="AG75" i="2" s="1"/>
  <c r="Z77" i="2"/>
  <c r="AH77" i="2" s="1"/>
  <c r="Z71" i="2"/>
  <c r="AH71" i="2" s="1"/>
  <c r="Y71" i="2"/>
  <c r="AG71" i="2" s="1"/>
  <c r="X71" i="2"/>
  <c r="AF71" i="2" s="1"/>
  <c r="W71" i="2"/>
  <c r="AE71" i="2" s="1"/>
  <c r="V71" i="2"/>
  <c r="AD71" i="2" s="1"/>
  <c r="H64" i="2"/>
  <c r="R64" i="2" s="1"/>
  <c r="Z64" i="2" s="1"/>
  <c r="H57" i="2"/>
  <c r="P57" i="2" s="1"/>
  <c r="X57" i="2" s="1"/>
  <c r="H58" i="2"/>
  <c r="U58" i="2" s="1"/>
  <c r="AC58" i="2" s="1"/>
  <c r="H60" i="2"/>
  <c r="U60" i="2" s="1"/>
  <c r="AC60" i="2" s="1"/>
  <c r="H59" i="2"/>
  <c r="T59" i="2" s="1"/>
  <c r="AB59" i="2" s="1"/>
  <c r="H61" i="2"/>
  <c r="S61" i="2" s="1"/>
  <c r="AA61" i="2" s="1"/>
  <c r="H65" i="2"/>
  <c r="R65" i="2" s="1"/>
  <c r="Z65" i="2" s="1"/>
  <c r="H62" i="2"/>
  <c r="S62" i="2" s="1"/>
  <c r="AA62" i="2" s="1"/>
  <c r="H66" i="2"/>
  <c r="V66" i="2" s="1"/>
  <c r="AD66" i="2" s="1"/>
  <c r="H63" i="2"/>
  <c r="R63" i="2" s="1"/>
  <c r="Z63" i="2" s="1"/>
  <c r="Q60" i="2"/>
  <c r="Y60" i="2" s="1"/>
  <c r="S60" i="2"/>
  <c r="AA60" i="2" s="1"/>
  <c r="S58" i="2"/>
  <c r="AA58" i="2" s="1"/>
  <c r="S65" i="2"/>
  <c r="AA65" i="2" s="1"/>
  <c r="Q61" i="2"/>
  <c r="Y61" i="2" s="1"/>
  <c r="P60" i="2"/>
  <c r="X60" i="2" s="1"/>
  <c r="Q62" i="2"/>
  <c r="Y62" i="2" s="1"/>
  <c r="V64" i="2"/>
  <c r="AD64" i="2" s="1"/>
  <c r="V58" i="2"/>
  <c r="AD58" i="2" s="1"/>
  <c r="Q59" i="2"/>
  <c r="Y59" i="2" s="1"/>
  <c r="P58" i="2"/>
  <c r="X58" i="2" s="1"/>
  <c r="Q58" i="2"/>
  <c r="Y58" i="2" s="1"/>
  <c r="T58" i="2"/>
  <c r="AB58" i="2" s="1"/>
  <c r="R59" i="2"/>
  <c r="Z59" i="2" s="1"/>
  <c r="R58" i="2"/>
  <c r="Z58" i="2" s="1"/>
  <c r="P61" i="2"/>
  <c r="X61" i="2" s="1"/>
  <c r="P65" i="2"/>
  <c r="X65" i="2" s="1"/>
  <c r="Z32" i="1"/>
  <c r="Y32" i="1"/>
  <c r="X32" i="1"/>
  <c r="W32" i="1"/>
  <c r="V32" i="1"/>
  <c r="U32" i="1"/>
  <c r="T32" i="1"/>
  <c r="S32" i="1"/>
  <c r="R32" i="1"/>
  <c r="Q32" i="1"/>
  <c r="P32" i="1"/>
  <c r="Z31" i="1"/>
  <c r="Y31" i="1"/>
  <c r="X31" i="1"/>
  <c r="W31" i="1"/>
  <c r="V31" i="1"/>
  <c r="U31" i="1"/>
  <c r="T31" i="1"/>
  <c r="S31" i="1"/>
  <c r="R31" i="1"/>
  <c r="Q31" i="1"/>
  <c r="P31" i="1"/>
  <c r="Z30" i="1"/>
  <c r="Y30" i="1"/>
  <c r="X30" i="1"/>
  <c r="W30" i="1"/>
  <c r="V30" i="1"/>
  <c r="U30" i="1"/>
  <c r="T30" i="1"/>
  <c r="S30" i="1"/>
  <c r="R30" i="1"/>
  <c r="Q30" i="1"/>
  <c r="P30" i="1"/>
  <c r="Z29" i="1"/>
  <c r="Y29" i="1"/>
  <c r="X29" i="1"/>
  <c r="W29" i="1"/>
  <c r="V29" i="1"/>
  <c r="U29" i="1"/>
  <c r="T29" i="1"/>
  <c r="S29" i="1"/>
  <c r="R29" i="1"/>
  <c r="Q29" i="1"/>
  <c r="P29" i="1"/>
  <c r="Z28" i="1"/>
  <c r="Y28" i="1"/>
  <c r="X28" i="1"/>
  <c r="W28" i="1"/>
  <c r="V28" i="1"/>
  <c r="U28" i="1"/>
  <c r="T28" i="1"/>
  <c r="S28" i="1"/>
  <c r="R28" i="1"/>
  <c r="Q28" i="1"/>
  <c r="P28" i="1"/>
  <c r="Z27" i="1"/>
  <c r="Y27" i="1"/>
  <c r="X27" i="1"/>
  <c r="W27" i="1"/>
  <c r="V27" i="1"/>
  <c r="U27" i="1"/>
  <c r="T27" i="1"/>
  <c r="S27" i="1"/>
  <c r="R27" i="1"/>
  <c r="Q27" i="1"/>
  <c r="P27" i="1"/>
  <c r="Z26" i="1"/>
  <c r="Y26" i="1"/>
  <c r="X26" i="1"/>
  <c r="W26" i="1"/>
  <c r="V26" i="1"/>
  <c r="U26" i="1"/>
  <c r="T26" i="1"/>
  <c r="S26" i="1"/>
  <c r="R26" i="1"/>
  <c r="Q26" i="1"/>
  <c r="P26" i="1"/>
  <c r="Z25" i="1"/>
  <c r="Y25" i="1"/>
  <c r="X25" i="1"/>
  <c r="W25" i="1"/>
  <c r="V25" i="1"/>
  <c r="U25" i="1"/>
  <c r="T25" i="1"/>
  <c r="S25" i="1"/>
  <c r="R25" i="1"/>
  <c r="Q25" i="1"/>
  <c r="P25" i="1"/>
  <c r="Z24" i="1"/>
  <c r="Y24" i="1"/>
  <c r="X24" i="1"/>
  <c r="W24" i="1"/>
  <c r="V24" i="1"/>
  <c r="U24" i="1"/>
  <c r="T24" i="1"/>
  <c r="S24" i="1"/>
  <c r="R24" i="1"/>
  <c r="Q24" i="1"/>
  <c r="P24" i="1"/>
  <c r="Z23" i="1"/>
  <c r="Y23" i="1"/>
  <c r="X23" i="1"/>
  <c r="W23" i="1"/>
  <c r="V23" i="1"/>
  <c r="U23" i="1"/>
  <c r="T23" i="1"/>
  <c r="S23" i="1"/>
  <c r="R23" i="1"/>
  <c r="Q23" i="1"/>
  <c r="P23" i="1"/>
  <c r="Q57" i="2" l="1"/>
  <c r="Y57" i="2" s="1"/>
  <c r="V57" i="2"/>
  <c r="AD57" i="2" s="1"/>
  <c r="S57" i="2"/>
  <c r="AA57" i="2" s="1"/>
  <c r="T64" i="2"/>
  <c r="AB64" i="2" s="1"/>
  <c r="P64" i="2"/>
  <c r="X64" i="2" s="1"/>
  <c r="R57" i="2"/>
  <c r="Z57" i="2" s="1"/>
  <c r="U64" i="2"/>
  <c r="AC64" i="2" s="1"/>
  <c r="S64" i="2"/>
  <c r="AA64" i="2" s="1"/>
  <c r="Q64" i="2"/>
  <c r="Y64" i="2" s="1"/>
  <c r="T57" i="2"/>
  <c r="AB57" i="2" s="1"/>
  <c r="U57" i="2"/>
  <c r="AC57" i="2" s="1"/>
  <c r="P59" i="2"/>
  <c r="X59" i="2" s="1"/>
  <c r="U61" i="2"/>
  <c r="AC61" i="2" s="1"/>
  <c r="U62" i="2"/>
  <c r="AC62" i="2" s="1"/>
  <c r="P63" i="2"/>
  <c r="X63" i="2" s="1"/>
  <c r="R62" i="2"/>
  <c r="Z62" i="2" s="1"/>
  <c r="V59" i="2"/>
  <c r="AD59" i="2" s="1"/>
  <c r="T62" i="2"/>
  <c r="AB62" i="2" s="1"/>
  <c r="V61" i="2"/>
  <c r="AD61" i="2" s="1"/>
  <c r="R61" i="2"/>
  <c r="Z61" i="2" s="1"/>
  <c r="T61" i="2"/>
  <c r="AB61" i="2" s="1"/>
  <c r="P62" i="2"/>
  <c r="X62" i="2" s="1"/>
  <c r="V62" i="2"/>
  <c r="AD62" i="2" s="1"/>
  <c r="V63" i="2"/>
  <c r="AD63" i="2" s="1"/>
  <c r="U66" i="2"/>
  <c r="AC66" i="2" s="1"/>
  <c r="T66" i="2"/>
  <c r="AB66" i="2" s="1"/>
  <c r="T65" i="2"/>
  <c r="AB65" i="2" s="1"/>
  <c r="S66" i="2"/>
  <c r="AA66" i="2" s="1"/>
  <c r="T60" i="2"/>
  <c r="AB60" i="2" s="1"/>
  <c r="T63" i="2"/>
  <c r="AB63" i="2" s="1"/>
  <c r="U65" i="2"/>
  <c r="AC65" i="2" s="1"/>
  <c r="S59" i="2"/>
  <c r="AA59" i="2" s="1"/>
  <c r="V60" i="2"/>
  <c r="AD60" i="2" s="1"/>
  <c r="U63" i="2"/>
  <c r="AC63" i="2" s="1"/>
  <c r="S63" i="2"/>
  <c r="AA63" i="2" s="1"/>
  <c r="P66" i="2"/>
  <c r="X66" i="2" s="1"/>
  <c r="V65" i="2"/>
  <c r="AD65" i="2" s="1"/>
  <c r="Q66" i="2"/>
  <c r="Y66" i="2" s="1"/>
  <c r="R66" i="2"/>
  <c r="Z66" i="2" s="1"/>
  <c r="R60" i="2"/>
  <c r="Z60" i="2" s="1"/>
  <c r="U59" i="2"/>
  <c r="AC59" i="2" s="1"/>
  <c r="Q63" i="2"/>
  <c r="Y63" i="2" s="1"/>
  <c r="Q65" i="2"/>
  <c r="Y65" i="2" s="1"/>
  <c r="A33" i="1"/>
  <c r="B25" i="1" s="1"/>
  <c r="B30" i="1"/>
  <c r="B29" i="1"/>
  <c r="B28" i="1"/>
  <c r="B27" i="1"/>
  <c r="B26" i="1"/>
  <c r="O67" i="1"/>
  <c r="O66" i="1"/>
  <c r="O65" i="1"/>
  <c r="O64" i="1"/>
  <c r="O63" i="1"/>
  <c r="O62" i="1"/>
  <c r="O61" i="1"/>
  <c r="O60" i="1"/>
  <c r="O59" i="1"/>
  <c r="O68" i="1"/>
  <c r="U68" i="1"/>
  <c r="T68" i="1"/>
  <c r="S68" i="1"/>
  <c r="R68" i="1"/>
  <c r="Q68" i="1"/>
  <c r="P68" i="1"/>
  <c r="U67" i="1"/>
  <c r="T67" i="1"/>
  <c r="S67" i="1"/>
  <c r="R67" i="1"/>
  <c r="Q67" i="1"/>
  <c r="P67" i="1"/>
  <c r="U66" i="1"/>
  <c r="T66" i="1"/>
  <c r="S66" i="1"/>
  <c r="R66" i="1"/>
  <c r="Q66" i="1"/>
  <c r="P66" i="1"/>
  <c r="U65" i="1"/>
  <c r="T65" i="1"/>
  <c r="S65" i="1"/>
  <c r="R65" i="1"/>
  <c r="Q65" i="1"/>
  <c r="P65" i="1"/>
  <c r="U64" i="1"/>
  <c r="T64" i="1"/>
  <c r="S64" i="1"/>
  <c r="R64" i="1"/>
  <c r="Q64" i="1"/>
  <c r="P64" i="1"/>
  <c r="U63" i="1"/>
  <c r="T63" i="1"/>
  <c r="S63" i="1"/>
  <c r="R63" i="1"/>
  <c r="Q63" i="1"/>
  <c r="P63" i="1"/>
  <c r="U62" i="1"/>
  <c r="T62" i="1"/>
  <c r="S62" i="1"/>
  <c r="R62" i="1"/>
  <c r="Q62" i="1"/>
  <c r="P62" i="1"/>
  <c r="U61" i="1"/>
  <c r="T61" i="1"/>
  <c r="S61" i="1"/>
  <c r="R61" i="1"/>
  <c r="Q61" i="1"/>
  <c r="P61" i="1"/>
  <c r="U60" i="1"/>
  <c r="T60" i="1"/>
  <c r="S60" i="1"/>
  <c r="R60" i="1"/>
  <c r="Q60" i="1"/>
  <c r="P60" i="1"/>
  <c r="U59" i="1"/>
  <c r="T59" i="1"/>
  <c r="S59" i="1"/>
  <c r="R59" i="1"/>
  <c r="Q59" i="1"/>
  <c r="P59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O51" i="1"/>
  <c r="O50" i="1"/>
  <c r="O49" i="1"/>
  <c r="O48" i="1"/>
  <c r="O47" i="1"/>
  <c r="O46" i="1"/>
  <c r="O45" i="1"/>
  <c r="O44" i="1"/>
  <c r="O43" i="1"/>
  <c r="O42" i="1"/>
  <c r="Y51" i="1"/>
  <c r="X51" i="1"/>
  <c r="W51" i="1"/>
  <c r="V51" i="1"/>
  <c r="U51" i="1"/>
  <c r="T51" i="1"/>
  <c r="Y50" i="1"/>
  <c r="X50" i="1"/>
  <c r="W50" i="1"/>
  <c r="V50" i="1"/>
  <c r="U50" i="1"/>
  <c r="T50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Y44" i="1"/>
  <c r="X44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B31" i="1" l="1"/>
  <c r="B32" i="1"/>
  <c r="B23" i="1"/>
  <c r="B24" i="1"/>
</calcChain>
</file>

<file path=xl/sharedStrings.xml><?xml version="1.0" encoding="utf-8"?>
<sst xmlns="http://schemas.openxmlformats.org/spreadsheetml/2006/main" count="219" uniqueCount="87">
  <si>
    <t>DISTANCE</t>
  </si>
  <si>
    <t>CF</t>
  </si>
  <si>
    <t>maxDIST</t>
  </si>
  <si>
    <t>f(CF1)</t>
  </si>
  <si>
    <t>f(CF2)</t>
  </si>
  <si>
    <t>f(CF3)</t>
  </si>
  <si>
    <t>f(CF4)</t>
  </si>
  <si>
    <t>f(CF5)</t>
  </si>
  <si>
    <t>f(CF6)</t>
  </si>
  <si>
    <t>f(CF7)</t>
  </si>
  <si>
    <t>f_Base</t>
  </si>
  <si>
    <t>f(CF1.2)</t>
  </si>
  <si>
    <t>f(CF1.4)</t>
  </si>
  <si>
    <t>f(CF1.6)</t>
  </si>
  <si>
    <t>f(CF1.8)</t>
  </si>
  <si>
    <t xml:space="preserve">This produces a compressed hexmap. </t>
  </si>
  <si>
    <t>With increasing distance from the CxC to the periphery, the gavity function (f) grows in power.</t>
  </si>
  <si>
    <t>However, the function exerts very little compression on central areas - and this can produce large gaps in the centre</t>
  </si>
  <si>
    <t>Here, we have a simplificed geography, with 10 distances from CxC, min 1,000, max 10,000.</t>
  </si>
  <si>
    <r>
      <t xml:space="preserve">Compression FACTORS of 1 to 7 are applied to these distances to create </t>
    </r>
    <r>
      <rPr>
        <i/>
        <sz val="11"/>
        <color theme="1"/>
        <rFont val="Calibri"/>
        <family val="2"/>
        <scheme val="minor"/>
      </rPr>
      <t>f</t>
    </r>
  </si>
  <si>
    <t>Note: in the proper script, F_CORRECTION changes all f values of 'below 0.1' to 0.1 . Only one cell affected in this dummy data.</t>
  </si>
  <si>
    <t>CF6</t>
  </si>
  <si>
    <t>CF4</t>
  </si>
  <si>
    <t>CF2</t>
  </si>
  <si>
    <t>CF7</t>
  </si>
  <si>
    <t>CF5</t>
  </si>
  <si>
    <t>CF3</t>
  </si>
  <si>
    <t>"@ MaxDist"</t>
  </si>
  <si>
    <t>"@ MinDist"</t>
  </si>
  <si>
    <t>CF1</t>
  </si>
  <si>
    <r>
      <t xml:space="preserve">The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values for the CFs (e.g.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(CF3)) represent the proportion of the original DISTANCE between the selected point and the CxC that is retained in the TRANSFORMED distance</t>
    </r>
  </si>
  <si>
    <r>
      <rPr>
        <i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drops with increasing compression.</t>
    </r>
  </si>
  <si>
    <t>But it drops much more rapidly for increasingly DISTANT observations.</t>
  </si>
  <si>
    <t>AvgeDIST</t>
  </si>
  <si>
    <r>
      <t xml:space="preserve">Currently, for the obsevation closest to CxC (D=1,000)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does not drop below 0.9 even at CF1.</t>
    </r>
  </si>
  <si>
    <r>
      <t xml:space="preserve">Yet for for the obsevation furthest from CxC (D=10,000)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drops to zero at CF1.</t>
    </r>
  </si>
  <si>
    <r>
      <t xml:space="preserve">What we need is a more subtle </t>
    </r>
    <r>
      <rPr>
        <i/>
        <sz val="11"/>
        <color theme="1"/>
        <rFont val="Calibri"/>
        <family val="2"/>
        <scheme val="minor"/>
      </rPr>
      <t xml:space="preserve">f - which starts at (say) 0.85 </t>
    </r>
    <r>
      <rPr>
        <sz val="11"/>
        <color theme="1"/>
        <rFont val="Calibri"/>
        <family val="2"/>
        <scheme val="minor"/>
      </rPr>
      <t xml:space="preserve">for close-in observations and ends at say 0.1 for the most distant. </t>
    </r>
  </si>
  <si>
    <t>With increasing distance from the CxC to the periphery, the gavity function (F) grows in power.</t>
  </si>
  <si>
    <t>Compression FACTORS of 1 to 7 are applied to these distances to create F</t>
  </si>
  <si>
    <t>The F values for the CFs (e.g. F(CF3)) represent the proportion of the original DISTANCE between the selected point and the CxC that is retained in the TRANSFORMED distance</t>
  </si>
  <si>
    <r>
      <rPr>
        <i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drops with increasing compression.</t>
    </r>
  </si>
  <si>
    <t>So, myD_o + 10% of the difference of myD_o from the mean D</t>
  </si>
  <si>
    <r>
      <t xml:space="preserve">Currently, for the observation closest to CxC (D=1,000)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does not drop below 0.9 even at CF1.</t>
    </r>
  </si>
  <si>
    <t>DISTANCES</t>
  </si>
  <si>
    <t>DIFF_D</t>
  </si>
  <si>
    <t>MAX_D</t>
  </si>
  <si>
    <t>MEDIAN_D</t>
  </si>
  <si>
    <t>aGrav_Base</t>
  </si>
  <si>
    <t>TR{CF1)</t>
  </si>
  <si>
    <t>TR{CF2)</t>
  </si>
  <si>
    <t>TR{CF3)</t>
  </si>
  <si>
    <t>TR{CF4)</t>
  </si>
  <si>
    <t>TR{CF5)</t>
  </si>
  <si>
    <t>TR{CF6)</t>
  </si>
  <si>
    <t>TR{CF7)</t>
  </si>
  <si>
    <t>adj_factor</t>
  </si>
  <si>
    <t>Compressed distances</t>
  </si>
  <si>
    <t>F(CF1)</t>
  </si>
  <si>
    <t>F(CF2)</t>
  </si>
  <si>
    <t>F(CF3)</t>
  </si>
  <si>
    <t>F(CF4)</t>
  </si>
  <si>
    <t>F(CF5)</t>
  </si>
  <si>
    <t>F(CF6)</t>
  </si>
  <si>
    <t>F(CF7)</t>
  </si>
  <si>
    <t>Compression factor (F)</t>
  </si>
  <si>
    <t>DIFF_D_adj</t>
  </si>
  <si>
    <t>MAX_D_raised</t>
  </si>
  <si>
    <t>F_adj</t>
  </si>
  <si>
    <t>[2828.42712475</t>
  </si>
  <si>
    <t>5656.85424949]</t>
  </si>
  <si>
    <t>tr</t>
  </si>
  <si>
    <t>tr(CF1)</t>
  </si>
  <si>
    <t>TR{CF1.8)</t>
  </si>
  <si>
    <t>TR{CF1.6)</t>
  </si>
  <si>
    <t>TR{CF1.4)</t>
  </si>
  <si>
    <t>TR{CF1.2)</t>
  </si>
  <si>
    <t>Compressed distances - FROM PYTHON</t>
  </si>
  <si>
    <t>INVERTED GRAVITY MODEL - modified (EXCEL)</t>
  </si>
  <si>
    <t>DIFF_D_mod</t>
  </si>
  <si>
    <t>1097.05627485]</t>
  </si>
  <si>
    <t>F_mod</t>
  </si>
  <si>
    <t>[1904.5360818</t>
  </si>
  <si>
    <t>MIN_D</t>
  </si>
  <si>
    <t>D_RANGE</t>
  </si>
  <si>
    <t>F_MOD_MAX</t>
  </si>
  <si>
    <t>F_MOD_MIN</t>
  </si>
  <si>
    <t>F_MOD_RANGE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</si>
</sst>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164" fontId="0" fillId="2" borderId="0" xfId="0" applyNumberForma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2" fontId="0" fillId="3" borderId="0" xfId="0" applyNumberFormat="1" applyFill="1" applyAlignment="1"/>
    <xf numFmtId="0" fontId="0" fillId="4" borderId="0" xfId="0" applyFill="1"/>
    <xf numFmtId="0" fontId="0" fillId="4" borderId="0" xfId="0" applyFill="1" applyAlignment="1"/>
    <xf numFmtId="0" fontId="0" fillId="4" borderId="0" xfId="0" applyFill="1" applyAlignment="1">
      <alignment horizontal="center" vertical="center"/>
    </xf>
    <xf numFmtId="164" fontId="0" fillId="0" borderId="0" xfId="0" applyNumberFormat="1" applyFill="1" applyAlignment="1"/>
    <xf numFmtId="2" fontId="0" fillId="0" borderId="0" xfId="0" applyNumberFormat="1" applyFill="1" applyAlignment="1"/>
    <xf numFmtId="0" fontId="0" fillId="0" borderId="0" xfId="0" applyFill="1"/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Sheet1!$P$23:$Z$23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51-4FE0-96F7-2A2DBB01167C}"/>
            </c:ext>
          </c:extLst>
        </c:ser>
        <c:ser>
          <c:idx val="11"/>
          <c:order val="1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Sheet1!$P$24:$Z$24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51-4FE0-96F7-2A2DBB01167C}"/>
            </c:ext>
          </c:extLst>
        </c:ser>
        <c:ser>
          <c:idx val="12"/>
          <c:order val="2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Sheet1!$P$25:$Z$25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51-4FE0-96F7-2A2DBB01167C}"/>
            </c:ext>
          </c:extLst>
        </c:ser>
        <c:ser>
          <c:idx val="13"/>
          <c:order val="3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Sheet1!$P$26:$Z$26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51-4FE0-96F7-2A2DBB01167C}"/>
            </c:ext>
          </c:extLst>
        </c:ser>
        <c:ser>
          <c:idx val="14"/>
          <c:order val="4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Sheet1!$P$27:$Z$27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51-4FE0-96F7-2A2DBB01167C}"/>
            </c:ext>
          </c:extLst>
        </c:ser>
        <c:ser>
          <c:idx val="15"/>
          <c:order val="5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Sheet1!$P$28:$Z$28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51-4FE0-96F7-2A2DBB01167C}"/>
            </c:ext>
          </c:extLst>
        </c:ser>
        <c:ser>
          <c:idx val="16"/>
          <c:order val="6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Sheet1!$P$29:$Z$29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51-4FE0-96F7-2A2DBB01167C}"/>
            </c:ext>
          </c:extLst>
        </c:ser>
        <c:ser>
          <c:idx val="17"/>
          <c:order val="7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Sheet1!$P$30:$Z$30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F51-4FE0-96F7-2A2DBB01167C}"/>
            </c:ext>
          </c:extLst>
        </c:ser>
        <c:ser>
          <c:idx val="18"/>
          <c:order val="8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Sheet1!$P$31:$Z$31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51-4FE0-96F7-2A2DBB01167C}"/>
            </c:ext>
          </c:extLst>
        </c:ser>
        <c:ser>
          <c:idx val="19"/>
          <c:order val="9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Sheet1!$P$32:$Z$32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F51-4FE0-96F7-2A2DBB01167C}"/>
            </c:ext>
          </c:extLst>
        </c:ser>
        <c:ser>
          <c:idx val="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Sheet1!$P$23:$Z$23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1-4FE0-96F7-2A2DBB01167C}"/>
            </c:ext>
          </c:extLst>
        </c:ser>
        <c:ser>
          <c:idx val="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Sheet1!$P$24:$Z$24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1-4FE0-96F7-2A2DBB01167C}"/>
            </c:ext>
          </c:extLst>
        </c:ser>
        <c:ser>
          <c:idx val="2"/>
          <c:order val="1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Sheet1!$P$25:$Z$25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1-4FE0-96F7-2A2DBB01167C}"/>
            </c:ext>
          </c:extLst>
        </c:ser>
        <c:ser>
          <c:idx val="3"/>
          <c:order val="1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Sheet1!$P$26:$Z$26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1-4FE0-96F7-2A2DBB01167C}"/>
            </c:ext>
          </c:extLst>
        </c:ser>
        <c:ser>
          <c:idx val="4"/>
          <c:order val="1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Sheet1!$P$27:$Z$27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51-4FE0-96F7-2A2DBB01167C}"/>
            </c:ext>
          </c:extLst>
        </c:ser>
        <c:ser>
          <c:idx val="5"/>
          <c:order val="1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Sheet1!$P$28:$Z$28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51-4FE0-96F7-2A2DBB01167C}"/>
            </c:ext>
          </c:extLst>
        </c:ser>
        <c:ser>
          <c:idx val="6"/>
          <c:order val="1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Sheet1!$P$29:$Z$29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51-4FE0-96F7-2A2DBB01167C}"/>
            </c:ext>
          </c:extLst>
        </c:ser>
        <c:ser>
          <c:idx val="7"/>
          <c:order val="1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Sheet1!$P$30:$Z$30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51-4FE0-96F7-2A2DBB01167C}"/>
            </c:ext>
          </c:extLst>
        </c:ser>
        <c:ser>
          <c:idx val="8"/>
          <c:order val="1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Sheet1!$P$31:$Z$31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51-4FE0-96F7-2A2DBB01167C}"/>
            </c:ext>
          </c:extLst>
        </c:ser>
        <c:ser>
          <c:idx val="9"/>
          <c:order val="1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Sheet1!$P$32:$Z$32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51-4FE0-96F7-2A2DBB01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06432"/>
        <c:axId val="583703728"/>
      </c:lineChart>
      <c:catAx>
        <c:axId val="6656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3728"/>
        <c:crosses val="autoZero"/>
        <c:auto val="1"/>
        <c:lblAlgn val="ctr"/>
        <c:lblOffset val="100"/>
        <c:noMultiLvlLbl val="0"/>
      </c:catAx>
      <c:valAx>
        <c:axId val="5837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064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D-4CC4-8BF3-858C9C746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Sheet1!$O$41:$Y$41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D-4CC4-8BF3-858C9C746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Sheet1!$O$42:$Y$42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D-4CC4-8BF3-858C9C746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Sheet1!$O$43:$Y$43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D-4CC4-8BF3-858C9C7462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Sheet1!$O$44:$Y$44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D-4CC4-8BF3-858C9C7462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Sheet1!$O$45:$Y$45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FD-4CC4-8BF3-858C9C7462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Sheet1!$O$46:$Y$46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FD-4CC4-8BF3-858C9C7462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Sheet1!$O$47:$Y$47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FD-4CC4-8BF3-858C9C74625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Sheet1!$O$48:$Y$48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FD-4CC4-8BF3-858C9C74625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Sheet1!$O$49:$Y$49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FD-4CC4-8BF3-858C9C74625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Sheet1!$O$50:$Y$50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FD-4CC4-8BF3-858C9C74625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Sheet1!$O$51:$Y$51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FD-4CC4-8BF3-858C9C74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52192"/>
        <c:axId val="576507376"/>
      </c:lineChart>
      <c:catAx>
        <c:axId val="6723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07376"/>
        <c:crosses val="autoZero"/>
        <c:auto val="1"/>
        <c:lblAlgn val="ctr"/>
        <c:lblOffset val="100"/>
        <c:noMultiLvlLbl val="0"/>
      </c:catAx>
      <c:valAx>
        <c:axId val="57650737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52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"@ MinDist"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Sheet1!$A$14:$A$20</c:f>
              <c:strCache>
                <c:ptCount val="7"/>
                <c:pt idx="0">
                  <c:v>CF7</c:v>
                </c:pt>
                <c:pt idx="1">
                  <c:v>CF6</c:v>
                </c:pt>
                <c:pt idx="2">
                  <c:v>CF5</c:v>
                </c:pt>
                <c:pt idx="3">
                  <c:v>CF4</c:v>
                </c:pt>
                <c:pt idx="4">
                  <c:v>CF3</c:v>
                </c:pt>
                <c:pt idx="5">
                  <c:v>CF2</c:v>
                </c:pt>
                <c:pt idx="6">
                  <c:v>CF1</c:v>
                </c:pt>
              </c:strCache>
            </c:strRef>
          </c:cat>
          <c:val>
            <c:numRef>
              <c:f>Sheet1!$B$14:$B$20</c:f>
              <c:numCache>
                <c:formatCode>0.0000</c:formatCode>
                <c:ptCount val="7"/>
                <c:pt idx="0">
                  <c:v>0.98571428571428577</c:v>
                </c:pt>
                <c:pt idx="1">
                  <c:v>0.98329999999999995</c:v>
                </c:pt>
                <c:pt idx="2">
                  <c:v>0.98</c:v>
                </c:pt>
                <c:pt idx="3">
                  <c:v>0.97499999999999998</c:v>
                </c:pt>
                <c:pt idx="4">
                  <c:v>0.96666666666666667</c:v>
                </c:pt>
                <c:pt idx="5">
                  <c:v>0.95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020-85FF-375DCCEF1A1B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"@ MaxDist"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Sheet1!$A$14:$A$20</c:f>
              <c:strCache>
                <c:ptCount val="7"/>
                <c:pt idx="0">
                  <c:v>CF7</c:v>
                </c:pt>
                <c:pt idx="1">
                  <c:v>CF6</c:v>
                </c:pt>
                <c:pt idx="2">
                  <c:v>CF5</c:v>
                </c:pt>
                <c:pt idx="3">
                  <c:v>CF4</c:v>
                </c:pt>
                <c:pt idx="4">
                  <c:v>CF3</c:v>
                </c:pt>
                <c:pt idx="5">
                  <c:v>CF2</c:v>
                </c:pt>
                <c:pt idx="6">
                  <c:v>CF1</c:v>
                </c:pt>
              </c:strCache>
            </c:strRef>
          </c:cat>
          <c:val>
            <c:numRef>
              <c:f>Sheet1!$C$14:$C$20</c:f>
              <c:numCache>
                <c:formatCode>0.0000</c:formatCode>
                <c:ptCount val="7"/>
                <c:pt idx="0">
                  <c:v>0.85714285714285721</c:v>
                </c:pt>
                <c:pt idx="1">
                  <c:v>0.83330000000000004</c:v>
                </c:pt>
                <c:pt idx="2">
                  <c:v>0.8</c:v>
                </c:pt>
                <c:pt idx="3">
                  <c:v>0.75</c:v>
                </c:pt>
                <c:pt idx="4">
                  <c:v>0.66666666666666674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A-4020-85FF-375DCCE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8768"/>
        <c:axId val="684905744"/>
      </c:lineChart>
      <c:catAx>
        <c:axId val="6875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05744"/>
        <c:crosses val="autoZero"/>
        <c:auto val="1"/>
        <c:lblAlgn val="ctr"/>
        <c:lblOffset val="100"/>
        <c:noMultiLvlLbl val="0"/>
      </c:catAx>
      <c:valAx>
        <c:axId val="68490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Sheet1!$P$23:$Z$23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A-436D-82DC-270F3ABFE277}"/>
            </c:ext>
          </c:extLst>
        </c:ser>
        <c:ser>
          <c:idx val="11"/>
          <c:order val="1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Sheet1!$P$24:$Z$24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A-436D-82DC-270F3ABFE277}"/>
            </c:ext>
          </c:extLst>
        </c:ser>
        <c:ser>
          <c:idx val="12"/>
          <c:order val="2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Sheet1!$P$25:$Z$25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A-436D-82DC-270F3ABFE277}"/>
            </c:ext>
          </c:extLst>
        </c:ser>
        <c:ser>
          <c:idx val="13"/>
          <c:order val="3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Sheet1!$P$26:$Z$26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A-436D-82DC-270F3ABFE277}"/>
            </c:ext>
          </c:extLst>
        </c:ser>
        <c:ser>
          <c:idx val="14"/>
          <c:order val="4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Sheet1!$P$27:$Z$27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A-436D-82DC-270F3ABFE277}"/>
            </c:ext>
          </c:extLst>
        </c:ser>
        <c:ser>
          <c:idx val="15"/>
          <c:order val="5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Sheet1!$P$28:$Z$28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6A-436D-82DC-270F3ABFE277}"/>
            </c:ext>
          </c:extLst>
        </c:ser>
        <c:ser>
          <c:idx val="16"/>
          <c:order val="6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Sheet1!$P$29:$Z$29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6A-436D-82DC-270F3ABFE277}"/>
            </c:ext>
          </c:extLst>
        </c:ser>
        <c:ser>
          <c:idx val="17"/>
          <c:order val="7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Sheet1!$P$30:$Z$30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6A-436D-82DC-270F3ABFE277}"/>
            </c:ext>
          </c:extLst>
        </c:ser>
        <c:ser>
          <c:idx val="18"/>
          <c:order val="8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Sheet1!$P$31:$Z$31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6A-436D-82DC-270F3ABFE277}"/>
            </c:ext>
          </c:extLst>
        </c:ser>
        <c:ser>
          <c:idx val="19"/>
          <c:order val="9"/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Sheet1!$P$32:$Z$32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6A-436D-82DC-270F3ABFE277}"/>
            </c:ext>
          </c:extLst>
        </c:ser>
        <c:ser>
          <c:idx val="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Sheet1!$P$23:$Z$23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6A-436D-82DC-270F3ABFE277}"/>
            </c:ext>
          </c:extLst>
        </c:ser>
        <c:ser>
          <c:idx val="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Sheet1!$P$24:$Z$24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6A-436D-82DC-270F3ABFE277}"/>
            </c:ext>
          </c:extLst>
        </c:ser>
        <c:ser>
          <c:idx val="2"/>
          <c:order val="1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Sheet1!$P$25:$Z$25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6A-436D-82DC-270F3ABFE277}"/>
            </c:ext>
          </c:extLst>
        </c:ser>
        <c:ser>
          <c:idx val="3"/>
          <c:order val="1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Sheet1!$P$26:$Z$26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6A-436D-82DC-270F3ABFE277}"/>
            </c:ext>
          </c:extLst>
        </c:ser>
        <c:ser>
          <c:idx val="4"/>
          <c:order val="1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Sheet1!$P$27:$Z$27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6A-436D-82DC-270F3ABFE277}"/>
            </c:ext>
          </c:extLst>
        </c:ser>
        <c:ser>
          <c:idx val="5"/>
          <c:order val="1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Sheet1!$P$28:$Z$28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6A-436D-82DC-270F3ABFE277}"/>
            </c:ext>
          </c:extLst>
        </c:ser>
        <c:ser>
          <c:idx val="6"/>
          <c:order val="1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Sheet1!$P$29:$Z$29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6A-436D-82DC-270F3ABFE277}"/>
            </c:ext>
          </c:extLst>
        </c:ser>
        <c:ser>
          <c:idx val="7"/>
          <c:order val="1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Sheet1!$P$30:$Z$30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6A-436D-82DC-270F3ABFE277}"/>
            </c:ext>
          </c:extLst>
        </c:ser>
        <c:ser>
          <c:idx val="8"/>
          <c:order val="1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Sheet1!$P$31:$Z$31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6A-436D-82DC-270F3ABFE277}"/>
            </c:ext>
          </c:extLst>
        </c:ser>
        <c:ser>
          <c:idx val="9"/>
          <c:order val="1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Sheet1!$P$32:$Z$32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6A-436D-82DC-270F3ABF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06432"/>
        <c:axId val="583703728"/>
      </c:lineChart>
      <c:catAx>
        <c:axId val="6656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3728"/>
        <c:crosses val="autoZero"/>
        <c:auto val="1"/>
        <c:lblAlgn val="ctr"/>
        <c:lblOffset val="100"/>
        <c:noMultiLvlLbl val="0"/>
      </c:catAx>
      <c:valAx>
        <c:axId val="5837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064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"@ MinDist"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Sheet1!$A$14:$A$20</c:f>
              <c:strCache>
                <c:ptCount val="7"/>
                <c:pt idx="0">
                  <c:v>CF7</c:v>
                </c:pt>
                <c:pt idx="1">
                  <c:v>CF6</c:v>
                </c:pt>
                <c:pt idx="2">
                  <c:v>CF5</c:v>
                </c:pt>
                <c:pt idx="3">
                  <c:v>CF4</c:v>
                </c:pt>
                <c:pt idx="4">
                  <c:v>CF3</c:v>
                </c:pt>
                <c:pt idx="5">
                  <c:v>CF2</c:v>
                </c:pt>
                <c:pt idx="6">
                  <c:v>CF1</c:v>
                </c:pt>
              </c:strCache>
            </c:strRef>
          </c:cat>
          <c:val>
            <c:numRef>
              <c:f>Sheet1!$B$14:$B$20</c:f>
              <c:numCache>
                <c:formatCode>0.0000</c:formatCode>
                <c:ptCount val="7"/>
                <c:pt idx="0">
                  <c:v>0.98571428571428577</c:v>
                </c:pt>
                <c:pt idx="1">
                  <c:v>0.98329999999999995</c:v>
                </c:pt>
                <c:pt idx="2">
                  <c:v>0.98</c:v>
                </c:pt>
                <c:pt idx="3">
                  <c:v>0.97499999999999998</c:v>
                </c:pt>
                <c:pt idx="4">
                  <c:v>0.96666666666666667</c:v>
                </c:pt>
                <c:pt idx="5">
                  <c:v>0.95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A-4733-925D-06411CCFE92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"@ MaxDist"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Sheet1!$A$14:$A$20</c:f>
              <c:strCache>
                <c:ptCount val="7"/>
                <c:pt idx="0">
                  <c:v>CF7</c:v>
                </c:pt>
                <c:pt idx="1">
                  <c:v>CF6</c:v>
                </c:pt>
                <c:pt idx="2">
                  <c:v>CF5</c:v>
                </c:pt>
                <c:pt idx="3">
                  <c:v>CF4</c:v>
                </c:pt>
                <c:pt idx="4">
                  <c:v>CF3</c:v>
                </c:pt>
                <c:pt idx="5">
                  <c:v>CF2</c:v>
                </c:pt>
                <c:pt idx="6">
                  <c:v>CF1</c:v>
                </c:pt>
              </c:strCache>
            </c:strRef>
          </c:cat>
          <c:val>
            <c:numRef>
              <c:f>Sheet1!$C$14:$C$20</c:f>
              <c:numCache>
                <c:formatCode>0.0000</c:formatCode>
                <c:ptCount val="7"/>
                <c:pt idx="0">
                  <c:v>0.85714285714285721</c:v>
                </c:pt>
                <c:pt idx="1">
                  <c:v>0.83330000000000004</c:v>
                </c:pt>
                <c:pt idx="2">
                  <c:v>0.8</c:v>
                </c:pt>
                <c:pt idx="3">
                  <c:v>0.75</c:v>
                </c:pt>
                <c:pt idx="4">
                  <c:v>0.66666666666666674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A-4733-925D-06411CCF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8768"/>
        <c:axId val="684905744"/>
      </c:lineChart>
      <c:catAx>
        <c:axId val="6875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05744"/>
        <c:crosses val="autoZero"/>
        <c:auto val="1"/>
        <c:lblAlgn val="ctr"/>
        <c:lblOffset val="100"/>
        <c:noMultiLvlLbl val="0"/>
      </c:catAx>
      <c:valAx>
        <c:axId val="68490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excel!$C$39</c:f>
              <c:strCache>
                <c:ptCount val="1"/>
                <c:pt idx="0">
                  <c:v>f(CF1)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excel!$C$40:$C$49</c:f>
              <c:numCache>
                <c:formatCode>0.0000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A-4775-926F-372CC4201D3A}"/>
            </c:ext>
          </c:extLst>
        </c:ser>
        <c:ser>
          <c:idx val="3"/>
          <c:order val="1"/>
          <c:tx>
            <c:strRef>
              <c:f>excel!$D$39</c:f>
              <c:strCache>
                <c:ptCount val="1"/>
                <c:pt idx="0">
                  <c:v>f(CF2)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excel!$D$40:$D$49</c:f>
              <c:numCache>
                <c:formatCode>0.0000</c:formatCode>
                <c:ptCount val="1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A-4775-926F-372CC4201D3A}"/>
            </c:ext>
          </c:extLst>
        </c:ser>
        <c:ser>
          <c:idx val="4"/>
          <c:order val="2"/>
          <c:tx>
            <c:strRef>
              <c:f>excel!$E$39</c:f>
              <c:strCache>
                <c:ptCount val="1"/>
                <c:pt idx="0">
                  <c:v>f(CF3)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excel!$E$40:$E$49</c:f>
              <c:numCache>
                <c:formatCode>0.0000</c:formatCode>
                <c:ptCount val="10"/>
                <c:pt idx="0">
                  <c:v>0.96666666666666667</c:v>
                </c:pt>
                <c:pt idx="1">
                  <c:v>0.93333333333333335</c:v>
                </c:pt>
                <c:pt idx="2">
                  <c:v>0.9</c:v>
                </c:pt>
                <c:pt idx="3">
                  <c:v>0.8666666666666667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0.76666666666666661</c:v>
                </c:pt>
                <c:pt idx="7">
                  <c:v>0.73333333333333339</c:v>
                </c:pt>
                <c:pt idx="8">
                  <c:v>0.7</c:v>
                </c:pt>
                <c:pt idx="9">
                  <c:v>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A-4775-926F-372CC4201D3A}"/>
            </c:ext>
          </c:extLst>
        </c:ser>
        <c:ser>
          <c:idx val="5"/>
          <c:order val="3"/>
          <c:tx>
            <c:strRef>
              <c:f>excel!$F$39</c:f>
              <c:strCache>
                <c:ptCount val="1"/>
                <c:pt idx="0">
                  <c:v>f(CF4)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excel!$F$40:$F$49</c:f>
              <c:numCache>
                <c:formatCode>0.0000</c:formatCode>
                <c:ptCount val="10"/>
                <c:pt idx="0">
                  <c:v>0.97499999999999998</c:v>
                </c:pt>
                <c:pt idx="1">
                  <c:v>0.95</c:v>
                </c:pt>
                <c:pt idx="2">
                  <c:v>0.92500000000000004</c:v>
                </c:pt>
                <c:pt idx="3">
                  <c:v>0.9</c:v>
                </c:pt>
                <c:pt idx="4">
                  <c:v>0.875</c:v>
                </c:pt>
                <c:pt idx="5">
                  <c:v>0.85</c:v>
                </c:pt>
                <c:pt idx="6">
                  <c:v>0.82499999999999996</c:v>
                </c:pt>
                <c:pt idx="7">
                  <c:v>0.8</c:v>
                </c:pt>
                <c:pt idx="8">
                  <c:v>0.77500000000000002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4A-4775-926F-372CC4201D3A}"/>
            </c:ext>
          </c:extLst>
        </c:ser>
        <c:ser>
          <c:idx val="6"/>
          <c:order val="4"/>
          <c:tx>
            <c:strRef>
              <c:f>excel!$G$39</c:f>
              <c:strCache>
                <c:ptCount val="1"/>
                <c:pt idx="0">
                  <c:v>f(CF5)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excel!$G$40:$G$49</c:f>
              <c:numCache>
                <c:formatCode>0.0000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0.94</c:v>
                </c:pt>
                <c:pt idx="3">
                  <c:v>0.92</c:v>
                </c:pt>
                <c:pt idx="4">
                  <c:v>0.9</c:v>
                </c:pt>
                <c:pt idx="5">
                  <c:v>0.88</c:v>
                </c:pt>
                <c:pt idx="6">
                  <c:v>0.86</c:v>
                </c:pt>
                <c:pt idx="7">
                  <c:v>0.84</c:v>
                </c:pt>
                <c:pt idx="8">
                  <c:v>0.82000000000000006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4A-4775-926F-372CC4201D3A}"/>
            </c:ext>
          </c:extLst>
        </c:ser>
        <c:ser>
          <c:idx val="7"/>
          <c:order val="5"/>
          <c:tx>
            <c:strRef>
              <c:f>excel!$H$39</c:f>
              <c:strCache>
                <c:ptCount val="1"/>
                <c:pt idx="0">
                  <c:v>f(CF6)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excel!$H$40:$H$49</c:f>
              <c:numCache>
                <c:formatCode>0.0000</c:formatCode>
                <c:ptCount val="10"/>
                <c:pt idx="0">
                  <c:v>0.98333333333333328</c:v>
                </c:pt>
                <c:pt idx="1">
                  <c:v>0.96666666666666667</c:v>
                </c:pt>
                <c:pt idx="2">
                  <c:v>0.95</c:v>
                </c:pt>
                <c:pt idx="3">
                  <c:v>0.93333333333333335</c:v>
                </c:pt>
                <c:pt idx="4">
                  <c:v>0.91666666666666663</c:v>
                </c:pt>
                <c:pt idx="5">
                  <c:v>0.9</c:v>
                </c:pt>
                <c:pt idx="6">
                  <c:v>0.8833333333333333</c:v>
                </c:pt>
                <c:pt idx="7">
                  <c:v>0.8666666666666667</c:v>
                </c:pt>
                <c:pt idx="8">
                  <c:v>0.85</c:v>
                </c:pt>
                <c:pt idx="9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4A-4775-926F-372CC4201D3A}"/>
            </c:ext>
          </c:extLst>
        </c:ser>
        <c:ser>
          <c:idx val="8"/>
          <c:order val="6"/>
          <c:tx>
            <c:strRef>
              <c:f>excel!$I$39</c:f>
              <c:strCache>
                <c:ptCount val="1"/>
                <c:pt idx="0">
                  <c:v>f(CF7)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excel!$I$40:$I$49</c:f>
              <c:numCache>
                <c:formatCode>0.0000</c:formatCode>
                <c:ptCount val="10"/>
                <c:pt idx="0">
                  <c:v>0.98571428571428577</c:v>
                </c:pt>
                <c:pt idx="1">
                  <c:v>0.97142857142857142</c:v>
                </c:pt>
                <c:pt idx="2">
                  <c:v>0.95714285714285718</c:v>
                </c:pt>
                <c:pt idx="3">
                  <c:v>0.94285714285714284</c:v>
                </c:pt>
                <c:pt idx="4">
                  <c:v>0.9285714285714286</c:v>
                </c:pt>
                <c:pt idx="5">
                  <c:v>0.91428571428571426</c:v>
                </c:pt>
                <c:pt idx="6">
                  <c:v>0.9</c:v>
                </c:pt>
                <c:pt idx="7">
                  <c:v>0.88571428571428568</c:v>
                </c:pt>
                <c:pt idx="8">
                  <c:v>0.87142857142857144</c:v>
                </c:pt>
                <c:pt idx="9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4A-4775-926F-372CC420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77696"/>
        <c:axId val="427991584"/>
      </c:lineChart>
      <c:catAx>
        <c:axId val="4384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1584"/>
        <c:crosses val="autoZero"/>
        <c:auto val="1"/>
        <c:lblAlgn val="ctr"/>
        <c:lblOffset val="100"/>
        <c:noMultiLvlLbl val="0"/>
      </c:catAx>
      <c:valAx>
        <c:axId val="42799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6378836483823"/>
          <c:y val="2.5428331875182269E-2"/>
          <c:w val="0.77140680647242332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excel!$P$56</c:f>
              <c:strCache>
                <c:ptCount val="1"/>
                <c:pt idx="0">
                  <c:v>F(CF1)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excel!$P$57:$P$66</c:f>
              <c:numCache>
                <c:formatCode>0.0000</c:formatCode>
                <c:ptCount val="10"/>
                <c:pt idx="0">
                  <c:v>0.84166666666666667</c:v>
                </c:pt>
                <c:pt idx="1">
                  <c:v>0.77500000000000002</c:v>
                </c:pt>
                <c:pt idx="2">
                  <c:v>0.70833333333333326</c:v>
                </c:pt>
                <c:pt idx="3">
                  <c:v>0.64166666666666661</c:v>
                </c:pt>
                <c:pt idx="4">
                  <c:v>0.57499999999999996</c:v>
                </c:pt>
                <c:pt idx="5">
                  <c:v>0.5083333333333333</c:v>
                </c:pt>
                <c:pt idx="6">
                  <c:v>0.44166666666666665</c:v>
                </c:pt>
                <c:pt idx="7">
                  <c:v>0.375</c:v>
                </c:pt>
                <c:pt idx="8">
                  <c:v>0.30833333333333335</c:v>
                </c:pt>
                <c:pt idx="9">
                  <c:v>0.2416666666666667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3-4AE6-9DC1-5A33F4137C13}"/>
            </c:ext>
          </c:extLst>
        </c:ser>
        <c:ser>
          <c:idx val="1"/>
          <c:order val="1"/>
          <c:tx>
            <c:strRef>
              <c:f>excel!$Q$56</c:f>
              <c:strCache>
                <c:ptCount val="1"/>
                <c:pt idx="0">
                  <c:v>F(CF2)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excel!$Q$57:$Q$66</c:f>
              <c:numCache>
                <c:formatCode>0.0000</c:formatCode>
                <c:ptCount val="10"/>
                <c:pt idx="0">
                  <c:v>0.90500000000000003</c:v>
                </c:pt>
                <c:pt idx="1">
                  <c:v>0.86499999999999999</c:v>
                </c:pt>
                <c:pt idx="2">
                  <c:v>0.82499999999999996</c:v>
                </c:pt>
                <c:pt idx="3">
                  <c:v>0.78500000000000003</c:v>
                </c:pt>
                <c:pt idx="4">
                  <c:v>0.745</c:v>
                </c:pt>
                <c:pt idx="5">
                  <c:v>0.70500000000000007</c:v>
                </c:pt>
                <c:pt idx="6">
                  <c:v>0.66500000000000004</c:v>
                </c:pt>
                <c:pt idx="7">
                  <c:v>0.625</c:v>
                </c:pt>
                <c:pt idx="8">
                  <c:v>0.58499999999999996</c:v>
                </c:pt>
                <c:pt idx="9">
                  <c:v>0.54499999999999993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3-4AE6-9DC1-5A33F4137C13}"/>
            </c:ext>
          </c:extLst>
        </c:ser>
        <c:ser>
          <c:idx val="2"/>
          <c:order val="2"/>
          <c:tx>
            <c:strRef>
              <c:f>excel!$R$56</c:f>
              <c:strCache>
                <c:ptCount val="1"/>
                <c:pt idx="0">
                  <c:v>F(CF3)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excel!$R$57:$R$66</c:f>
              <c:numCache>
                <c:formatCode>0.0000</c:formatCode>
                <c:ptCount val="10"/>
                <c:pt idx="0">
                  <c:v>0.93666666666666665</c:v>
                </c:pt>
                <c:pt idx="1">
                  <c:v>0.91</c:v>
                </c:pt>
                <c:pt idx="2">
                  <c:v>0.8833333333333333</c:v>
                </c:pt>
                <c:pt idx="3">
                  <c:v>0.85666666666666669</c:v>
                </c:pt>
                <c:pt idx="4">
                  <c:v>0.83</c:v>
                </c:pt>
                <c:pt idx="5">
                  <c:v>0.80333333333333334</c:v>
                </c:pt>
                <c:pt idx="6">
                  <c:v>0.77666666666666662</c:v>
                </c:pt>
                <c:pt idx="7">
                  <c:v>0.75</c:v>
                </c:pt>
                <c:pt idx="8">
                  <c:v>0.72333333333333338</c:v>
                </c:pt>
                <c:pt idx="9">
                  <c:v>0.69666666666666666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3-4AE6-9DC1-5A33F4137C13}"/>
            </c:ext>
          </c:extLst>
        </c:ser>
        <c:ser>
          <c:idx val="3"/>
          <c:order val="3"/>
          <c:tx>
            <c:strRef>
              <c:f>excel!$S$56</c:f>
              <c:strCache>
                <c:ptCount val="1"/>
                <c:pt idx="0">
                  <c:v>F(CF4)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excel!$S$57:$S$66</c:f>
              <c:numCache>
                <c:formatCode>0.0000</c:formatCode>
                <c:ptCount val="10"/>
                <c:pt idx="0">
                  <c:v>0.95250000000000001</c:v>
                </c:pt>
                <c:pt idx="1">
                  <c:v>0.9325</c:v>
                </c:pt>
                <c:pt idx="2">
                  <c:v>0.91249999999999998</c:v>
                </c:pt>
                <c:pt idx="3">
                  <c:v>0.89249999999999996</c:v>
                </c:pt>
                <c:pt idx="4">
                  <c:v>0.87250000000000005</c:v>
                </c:pt>
                <c:pt idx="5">
                  <c:v>0.85250000000000004</c:v>
                </c:pt>
                <c:pt idx="6">
                  <c:v>0.83250000000000002</c:v>
                </c:pt>
                <c:pt idx="7">
                  <c:v>0.8125</c:v>
                </c:pt>
                <c:pt idx="8">
                  <c:v>0.79249999999999998</c:v>
                </c:pt>
                <c:pt idx="9">
                  <c:v>0.77249999999999996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3-4AE6-9DC1-5A33F4137C13}"/>
            </c:ext>
          </c:extLst>
        </c:ser>
        <c:ser>
          <c:idx val="4"/>
          <c:order val="4"/>
          <c:tx>
            <c:strRef>
              <c:f>excel!$T$56</c:f>
              <c:strCache>
                <c:ptCount val="1"/>
                <c:pt idx="0">
                  <c:v>F(CF5)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excel!$T$57:$T$66</c:f>
              <c:numCache>
                <c:formatCode>0.0000</c:formatCode>
                <c:ptCount val="10"/>
                <c:pt idx="0">
                  <c:v>0.96199999999999997</c:v>
                </c:pt>
                <c:pt idx="1">
                  <c:v>0.94599999999999995</c:v>
                </c:pt>
                <c:pt idx="2">
                  <c:v>0.92999999999999994</c:v>
                </c:pt>
                <c:pt idx="3">
                  <c:v>0.91400000000000003</c:v>
                </c:pt>
                <c:pt idx="4">
                  <c:v>0.89800000000000002</c:v>
                </c:pt>
                <c:pt idx="5">
                  <c:v>0.88200000000000001</c:v>
                </c:pt>
                <c:pt idx="6">
                  <c:v>0.86599999999999999</c:v>
                </c:pt>
                <c:pt idx="7">
                  <c:v>0.85</c:v>
                </c:pt>
                <c:pt idx="8">
                  <c:v>0.83399999999999996</c:v>
                </c:pt>
                <c:pt idx="9">
                  <c:v>0.81800000000000006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3-4AE6-9DC1-5A33F4137C13}"/>
            </c:ext>
          </c:extLst>
        </c:ser>
        <c:ser>
          <c:idx val="5"/>
          <c:order val="5"/>
          <c:tx>
            <c:strRef>
              <c:f>excel!$U$56</c:f>
              <c:strCache>
                <c:ptCount val="1"/>
                <c:pt idx="0">
                  <c:v>F(CF6)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excel!$U$57:$U$66</c:f>
              <c:numCache>
                <c:formatCode>0.0000</c:formatCode>
                <c:ptCount val="10"/>
                <c:pt idx="0">
                  <c:v>0.96833333333333338</c:v>
                </c:pt>
                <c:pt idx="1">
                  <c:v>0.95499999999999996</c:v>
                </c:pt>
                <c:pt idx="2">
                  <c:v>0.94166666666666665</c:v>
                </c:pt>
                <c:pt idx="3">
                  <c:v>0.92833333333333334</c:v>
                </c:pt>
                <c:pt idx="4">
                  <c:v>0.91500000000000004</c:v>
                </c:pt>
                <c:pt idx="5">
                  <c:v>0.90166666666666662</c:v>
                </c:pt>
                <c:pt idx="6">
                  <c:v>0.88833333333333331</c:v>
                </c:pt>
                <c:pt idx="7">
                  <c:v>0.875</c:v>
                </c:pt>
                <c:pt idx="8">
                  <c:v>0.86166666666666669</c:v>
                </c:pt>
                <c:pt idx="9">
                  <c:v>0.84833333333333338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E3-4AE6-9DC1-5A33F4137C13}"/>
            </c:ext>
          </c:extLst>
        </c:ser>
        <c:ser>
          <c:idx val="6"/>
          <c:order val="6"/>
          <c:tx>
            <c:strRef>
              <c:f>excel!$V$56</c:f>
              <c:strCache>
                <c:ptCount val="1"/>
                <c:pt idx="0">
                  <c:v>F(CF7)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excel!$V$57:$V$66</c:f>
              <c:numCache>
                <c:formatCode>0.0000</c:formatCode>
                <c:ptCount val="10"/>
                <c:pt idx="0">
                  <c:v>0.97285714285714286</c:v>
                </c:pt>
                <c:pt idx="1">
                  <c:v>0.96142857142857141</c:v>
                </c:pt>
                <c:pt idx="2">
                  <c:v>0.95</c:v>
                </c:pt>
                <c:pt idx="3">
                  <c:v>0.93857142857142861</c:v>
                </c:pt>
                <c:pt idx="4">
                  <c:v>0.92714285714285716</c:v>
                </c:pt>
                <c:pt idx="5">
                  <c:v>0.9157142857142857</c:v>
                </c:pt>
                <c:pt idx="6">
                  <c:v>0.90428571428571425</c:v>
                </c:pt>
                <c:pt idx="7">
                  <c:v>0.8928571428571429</c:v>
                </c:pt>
                <c:pt idx="8">
                  <c:v>0.88142857142857145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E3-4AE6-9DC1-5A33F413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83968"/>
        <c:axId val="556522192"/>
      </c:lineChart>
      <c:catAx>
        <c:axId val="50978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22192"/>
        <c:crosses val="autoZero"/>
        <c:auto val="1"/>
        <c:lblAlgn val="ctr"/>
        <c:lblOffset val="100"/>
        <c:noMultiLvlLbl val="0"/>
      </c:catAx>
      <c:valAx>
        <c:axId val="55652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excel!$X$57:$X$66</c:f>
              <c:numCache>
                <c:formatCode>0.00</c:formatCode>
                <c:ptCount val="10"/>
                <c:pt idx="0">
                  <c:v>841.66666666666663</c:v>
                </c:pt>
                <c:pt idx="1">
                  <c:v>1550</c:v>
                </c:pt>
                <c:pt idx="2">
                  <c:v>2125</c:v>
                </c:pt>
                <c:pt idx="3">
                  <c:v>2566.6666666666665</c:v>
                </c:pt>
                <c:pt idx="4">
                  <c:v>2875</c:v>
                </c:pt>
                <c:pt idx="5">
                  <c:v>3050</c:v>
                </c:pt>
                <c:pt idx="6">
                  <c:v>3091.6666666666665</c:v>
                </c:pt>
                <c:pt idx="7">
                  <c:v>3000</c:v>
                </c:pt>
                <c:pt idx="8">
                  <c:v>2775</c:v>
                </c:pt>
                <c:pt idx="9">
                  <c:v>2416.666666666667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435E-819C-592C9E37FE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excel!$Y$57:$Y$66</c:f>
              <c:numCache>
                <c:formatCode>0.00</c:formatCode>
                <c:ptCount val="10"/>
                <c:pt idx="0">
                  <c:v>905</c:v>
                </c:pt>
                <c:pt idx="1">
                  <c:v>1730</c:v>
                </c:pt>
                <c:pt idx="2">
                  <c:v>2475</c:v>
                </c:pt>
                <c:pt idx="3">
                  <c:v>3140</c:v>
                </c:pt>
                <c:pt idx="4">
                  <c:v>3725</c:v>
                </c:pt>
                <c:pt idx="5">
                  <c:v>4230</c:v>
                </c:pt>
                <c:pt idx="6">
                  <c:v>4655</c:v>
                </c:pt>
                <c:pt idx="7">
                  <c:v>5000</c:v>
                </c:pt>
                <c:pt idx="8">
                  <c:v>5265</c:v>
                </c:pt>
                <c:pt idx="9">
                  <c:v>5449.9999999999991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435E-819C-592C9E37FE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excel!$Z$57:$Z$66</c:f>
              <c:numCache>
                <c:formatCode>0.00</c:formatCode>
                <c:ptCount val="10"/>
                <c:pt idx="0">
                  <c:v>936.66666666666663</c:v>
                </c:pt>
                <c:pt idx="1">
                  <c:v>1820</c:v>
                </c:pt>
                <c:pt idx="2">
                  <c:v>2650</c:v>
                </c:pt>
                <c:pt idx="3">
                  <c:v>3426.666666666667</c:v>
                </c:pt>
                <c:pt idx="4">
                  <c:v>4150</c:v>
                </c:pt>
                <c:pt idx="5">
                  <c:v>4820</c:v>
                </c:pt>
                <c:pt idx="6">
                  <c:v>5436.6666666666661</c:v>
                </c:pt>
                <c:pt idx="7">
                  <c:v>6000</c:v>
                </c:pt>
                <c:pt idx="8">
                  <c:v>6510</c:v>
                </c:pt>
                <c:pt idx="9">
                  <c:v>6966.666666666667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F-435E-819C-592C9E37FE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excel!$AA$57:$AA$66</c:f>
              <c:numCache>
                <c:formatCode>0.00</c:formatCode>
                <c:ptCount val="10"/>
                <c:pt idx="0">
                  <c:v>952.5</c:v>
                </c:pt>
                <c:pt idx="1">
                  <c:v>1865</c:v>
                </c:pt>
                <c:pt idx="2">
                  <c:v>2737.5</c:v>
                </c:pt>
                <c:pt idx="3">
                  <c:v>3570</c:v>
                </c:pt>
                <c:pt idx="4">
                  <c:v>4362.5</c:v>
                </c:pt>
                <c:pt idx="5">
                  <c:v>5115</c:v>
                </c:pt>
                <c:pt idx="6">
                  <c:v>5827.5</c:v>
                </c:pt>
                <c:pt idx="7">
                  <c:v>6500</c:v>
                </c:pt>
                <c:pt idx="8">
                  <c:v>7132.5</c:v>
                </c:pt>
                <c:pt idx="9">
                  <c:v>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F-435E-819C-592C9E37FE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excel!$AB$57:$AB$66</c:f>
              <c:numCache>
                <c:formatCode>0.00</c:formatCode>
                <c:ptCount val="10"/>
                <c:pt idx="0">
                  <c:v>962</c:v>
                </c:pt>
                <c:pt idx="1">
                  <c:v>1892</c:v>
                </c:pt>
                <c:pt idx="2">
                  <c:v>2790</c:v>
                </c:pt>
                <c:pt idx="3">
                  <c:v>3656</c:v>
                </c:pt>
                <c:pt idx="4">
                  <c:v>4490</c:v>
                </c:pt>
                <c:pt idx="5">
                  <c:v>5292</c:v>
                </c:pt>
                <c:pt idx="6">
                  <c:v>6062</c:v>
                </c:pt>
                <c:pt idx="7">
                  <c:v>6800</c:v>
                </c:pt>
                <c:pt idx="8">
                  <c:v>7506</c:v>
                </c:pt>
                <c:pt idx="9">
                  <c:v>8180.0000000000009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F-435E-819C-592C9E37FE6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excel!$AC$57:$AC$66</c:f>
              <c:numCache>
                <c:formatCode>0.00</c:formatCode>
                <c:ptCount val="10"/>
                <c:pt idx="0">
                  <c:v>968.33333333333337</c:v>
                </c:pt>
                <c:pt idx="1">
                  <c:v>1910</c:v>
                </c:pt>
                <c:pt idx="2">
                  <c:v>2825</c:v>
                </c:pt>
                <c:pt idx="3">
                  <c:v>3713.3333333333335</c:v>
                </c:pt>
                <c:pt idx="4">
                  <c:v>4575</c:v>
                </c:pt>
                <c:pt idx="5">
                  <c:v>5410</c:v>
                </c:pt>
                <c:pt idx="6">
                  <c:v>6218.333333333333</c:v>
                </c:pt>
                <c:pt idx="7">
                  <c:v>7000</c:v>
                </c:pt>
                <c:pt idx="8">
                  <c:v>7755</c:v>
                </c:pt>
                <c:pt idx="9">
                  <c:v>8483.3333333333339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1F-435E-819C-592C9E37FE6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excel!$AD$57:$AD$66</c:f>
              <c:numCache>
                <c:formatCode>0.00</c:formatCode>
                <c:ptCount val="10"/>
                <c:pt idx="0">
                  <c:v>972.85714285714289</c:v>
                </c:pt>
                <c:pt idx="1">
                  <c:v>1922.8571428571429</c:v>
                </c:pt>
                <c:pt idx="2">
                  <c:v>2850</c:v>
                </c:pt>
                <c:pt idx="3">
                  <c:v>3754.2857142857147</c:v>
                </c:pt>
                <c:pt idx="4">
                  <c:v>4635.7142857142862</c:v>
                </c:pt>
                <c:pt idx="5">
                  <c:v>5494.2857142857138</c:v>
                </c:pt>
                <c:pt idx="6">
                  <c:v>6330</c:v>
                </c:pt>
                <c:pt idx="7">
                  <c:v>7142.8571428571431</c:v>
                </c:pt>
                <c:pt idx="8">
                  <c:v>7932.8571428571431</c:v>
                </c:pt>
                <c:pt idx="9">
                  <c:v>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1F-435E-819C-592C9E37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37792"/>
        <c:axId val="546266112"/>
      </c:lineChart>
      <c:catAx>
        <c:axId val="5395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66112"/>
        <c:crosses val="autoZero"/>
        <c:auto val="1"/>
        <c:lblAlgn val="ctr"/>
        <c:lblOffset val="100"/>
        <c:noMultiLvlLbl val="0"/>
      </c:catAx>
      <c:valAx>
        <c:axId val="546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20</xdr:row>
      <xdr:rowOff>14287</xdr:rowOff>
    </xdr:from>
    <xdr:to>
      <xdr:col>33</xdr:col>
      <xdr:colOff>552450</xdr:colOff>
      <xdr:row>33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36993-1FF1-416A-824E-C94317FE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40</xdr:row>
      <xdr:rowOff>4762</xdr:rowOff>
    </xdr:from>
    <xdr:to>
      <xdr:col>33</xdr:col>
      <xdr:colOff>295275</xdr:colOff>
      <xdr:row>54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FFABB-C692-49ED-AB11-C7A8BDA81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581024</xdr:colOff>
      <xdr:row>10</xdr:row>
      <xdr:rowOff>1</xdr:rowOff>
    </xdr:from>
    <xdr:to>
      <xdr:col>23</xdr:col>
      <xdr:colOff>590550</xdr:colOff>
      <xdr:row>20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2DF5AC-48DA-4689-AF58-7F8D2799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247650</xdr:colOff>
      <xdr:row>20</xdr:row>
      <xdr:rowOff>14287</xdr:rowOff>
    </xdr:from>
    <xdr:to>
      <xdr:col>48</xdr:col>
      <xdr:colOff>552450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F03DE-4614-4885-A840-23DA2230B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581024</xdr:colOff>
      <xdr:row>10</xdr:row>
      <xdr:rowOff>1</xdr:rowOff>
    </xdr:from>
    <xdr:to>
      <xdr:col>38</xdr:col>
      <xdr:colOff>590550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E497F-73E0-4099-BD06-9E31CC74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37</xdr:row>
      <xdr:rowOff>0</xdr:rowOff>
    </xdr:from>
    <xdr:to>
      <xdr:col>22</xdr:col>
      <xdr:colOff>23812</xdr:colOff>
      <xdr:row>50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16D3A-1132-46E7-9F22-A3AE21CC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514350</xdr:colOff>
      <xdr:row>42</xdr:row>
      <xdr:rowOff>66675</xdr:rowOff>
    </xdr:from>
    <xdr:to>
      <xdr:col>40</xdr:col>
      <xdr:colOff>295275</xdr:colOff>
      <xdr:row>56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D1482D-A80B-4135-830A-7C9675575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238125</xdr:colOff>
      <xdr:row>58</xdr:row>
      <xdr:rowOff>142875</xdr:rowOff>
    </xdr:from>
    <xdr:to>
      <xdr:col>42</xdr:col>
      <xdr:colOff>542925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79E69-D1EB-491D-ABEF-6757D5687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5EC6-86A8-4C03-BCC7-5055B0007CA6}">
  <dimension ref="A1:Z68"/>
  <sheetViews>
    <sheetView topLeftCell="A37" workbookViewId="0">
      <selection activeCell="W53" sqref="W53"/>
    </sheetView>
  </sheetViews>
  <sheetFormatPr defaultRowHeight="15" x14ac:dyDescent="0.25"/>
  <cols>
    <col min="3" max="3" width="9.42578125" bestFit="1" customWidth="1"/>
    <col min="4" max="4" width="12.140625" bestFit="1" customWidth="1"/>
    <col min="15" max="25" width="9.140625" customWidth="1"/>
  </cols>
  <sheetData>
    <row r="1" spans="1:3" x14ac:dyDescent="0.25">
      <c r="A1" t="s">
        <v>16</v>
      </c>
    </row>
    <row r="2" spans="1:3" x14ac:dyDescent="0.25">
      <c r="A2" t="s">
        <v>15</v>
      </c>
    </row>
    <row r="3" spans="1:3" x14ac:dyDescent="0.25">
      <c r="A3" t="s">
        <v>17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20</v>
      </c>
    </row>
    <row r="9" spans="1:3" x14ac:dyDescent="0.25">
      <c r="A9" t="s">
        <v>30</v>
      </c>
    </row>
    <row r="10" spans="1:3" x14ac:dyDescent="0.25">
      <c r="A10" t="s">
        <v>31</v>
      </c>
    </row>
    <row r="11" spans="1:3" x14ac:dyDescent="0.25">
      <c r="A11" t="s">
        <v>32</v>
      </c>
    </row>
    <row r="13" spans="1:3" x14ac:dyDescent="0.25">
      <c r="B13" s="3" t="s">
        <v>28</v>
      </c>
      <c r="C13" s="3" t="s">
        <v>27</v>
      </c>
    </row>
    <row r="14" spans="1:3" x14ac:dyDescent="0.25">
      <c r="A14" t="s">
        <v>24</v>
      </c>
      <c r="B14" s="1">
        <v>0.98571428571428577</v>
      </c>
      <c r="C14" s="1">
        <v>0.85714285714285721</v>
      </c>
    </row>
    <row r="15" spans="1:3" x14ac:dyDescent="0.25">
      <c r="A15" t="s">
        <v>21</v>
      </c>
      <c r="B15" s="1">
        <v>0.98329999999999995</v>
      </c>
      <c r="C15" s="1">
        <v>0.83330000000000004</v>
      </c>
    </row>
    <row r="16" spans="1:3" x14ac:dyDescent="0.25">
      <c r="A16" t="s">
        <v>25</v>
      </c>
      <c r="B16" s="1">
        <v>0.98</v>
      </c>
      <c r="C16" s="1">
        <v>0.8</v>
      </c>
    </row>
    <row r="17" spans="1:26" x14ac:dyDescent="0.25">
      <c r="A17" t="s">
        <v>22</v>
      </c>
      <c r="B17" s="1">
        <v>0.97499999999999998</v>
      </c>
      <c r="C17" s="1">
        <v>0.75</v>
      </c>
    </row>
    <row r="18" spans="1:26" x14ac:dyDescent="0.25">
      <c r="A18" t="s">
        <v>26</v>
      </c>
      <c r="B18" s="1">
        <v>0.96666666666666667</v>
      </c>
      <c r="C18" s="1">
        <v>0.66666666666666674</v>
      </c>
    </row>
    <row r="19" spans="1:26" x14ac:dyDescent="0.25">
      <c r="A19" t="s">
        <v>23</v>
      </c>
      <c r="B19" s="1">
        <v>0.95</v>
      </c>
      <c r="C19" s="1">
        <v>0.5</v>
      </c>
    </row>
    <row r="20" spans="1:26" x14ac:dyDescent="0.25">
      <c r="A20" t="s">
        <v>29</v>
      </c>
      <c r="B20" s="1">
        <v>0.9</v>
      </c>
      <c r="C20" s="1">
        <v>0</v>
      </c>
    </row>
    <row r="22" spans="1:26" x14ac:dyDescent="0.25">
      <c r="A22" t="s">
        <v>0</v>
      </c>
      <c r="B22" t="s">
        <v>33</v>
      </c>
      <c r="C22" t="s">
        <v>2</v>
      </c>
      <c r="D22" t="s">
        <v>10</v>
      </c>
      <c r="E22" s="2" t="s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t="s">
        <v>3</v>
      </c>
      <c r="Q22" t="s">
        <v>11</v>
      </c>
      <c r="R22" t="s">
        <v>12</v>
      </c>
      <c r="S22" t="s">
        <v>13</v>
      </c>
      <c r="T22" t="s">
        <v>14</v>
      </c>
      <c r="U22" t="s">
        <v>4</v>
      </c>
      <c r="V22" t="s">
        <v>5</v>
      </c>
      <c r="W22" t="s">
        <v>6</v>
      </c>
      <c r="X22" t="s">
        <v>7</v>
      </c>
      <c r="Y22" t="s">
        <v>8</v>
      </c>
      <c r="Z22" t="s">
        <v>9</v>
      </c>
    </row>
    <row r="23" spans="1:26" x14ac:dyDescent="0.25">
      <c r="A23">
        <v>1000</v>
      </c>
      <c r="B23">
        <f>+A23-$A$33</f>
        <v>-4500</v>
      </c>
      <c r="C23">
        <v>10000</v>
      </c>
      <c r="D23">
        <v>1</v>
      </c>
      <c r="E23">
        <v>1</v>
      </c>
      <c r="F23">
        <v>1.2</v>
      </c>
      <c r="G23">
        <v>1.4</v>
      </c>
      <c r="H23">
        <v>1.6</v>
      </c>
      <c r="I23">
        <v>1.8</v>
      </c>
      <c r="J23">
        <v>2</v>
      </c>
      <c r="K23">
        <v>3</v>
      </c>
      <c r="L23">
        <v>4</v>
      </c>
      <c r="M23">
        <v>5</v>
      </c>
      <c r="N23">
        <v>6</v>
      </c>
      <c r="O23">
        <v>7</v>
      </c>
      <c r="P23" s="1">
        <f>$D23-($A23/((E23)*$C23))</f>
        <v>0.9</v>
      </c>
      <c r="Q23" s="1">
        <f t="shared" ref="Q23:Q32" si="0">$D23-($A23/((F23)*$C23))</f>
        <v>0.91666666666666663</v>
      </c>
      <c r="R23" s="1">
        <f t="shared" ref="R23:R32" si="1">$D23-($A23/((G23)*$C23))</f>
        <v>0.9285714285714286</v>
      </c>
      <c r="S23" s="1">
        <f t="shared" ref="S23:S32" si="2">$D23-($A23/((H23)*$C23))</f>
        <v>0.9375</v>
      </c>
      <c r="T23" s="1">
        <f t="shared" ref="T23:T32" si="3">$D23-($A23/((I23)*$C23))</f>
        <v>0.94444444444444442</v>
      </c>
      <c r="U23" s="1">
        <f t="shared" ref="U23:U32" si="4">$D23-($A23/((J23)*$C23))</f>
        <v>0.95</v>
      </c>
      <c r="V23" s="1">
        <f t="shared" ref="V23:V32" si="5">$D23-($A23/((K23)*$C23))</f>
        <v>0.96666666666666667</v>
      </c>
      <c r="W23" s="1">
        <f t="shared" ref="W23:W32" si="6">$D23-($A23/((L23)*$C23))</f>
        <v>0.97499999999999998</v>
      </c>
      <c r="X23" s="1">
        <f t="shared" ref="X23:X32" si="7">$D23-($A23/((M23)*$C23))</f>
        <v>0.98</v>
      </c>
      <c r="Y23" s="1">
        <f t="shared" ref="Y23:Y32" si="8">$D23-($A23/((N23)*$C23))</f>
        <v>0.98333333333333328</v>
      </c>
      <c r="Z23" s="1">
        <f t="shared" ref="Z23:Z32" si="9">$D23-($A23/((O23)*$C23))</f>
        <v>0.98571428571428577</v>
      </c>
    </row>
    <row r="24" spans="1:26" x14ac:dyDescent="0.25">
      <c r="A24">
        <v>2000</v>
      </c>
      <c r="B24">
        <f t="shared" ref="B24:B32" si="10">+A24-$A$33</f>
        <v>-3500</v>
      </c>
      <c r="C24">
        <v>10000</v>
      </c>
      <c r="D24">
        <v>1</v>
      </c>
      <c r="E24">
        <v>1</v>
      </c>
      <c r="F24">
        <v>1.2</v>
      </c>
      <c r="G24">
        <v>1.4</v>
      </c>
      <c r="H24">
        <v>1.6</v>
      </c>
      <c r="I24">
        <v>1.8</v>
      </c>
      <c r="J24">
        <v>2</v>
      </c>
      <c r="K24">
        <v>3</v>
      </c>
      <c r="L24">
        <v>4</v>
      </c>
      <c r="M24">
        <v>5</v>
      </c>
      <c r="N24">
        <v>6</v>
      </c>
      <c r="O24">
        <v>7</v>
      </c>
      <c r="P24" s="1">
        <f t="shared" ref="P24:P32" si="11">$D24-($A24/((E24)*$C24))</f>
        <v>0.8</v>
      </c>
      <c r="Q24" s="1">
        <f t="shared" si="0"/>
        <v>0.83333333333333337</v>
      </c>
      <c r="R24" s="1">
        <f t="shared" si="1"/>
        <v>0.85714285714285721</v>
      </c>
      <c r="S24" s="1">
        <f t="shared" si="2"/>
        <v>0.875</v>
      </c>
      <c r="T24" s="1">
        <f t="shared" si="3"/>
        <v>0.88888888888888884</v>
      </c>
      <c r="U24" s="1">
        <f t="shared" si="4"/>
        <v>0.9</v>
      </c>
      <c r="V24" s="1">
        <f t="shared" si="5"/>
        <v>0.93333333333333335</v>
      </c>
      <c r="W24" s="1">
        <f t="shared" si="6"/>
        <v>0.95</v>
      </c>
      <c r="X24" s="1">
        <f t="shared" si="7"/>
        <v>0.96</v>
      </c>
      <c r="Y24" s="1">
        <f t="shared" si="8"/>
        <v>0.96666666666666667</v>
      </c>
      <c r="Z24" s="1">
        <f t="shared" si="9"/>
        <v>0.97142857142857142</v>
      </c>
    </row>
    <row r="25" spans="1:26" x14ac:dyDescent="0.25">
      <c r="A25">
        <v>3000</v>
      </c>
      <c r="B25">
        <f t="shared" si="10"/>
        <v>-2500</v>
      </c>
      <c r="C25">
        <v>10000</v>
      </c>
      <c r="D25">
        <v>1</v>
      </c>
      <c r="E25">
        <v>1</v>
      </c>
      <c r="F25">
        <v>1.2</v>
      </c>
      <c r="G25">
        <v>1.4</v>
      </c>
      <c r="H25">
        <v>1.6</v>
      </c>
      <c r="I25">
        <v>1.8</v>
      </c>
      <c r="J25">
        <v>2</v>
      </c>
      <c r="K25">
        <v>3</v>
      </c>
      <c r="L25">
        <v>4</v>
      </c>
      <c r="M25">
        <v>5</v>
      </c>
      <c r="N25">
        <v>6</v>
      </c>
      <c r="O25">
        <v>7</v>
      </c>
      <c r="P25" s="1">
        <f t="shared" si="11"/>
        <v>0.7</v>
      </c>
      <c r="Q25" s="1">
        <f t="shared" si="0"/>
        <v>0.75</v>
      </c>
      <c r="R25" s="1">
        <f t="shared" si="1"/>
        <v>0.7857142857142857</v>
      </c>
      <c r="S25" s="1">
        <f t="shared" si="2"/>
        <v>0.8125</v>
      </c>
      <c r="T25" s="1">
        <f t="shared" si="3"/>
        <v>0.83333333333333337</v>
      </c>
      <c r="U25" s="1">
        <f t="shared" si="4"/>
        <v>0.85</v>
      </c>
      <c r="V25" s="1">
        <f t="shared" si="5"/>
        <v>0.9</v>
      </c>
      <c r="W25" s="1">
        <f t="shared" si="6"/>
        <v>0.92500000000000004</v>
      </c>
      <c r="X25" s="1">
        <f t="shared" si="7"/>
        <v>0.94</v>
      </c>
      <c r="Y25" s="1">
        <f t="shared" si="8"/>
        <v>0.95</v>
      </c>
      <c r="Z25" s="1">
        <f t="shared" si="9"/>
        <v>0.95714285714285718</v>
      </c>
    </row>
    <row r="26" spans="1:26" x14ac:dyDescent="0.25">
      <c r="A26">
        <v>4000</v>
      </c>
      <c r="B26">
        <f t="shared" si="10"/>
        <v>-1500</v>
      </c>
      <c r="C26">
        <v>10000</v>
      </c>
      <c r="D26">
        <v>1</v>
      </c>
      <c r="E26">
        <v>1</v>
      </c>
      <c r="F26">
        <v>1.2</v>
      </c>
      <c r="G26">
        <v>1.4</v>
      </c>
      <c r="H26">
        <v>1.6</v>
      </c>
      <c r="I26">
        <v>1.8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 s="1">
        <f t="shared" si="11"/>
        <v>0.6</v>
      </c>
      <c r="Q26" s="1">
        <f t="shared" si="0"/>
        <v>0.66666666666666674</v>
      </c>
      <c r="R26" s="1">
        <f t="shared" si="1"/>
        <v>0.7142857142857143</v>
      </c>
      <c r="S26" s="1">
        <f t="shared" si="2"/>
        <v>0.75</v>
      </c>
      <c r="T26" s="1">
        <f t="shared" si="3"/>
        <v>0.77777777777777779</v>
      </c>
      <c r="U26" s="1">
        <f t="shared" si="4"/>
        <v>0.8</v>
      </c>
      <c r="V26" s="1">
        <f t="shared" si="5"/>
        <v>0.8666666666666667</v>
      </c>
      <c r="W26" s="1">
        <f t="shared" si="6"/>
        <v>0.9</v>
      </c>
      <c r="X26" s="1">
        <f t="shared" si="7"/>
        <v>0.92</v>
      </c>
      <c r="Y26" s="1">
        <f t="shared" si="8"/>
        <v>0.93333333333333335</v>
      </c>
      <c r="Z26" s="1">
        <f t="shared" si="9"/>
        <v>0.94285714285714284</v>
      </c>
    </row>
    <row r="27" spans="1:26" x14ac:dyDescent="0.25">
      <c r="A27">
        <v>5000</v>
      </c>
      <c r="B27">
        <f t="shared" si="10"/>
        <v>-500</v>
      </c>
      <c r="C27">
        <v>10000</v>
      </c>
      <c r="D27">
        <v>1</v>
      </c>
      <c r="E27">
        <v>1</v>
      </c>
      <c r="F27">
        <v>1.2</v>
      </c>
      <c r="G27">
        <v>1.4</v>
      </c>
      <c r="H27">
        <v>1.6</v>
      </c>
      <c r="I27">
        <v>1.8</v>
      </c>
      <c r="J27">
        <v>2</v>
      </c>
      <c r="K27">
        <v>3</v>
      </c>
      <c r="L27">
        <v>4</v>
      </c>
      <c r="M27">
        <v>5</v>
      </c>
      <c r="N27">
        <v>6</v>
      </c>
      <c r="O27">
        <v>7</v>
      </c>
      <c r="P27" s="1">
        <f t="shared" si="11"/>
        <v>0.5</v>
      </c>
      <c r="Q27" s="1">
        <f t="shared" si="0"/>
        <v>0.58333333333333326</v>
      </c>
      <c r="R27" s="1">
        <f t="shared" si="1"/>
        <v>0.64285714285714279</v>
      </c>
      <c r="S27" s="1">
        <f t="shared" si="2"/>
        <v>0.6875</v>
      </c>
      <c r="T27" s="1">
        <f t="shared" si="3"/>
        <v>0.72222222222222221</v>
      </c>
      <c r="U27" s="1">
        <f t="shared" si="4"/>
        <v>0.75</v>
      </c>
      <c r="V27" s="1">
        <f t="shared" si="5"/>
        <v>0.83333333333333337</v>
      </c>
      <c r="W27" s="1">
        <f t="shared" si="6"/>
        <v>0.875</v>
      </c>
      <c r="X27" s="1">
        <f t="shared" si="7"/>
        <v>0.9</v>
      </c>
      <c r="Y27" s="1">
        <f t="shared" si="8"/>
        <v>0.91666666666666663</v>
      </c>
      <c r="Z27" s="1">
        <f t="shared" si="9"/>
        <v>0.9285714285714286</v>
      </c>
    </row>
    <row r="28" spans="1:26" x14ac:dyDescent="0.25">
      <c r="A28">
        <v>6000</v>
      </c>
      <c r="B28">
        <f t="shared" si="10"/>
        <v>500</v>
      </c>
      <c r="C28">
        <v>10000</v>
      </c>
      <c r="D28">
        <v>1</v>
      </c>
      <c r="E28">
        <v>1</v>
      </c>
      <c r="F28">
        <v>1.2</v>
      </c>
      <c r="G28">
        <v>1.4</v>
      </c>
      <c r="H28">
        <v>1.6</v>
      </c>
      <c r="I28">
        <v>1.8</v>
      </c>
      <c r="J28">
        <v>2</v>
      </c>
      <c r="K28">
        <v>3</v>
      </c>
      <c r="L28">
        <v>4</v>
      </c>
      <c r="M28">
        <v>5</v>
      </c>
      <c r="N28">
        <v>6</v>
      </c>
      <c r="O28">
        <v>7</v>
      </c>
      <c r="P28" s="1">
        <f t="shared" si="11"/>
        <v>0.4</v>
      </c>
      <c r="Q28" s="1">
        <f t="shared" si="0"/>
        <v>0.5</v>
      </c>
      <c r="R28" s="1">
        <f t="shared" si="1"/>
        <v>0.5714285714285714</v>
      </c>
      <c r="S28" s="1">
        <f t="shared" si="2"/>
        <v>0.625</v>
      </c>
      <c r="T28" s="1">
        <f t="shared" si="3"/>
        <v>0.66666666666666674</v>
      </c>
      <c r="U28" s="1">
        <f t="shared" si="4"/>
        <v>0.7</v>
      </c>
      <c r="V28" s="1">
        <f t="shared" si="5"/>
        <v>0.8</v>
      </c>
      <c r="W28" s="1">
        <f t="shared" si="6"/>
        <v>0.85</v>
      </c>
      <c r="X28" s="1">
        <f t="shared" si="7"/>
        <v>0.88</v>
      </c>
      <c r="Y28" s="1">
        <f t="shared" si="8"/>
        <v>0.9</v>
      </c>
      <c r="Z28" s="1">
        <f t="shared" si="9"/>
        <v>0.91428571428571426</v>
      </c>
    </row>
    <row r="29" spans="1:26" x14ac:dyDescent="0.25">
      <c r="A29">
        <v>7000</v>
      </c>
      <c r="B29">
        <f t="shared" si="10"/>
        <v>1500</v>
      </c>
      <c r="C29">
        <v>10000</v>
      </c>
      <c r="D29">
        <v>1</v>
      </c>
      <c r="E29">
        <v>1</v>
      </c>
      <c r="F29">
        <v>1.2</v>
      </c>
      <c r="G29">
        <v>1.4</v>
      </c>
      <c r="H29">
        <v>1.6</v>
      </c>
      <c r="I29">
        <v>1.8</v>
      </c>
      <c r="J29">
        <v>2</v>
      </c>
      <c r="K29">
        <v>3</v>
      </c>
      <c r="L29">
        <v>4</v>
      </c>
      <c r="M29">
        <v>5</v>
      </c>
      <c r="N29">
        <v>6</v>
      </c>
      <c r="O29">
        <v>7</v>
      </c>
      <c r="P29" s="1">
        <f t="shared" si="11"/>
        <v>0.30000000000000004</v>
      </c>
      <c r="Q29" s="1">
        <f t="shared" si="0"/>
        <v>0.41666666666666663</v>
      </c>
      <c r="R29" s="1">
        <f t="shared" si="1"/>
        <v>0.5</v>
      </c>
      <c r="S29" s="1">
        <f t="shared" si="2"/>
        <v>0.5625</v>
      </c>
      <c r="T29" s="1">
        <f t="shared" si="3"/>
        <v>0.61111111111111116</v>
      </c>
      <c r="U29" s="1">
        <f t="shared" si="4"/>
        <v>0.65</v>
      </c>
      <c r="V29" s="1">
        <f t="shared" si="5"/>
        <v>0.76666666666666661</v>
      </c>
      <c r="W29" s="1">
        <f t="shared" si="6"/>
        <v>0.82499999999999996</v>
      </c>
      <c r="X29" s="1">
        <f t="shared" si="7"/>
        <v>0.86</v>
      </c>
      <c r="Y29" s="1">
        <f t="shared" si="8"/>
        <v>0.8833333333333333</v>
      </c>
      <c r="Z29" s="1">
        <f t="shared" si="9"/>
        <v>0.9</v>
      </c>
    </row>
    <row r="30" spans="1:26" x14ac:dyDescent="0.25">
      <c r="A30">
        <v>8000</v>
      </c>
      <c r="B30">
        <f t="shared" si="10"/>
        <v>2500</v>
      </c>
      <c r="C30">
        <v>10000</v>
      </c>
      <c r="D30">
        <v>1</v>
      </c>
      <c r="E30">
        <v>1</v>
      </c>
      <c r="F30">
        <v>1.2</v>
      </c>
      <c r="G30">
        <v>1.4</v>
      </c>
      <c r="H30">
        <v>1.6</v>
      </c>
      <c r="I30">
        <v>1.8</v>
      </c>
      <c r="J30">
        <v>2</v>
      </c>
      <c r="K30">
        <v>3</v>
      </c>
      <c r="L30">
        <v>4</v>
      </c>
      <c r="M30">
        <v>5</v>
      </c>
      <c r="N30">
        <v>6</v>
      </c>
      <c r="O30">
        <v>7</v>
      </c>
      <c r="P30" s="1">
        <f t="shared" si="11"/>
        <v>0.19999999999999996</v>
      </c>
      <c r="Q30" s="1">
        <f t="shared" si="0"/>
        <v>0.33333333333333337</v>
      </c>
      <c r="R30" s="1">
        <f t="shared" si="1"/>
        <v>0.4285714285714286</v>
      </c>
      <c r="S30" s="1">
        <f t="shared" si="2"/>
        <v>0.5</v>
      </c>
      <c r="T30" s="1">
        <f t="shared" si="3"/>
        <v>0.55555555555555558</v>
      </c>
      <c r="U30" s="1">
        <f t="shared" si="4"/>
        <v>0.6</v>
      </c>
      <c r="V30" s="1">
        <f t="shared" si="5"/>
        <v>0.73333333333333339</v>
      </c>
      <c r="W30" s="1">
        <f t="shared" si="6"/>
        <v>0.8</v>
      </c>
      <c r="X30" s="1">
        <f t="shared" si="7"/>
        <v>0.84</v>
      </c>
      <c r="Y30" s="1">
        <f t="shared" si="8"/>
        <v>0.8666666666666667</v>
      </c>
      <c r="Z30" s="1">
        <f t="shared" si="9"/>
        <v>0.88571428571428568</v>
      </c>
    </row>
    <row r="31" spans="1:26" x14ac:dyDescent="0.25">
      <c r="A31">
        <v>9000</v>
      </c>
      <c r="B31">
        <f t="shared" si="10"/>
        <v>3500</v>
      </c>
      <c r="C31">
        <v>10000</v>
      </c>
      <c r="D31">
        <v>1</v>
      </c>
      <c r="E31">
        <v>1</v>
      </c>
      <c r="F31">
        <v>1.2</v>
      </c>
      <c r="G31">
        <v>1.4</v>
      </c>
      <c r="H31">
        <v>1.6</v>
      </c>
      <c r="I31">
        <v>1.8</v>
      </c>
      <c r="J31">
        <v>2</v>
      </c>
      <c r="K31">
        <v>3</v>
      </c>
      <c r="L31">
        <v>4</v>
      </c>
      <c r="M31">
        <v>5</v>
      </c>
      <c r="N31">
        <v>6</v>
      </c>
      <c r="O31">
        <v>7</v>
      </c>
      <c r="P31" s="1">
        <f t="shared" si="11"/>
        <v>9.9999999999999978E-2</v>
      </c>
      <c r="Q31" s="1">
        <f t="shared" si="0"/>
        <v>0.25</v>
      </c>
      <c r="R31" s="1">
        <f t="shared" si="1"/>
        <v>0.3571428571428571</v>
      </c>
      <c r="S31" s="1">
        <f t="shared" si="2"/>
        <v>0.4375</v>
      </c>
      <c r="T31" s="1">
        <f t="shared" si="3"/>
        <v>0.5</v>
      </c>
      <c r="U31" s="1">
        <f t="shared" si="4"/>
        <v>0.55000000000000004</v>
      </c>
      <c r="V31" s="1">
        <f t="shared" si="5"/>
        <v>0.7</v>
      </c>
      <c r="W31" s="1">
        <f t="shared" si="6"/>
        <v>0.77500000000000002</v>
      </c>
      <c r="X31" s="1">
        <f t="shared" si="7"/>
        <v>0.82000000000000006</v>
      </c>
      <c r="Y31" s="1">
        <f t="shared" si="8"/>
        <v>0.85</v>
      </c>
      <c r="Z31" s="1">
        <f t="shared" si="9"/>
        <v>0.87142857142857144</v>
      </c>
    </row>
    <row r="32" spans="1:26" x14ac:dyDescent="0.25">
      <c r="A32">
        <v>10000</v>
      </c>
      <c r="B32">
        <f t="shared" si="10"/>
        <v>4500</v>
      </c>
      <c r="C32">
        <v>10000</v>
      </c>
      <c r="D32">
        <v>1</v>
      </c>
      <c r="E32">
        <v>1</v>
      </c>
      <c r="F32">
        <v>1.2</v>
      </c>
      <c r="G32">
        <v>1.4</v>
      </c>
      <c r="H32">
        <v>1.6</v>
      </c>
      <c r="I32">
        <v>1.8</v>
      </c>
      <c r="J32">
        <v>2</v>
      </c>
      <c r="K32">
        <v>3</v>
      </c>
      <c r="L32">
        <v>4</v>
      </c>
      <c r="M32">
        <v>5</v>
      </c>
      <c r="N32">
        <v>6</v>
      </c>
      <c r="O32">
        <v>7</v>
      </c>
      <c r="P32" s="1">
        <f t="shared" si="11"/>
        <v>0</v>
      </c>
      <c r="Q32" s="1">
        <f t="shared" si="0"/>
        <v>0.16666666666666663</v>
      </c>
      <c r="R32" s="1">
        <f t="shared" si="1"/>
        <v>0.2857142857142857</v>
      </c>
      <c r="S32" s="1">
        <f t="shared" si="2"/>
        <v>0.375</v>
      </c>
      <c r="T32" s="1">
        <f t="shared" si="3"/>
        <v>0.44444444444444442</v>
      </c>
      <c r="U32" s="1">
        <f t="shared" si="4"/>
        <v>0.5</v>
      </c>
      <c r="V32" s="1">
        <f t="shared" si="5"/>
        <v>0.66666666666666674</v>
      </c>
      <c r="W32" s="1">
        <f t="shared" si="6"/>
        <v>0.75</v>
      </c>
      <c r="X32" s="1">
        <f t="shared" si="7"/>
        <v>0.8</v>
      </c>
      <c r="Y32" s="1">
        <f t="shared" si="8"/>
        <v>0.83333333333333337</v>
      </c>
      <c r="Z32" s="1">
        <f t="shared" si="9"/>
        <v>0.85714285714285721</v>
      </c>
    </row>
    <row r="33" spans="1:25" x14ac:dyDescent="0.25">
      <c r="A33">
        <f>SUM(A23:A32)/10</f>
        <v>5500</v>
      </c>
    </row>
    <row r="35" spans="1:25" x14ac:dyDescent="0.25">
      <c r="A35" t="s">
        <v>34</v>
      </c>
    </row>
    <row r="36" spans="1:25" x14ac:dyDescent="0.25">
      <c r="A36" t="s">
        <v>35</v>
      </c>
    </row>
    <row r="38" spans="1:25" x14ac:dyDescent="0.25">
      <c r="A38" t="s">
        <v>36</v>
      </c>
    </row>
    <row r="41" spans="1:25" x14ac:dyDescent="0.25">
      <c r="A41" t="s">
        <v>0</v>
      </c>
      <c r="B41" t="s">
        <v>2</v>
      </c>
      <c r="C41" t="s">
        <v>10</v>
      </c>
      <c r="D41" s="9" t="s">
        <v>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t="s">
        <v>3</v>
      </c>
      <c r="P41" t="s">
        <v>11</v>
      </c>
      <c r="Q41" t="s">
        <v>12</v>
      </c>
      <c r="R41" t="s">
        <v>13</v>
      </c>
      <c r="S41" t="s">
        <v>14</v>
      </c>
      <c r="T41" t="s">
        <v>4</v>
      </c>
      <c r="U41" t="s">
        <v>5</v>
      </c>
      <c r="V41" t="s">
        <v>6</v>
      </c>
      <c r="W41" t="s">
        <v>7</v>
      </c>
      <c r="X41" t="s">
        <v>8</v>
      </c>
      <c r="Y41" t="s">
        <v>9</v>
      </c>
    </row>
    <row r="42" spans="1:25" x14ac:dyDescent="0.25">
      <c r="A42">
        <v>1000</v>
      </c>
      <c r="B42">
        <v>10000</v>
      </c>
      <c r="C42">
        <v>1</v>
      </c>
      <c r="D42">
        <v>1</v>
      </c>
      <c r="E42">
        <v>1.2</v>
      </c>
      <c r="F42">
        <v>1.4</v>
      </c>
      <c r="G42">
        <v>1.6</v>
      </c>
      <c r="H42">
        <v>1.8</v>
      </c>
      <c r="I42">
        <v>2</v>
      </c>
      <c r="J42">
        <v>3</v>
      </c>
      <c r="K42">
        <v>4</v>
      </c>
      <c r="L42">
        <v>5</v>
      </c>
      <c r="M42">
        <v>6</v>
      </c>
      <c r="N42">
        <v>7</v>
      </c>
      <c r="O42" s="1">
        <f>$C42-($A42/(D42*$B42))</f>
        <v>0.9</v>
      </c>
      <c r="P42" s="1">
        <f t="shared" ref="P42:S51" si="12">$C42-($A42/(E42*$B42))</f>
        <v>0.91666666666666663</v>
      </c>
      <c r="Q42" s="1">
        <f t="shared" si="12"/>
        <v>0.9285714285714286</v>
      </c>
      <c r="R42" s="1">
        <f t="shared" si="12"/>
        <v>0.9375</v>
      </c>
      <c r="S42" s="1">
        <f t="shared" si="12"/>
        <v>0.94444444444444442</v>
      </c>
      <c r="T42" s="1">
        <f t="shared" ref="T42:T51" si="13">$C42-($A42/(I42*$B42))</f>
        <v>0.95</v>
      </c>
      <c r="U42" s="1">
        <f t="shared" ref="U42:U51" si="14">$C42-($A42/(J42*$B42))</f>
        <v>0.96666666666666667</v>
      </c>
      <c r="V42" s="1">
        <f t="shared" ref="V42:V51" si="15">$C42-($A42/(K42*$B42))</f>
        <v>0.97499999999999998</v>
      </c>
      <c r="W42" s="1">
        <f t="shared" ref="W42:W51" si="16">$C42-($A42/(L42*$B42))</f>
        <v>0.98</v>
      </c>
      <c r="X42" s="1">
        <f t="shared" ref="X42:X51" si="17">$C42-($A42/(M42*$B42))</f>
        <v>0.98333333333333328</v>
      </c>
      <c r="Y42" s="1">
        <f t="shared" ref="Y42:Y51" si="18">$C42-($A42/(N42*$B42))</f>
        <v>0.98571428571428577</v>
      </c>
    </row>
    <row r="43" spans="1:25" x14ac:dyDescent="0.25">
      <c r="A43">
        <v>2000</v>
      </c>
      <c r="B43">
        <v>10000</v>
      </c>
      <c r="C43">
        <v>1</v>
      </c>
      <c r="D43">
        <v>1</v>
      </c>
      <c r="E43">
        <v>1.2</v>
      </c>
      <c r="F43">
        <v>1.4</v>
      </c>
      <c r="G43">
        <v>1.6</v>
      </c>
      <c r="H43">
        <v>1.8</v>
      </c>
      <c r="I43">
        <v>2</v>
      </c>
      <c r="J43">
        <v>3</v>
      </c>
      <c r="K43">
        <v>4</v>
      </c>
      <c r="L43">
        <v>5</v>
      </c>
      <c r="M43">
        <v>6</v>
      </c>
      <c r="N43">
        <v>7</v>
      </c>
      <c r="O43" s="1">
        <f t="shared" ref="O43:O51" si="19">$C43-($A43/(D43*$B43))</f>
        <v>0.8</v>
      </c>
      <c r="P43" s="1">
        <f t="shared" si="12"/>
        <v>0.83333333333333337</v>
      </c>
      <c r="Q43" s="1">
        <f t="shared" si="12"/>
        <v>0.85714285714285721</v>
      </c>
      <c r="R43" s="1">
        <f t="shared" si="12"/>
        <v>0.875</v>
      </c>
      <c r="S43" s="1">
        <f t="shared" si="12"/>
        <v>0.88888888888888884</v>
      </c>
      <c r="T43" s="1">
        <f t="shared" si="13"/>
        <v>0.9</v>
      </c>
      <c r="U43" s="1">
        <f t="shared" si="14"/>
        <v>0.93333333333333335</v>
      </c>
      <c r="V43" s="1">
        <f t="shared" si="15"/>
        <v>0.95</v>
      </c>
      <c r="W43" s="1">
        <f t="shared" si="16"/>
        <v>0.96</v>
      </c>
      <c r="X43" s="1">
        <f t="shared" si="17"/>
        <v>0.96666666666666667</v>
      </c>
      <c r="Y43" s="1">
        <f t="shared" si="18"/>
        <v>0.97142857142857142</v>
      </c>
    </row>
    <row r="44" spans="1:25" x14ac:dyDescent="0.25">
      <c r="A44">
        <v>3000</v>
      </c>
      <c r="B44">
        <v>10000</v>
      </c>
      <c r="C44">
        <v>1</v>
      </c>
      <c r="D44">
        <v>1</v>
      </c>
      <c r="E44">
        <v>1.2</v>
      </c>
      <c r="F44">
        <v>1.4</v>
      </c>
      <c r="G44">
        <v>1.6</v>
      </c>
      <c r="H44">
        <v>1.8</v>
      </c>
      <c r="I44">
        <v>2</v>
      </c>
      <c r="J44">
        <v>3</v>
      </c>
      <c r="K44">
        <v>4</v>
      </c>
      <c r="L44">
        <v>5</v>
      </c>
      <c r="M44">
        <v>6</v>
      </c>
      <c r="N44">
        <v>7</v>
      </c>
      <c r="O44" s="1">
        <f t="shared" si="19"/>
        <v>0.7</v>
      </c>
      <c r="P44" s="1">
        <f t="shared" si="12"/>
        <v>0.75</v>
      </c>
      <c r="Q44" s="1">
        <f t="shared" si="12"/>
        <v>0.7857142857142857</v>
      </c>
      <c r="R44" s="1">
        <f t="shared" si="12"/>
        <v>0.8125</v>
      </c>
      <c r="S44" s="1">
        <f t="shared" si="12"/>
        <v>0.83333333333333337</v>
      </c>
      <c r="T44" s="1">
        <f t="shared" si="13"/>
        <v>0.85</v>
      </c>
      <c r="U44" s="1">
        <f t="shared" si="14"/>
        <v>0.9</v>
      </c>
      <c r="V44" s="1">
        <f t="shared" si="15"/>
        <v>0.92500000000000004</v>
      </c>
      <c r="W44" s="1">
        <f t="shared" si="16"/>
        <v>0.94</v>
      </c>
      <c r="X44" s="1">
        <f t="shared" si="17"/>
        <v>0.95</v>
      </c>
      <c r="Y44" s="1">
        <f t="shared" si="18"/>
        <v>0.95714285714285718</v>
      </c>
    </row>
    <row r="45" spans="1:25" x14ac:dyDescent="0.25">
      <c r="A45">
        <v>4000</v>
      </c>
      <c r="B45">
        <v>10000</v>
      </c>
      <c r="C45">
        <v>1</v>
      </c>
      <c r="D45">
        <v>1</v>
      </c>
      <c r="E45">
        <v>1.2</v>
      </c>
      <c r="F45">
        <v>1.4</v>
      </c>
      <c r="G45">
        <v>1.6</v>
      </c>
      <c r="H45">
        <v>1.8</v>
      </c>
      <c r="I45">
        <v>2</v>
      </c>
      <c r="J45">
        <v>3</v>
      </c>
      <c r="K45">
        <v>4</v>
      </c>
      <c r="L45">
        <v>5</v>
      </c>
      <c r="M45">
        <v>6</v>
      </c>
      <c r="N45">
        <v>7</v>
      </c>
      <c r="O45" s="1">
        <f t="shared" si="19"/>
        <v>0.6</v>
      </c>
      <c r="P45" s="1">
        <f t="shared" si="12"/>
        <v>0.66666666666666674</v>
      </c>
      <c r="Q45" s="1">
        <f t="shared" si="12"/>
        <v>0.7142857142857143</v>
      </c>
      <c r="R45" s="1">
        <f t="shared" si="12"/>
        <v>0.75</v>
      </c>
      <c r="S45" s="1">
        <f t="shared" si="12"/>
        <v>0.77777777777777779</v>
      </c>
      <c r="T45" s="1">
        <f t="shared" si="13"/>
        <v>0.8</v>
      </c>
      <c r="U45" s="1">
        <f t="shared" si="14"/>
        <v>0.8666666666666667</v>
      </c>
      <c r="V45" s="1">
        <f t="shared" si="15"/>
        <v>0.9</v>
      </c>
      <c r="W45" s="1">
        <f t="shared" si="16"/>
        <v>0.92</v>
      </c>
      <c r="X45" s="1">
        <f t="shared" si="17"/>
        <v>0.93333333333333335</v>
      </c>
      <c r="Y45" s="1">
        <f t="shared" si="18"/>
        <v>0.94285714285714284</v>
      </c>
    </row>
    <row r="46" spans="1:25" x14ac:dyDescent="0.25">
      <c r="A46">
        <v>5000</v>
      </c>
      <c r="B46">
        <v>10000</v>
      </c>
      <c r="C46">
        <v>1</v>
      </c>
      <c r="D46">
        <v>1</v>
      </c>
      <c r="E46">
        <v>1.2</v>
      </c>
      <c r="F46">
        <v>1.4</v>
      </c>
      <c r="G46">
        <v>1.6</v>
      </c>
      <c r="H46">
        <v>1.8</v>
      </c>
      <c r="I46">
        <v>2</v>
      </c>
      <c r="J46">
        <v>3</v>
      </c>
      <c r="K46">
        <v>4</v>
      </c>
      <c r="L46">
        <v>5</v>
      </c>
      <c r="M46">
        <v>6</v>
      </c>
      <c r="N46">
        <v>7</v>
      </c>
      <c r="O46" s="1">
        <f t="shared" si="19"/>
        <v>0.5</v>
      </c>
      <c r="P46" s="1">
        <f t="shared" si="12"/>
        <v>0.58333333333333326</v>
      </c>
      <c r="Q46" s="1">
        <f t="shared" si="12"/>
        <v>0.64285714285714279</v>
      </c>
      <c r="R46" s="1">
        <f t="shared" si="12"/>
        <v>0.6875</v>
      </c>
      <c r="S46" s="1">
        <f t="shared" si="12"/>
        <v>0.72222222222222221</v>
      </c>
      <c r="T46" s="1">
        <f t="shared" si="13"/>
        <v>0.75</v>
      </c>
      <c r="U46" s="1">
        <f t="shared" si="14"/>
        <v>0.83333333333333337</v>
      </c>
      <c r="V46" s="1">
        <f t="shared" si="15"/>
        <v>0.875</v>
      </c>
      <c r="W46" s="1">
        <f t="shared" si="16"/>
        <v>0.9</v>
      </c>
      <c r="X46" s="1">
        <f t="shared" si="17"/>
        <v>0.91666666666666663</v>
      </c>
      <c r="Y46" s="1">
        <f t="shared" si="18"/>
        <v>0.9285714285714286</v>
      </c>
    </row>
    <row r="47" spans="1:25" x14ac:dyDescent="0.25">
      <c r="A47">
        <v>6000</v>
      </c>
      <c r="B47">
        <v>10000</v>
      </c>
      <c r="C47">
        <v>1</v>
      </c>
      <c r="D47">
        <v>1</v>
      </c>
      <c r="E47">
        <v>1.2</v>
      </c>
      <c r="F47">
        <v>1.4</v>
      </c>
      <c r="G47">
        <v>1.6</v>
      </c>
      <c r="H47">
        <v>1.8</v>
      </c>
      <c r="I47">
        <v>2</v>
      </c>
      <c r="J47">
        <v>3</v>
      </c>
      <c r="K47">
        <v>4</v>
      </c>
      <c r="L47">
        <v>5</v>
      </c>
      <c r="M47">
        <v>6</v>
      </c>
      <c r="N47">
        <v>7</v>
      </c>
      <c r="O47" s="1">
        <f t="shared" si="19"/>
        <v>0.4</v>
      </c>
      <c r="P47" s="1">
        <f t="shared" si="12"/>
        <v>0.5</v>
      </c>
      <c r="Q47" s="1">
        <f t="shared" si="12"/>
        <v>0.5714285714285714</v>
      </c>
      <c r="R47" s="1">
        <f t="shared" si="12"/>
        <v>0.625</v>
      </c>
      <c r="S47" s="1">
        <f t="shared" si="12"/>
        <v>0.66666666666666674</v>
      </c>
      <c r="T47" s="1">
        <f t="shared" si="13"/>
        <v>0.7</v>
      </c>
      <c r="U47" s="1">
        <f t="shared" si="14"/>
        <v>0.8</v>
      </c>
      <c r="V47" s="1">
        <f t="shared" si="15"/>
        <v>0.85</v>
      </c>
      <c r="W47" s="1">
        <f t="shared" si="16"/>
        <v>0.88</v>
      </c>
      <c r="X47" s="1">
        <f t="shared" si="17"/>
        <v>0.9</v>
      </c>
      <c r="Y47" s="1">
        <f t="shared" si="18"/>
        <v>0.91428571428571426</v>
      </c>
    </row>
    <row r="48" spans="1:25" x14ac:dyDescent="0.25">
      <c r="A48">
        <v>7000</v>
      </c>
      <c r="B48">
        <v>10000</v>
      </c>
      <c r="C48">
        <v>1</v>
      </c>
      <c r="D48">
        <v>1</v>
      </c>
      <c r="E48">
        <v>1.2</v>
      </c>
      <c r="F48">
        <v>1.4</v>
      </c>
      <c r="G48">
        <v>1.6</v>
      </c>
      <c r="H48">
        <v>1.8</v>
      </c>
      <c r="I48">
        <v>2</v>
      </c>
      <c r="J48">
        <v>3</v>
      </c>
      <c r="K48">
        <v>4</v>
      </c>
      <c r="L48">
        <v>5</v>
      </c>
      <c r="M48">
        <v>6</v>
      </c>
      <c r="N48">
        <v>7</v>
      </c>
      <c r="O48" s="1">
        <f t="shared" si="19"/>
        <v>0.30000000000000004</v>
      </c>
      <c r="P48" s="1">
        <f t="shared" si="12"/>
        <v>0.41666666666666663</v>
      </c>
      <c r="Q48" s="1">
        <f t="shared" si="12"/>
        <v>0.5</v>
      </c>
      <c r="R48" s="1">
        <f t="shared" si="12"/>
        <v>0.5625</v>
      </c>
      <c r="S48" s="1">
        <f t="shared" si="12"/>
        <v>0.61111111111111116</v>
      </c>
      <c r="T48" s="1">
        <f t="shared" si="13"/>
        <v>0.65</v>
      </c>
      <c r="U48" s="1">
        <f t="shared" si="14"/>
        <v>0.76666666666666661</v>
      </c>
      <c r="V48" s="1">
        <f t="shared" si="15"/>
        <v>0.82499999999999996</v>
      </c>
      <c r="W48" s="1">
        <f t="shared" si="16"/>
        <v>0.86</v>
      </c>
      <c r="X48" s="1">
        <f t="shared" si="17"/>
        <v>0.8833333333333333</v>
      </c>
      <c r="Y48" s="1">
        <f t="shared" si="18"/>
        <v>0.9</v>
      </c>
    </row>
    <row r="49" spans="1:25" x14ac:dyDescent="0.25">
      <c r="A49">
        <v>8000</v>
      </c>
      <c r="B49">
        <v>10000</v>
      </c>
      <c r="C49">
        <v>1</v>
      </c>
      <c r="D49">
        <v>1</v>
      </c>
      <c r="E49">
        <v>1.2</v>
      </c>
      <c r="F49">
        <v>1.4</v>
      </c>
      <c r="G49">
        <v>1.6</v>
      </c>
      <c r="H49">
        <v>1.8</v>
      </c>
      <c r="I49">
        <v>2</v>
      </c>
      <c r="J49">
        <v>3</v>
      </c>
      <c r="K49">
        <v>4</v>
      </c>
      <c r="L49">
        <v>5</v>
      </c>
      <c r="M49">
        <v>6</v>
      </c>
      <c r="N49">
        <v>7</v>
      </c>
      <c r="O49" s="1">
        <f t="shared" si="19"/>
        <v>0.19999999999999996</v>
      </c>
      <c r="P49" s="1">
        <f t="shared" si="12"/>
        <v>0.33333333333333337</v>
      </c>
      <c r="Q49" s="1">
        <f t="shared" si="12"/>
        <v>0.4285714285714286</v>
      </c>
      <c r="R49" s="1">
        <f t="shared" si="12"/>
        <v>0.5</v>
      </c>
      <c r="S49" s="1">
        <f t="shared" si="12"/>
        <v>0.55555555555555558</v>
      </c>
      <c r="T49" s="1">
        <f t="shared" si="13"/>
        <v>0.6</v>
      </c>
      <c r="U49" s="1">
        <f t="shared" si="14"/>
        <v>0.73333333333333339</v>
      </c>
      <c r="V49" s="1">
        <f t="shared" si="15"/>
        <v>0.8</v>
      </c>
      <c r="W49" s="1">
        <f t="shared" si="16"/>
        <v>0.84</v>
      </c>
      <c r="X49" s="1">
        <f t="shared" si="17"/>
        <v>0.8666666666666667</v>
      </c>
      <c r="Y49" s="1">
        <f t="shared" si="18"/>
        <v>0.88571428571428568</v>
      </c>
    </row>
    <row r="50" spans="1:25" x14ac:dyDescent="0.25">
      <c r="A50">
        <v>9000</v>
      </c>
      <c r="B50">
        <v>10000</v>
      </c>
      <c r="C50">
        <v>1</v>
      </c>
      <c r="D50">
        <v>1</v>
      </c>
      <c r="E50">
        <v>1.2</v>
      </c>
      <c r="F50">
        <v>1.4</v>
      </c>
      <c r="G50">
        <v>1.6</v>
      </c>
      <c r="H50">
        <v>1.8</v>
      </c>
      <c r="I50">
        <v>2</v>
      </c>
      <c r="J50">
        <v>3</v>
      </c>
      <c r="K50">
        <v>4</v>
      </c>
      <c r="L50">
        <v>5</v>
      </c>
      <c r="M50">
        <v>6</v>
      </c>
      <c r="N50">
        <v>7</v>
      </c>
      <c r="O50" s="1">
        <f t="shared" si="19"/>
        <v>9.9999999999999978E-2</v>
      </c>
      <c r="P50" s="1">
        <f t="shared" si="12"/>
        <v>0.25</v>
      </c>
      <c r="Q50" s="1">
        <f t="shared" si="12"/>
        <v>0.3571428571428571</v>
      </c>
      <c r="R50" s="1">
        <f t="shared" si="12"/>
        <v>0.4375</v>
      </c>
      <c r="S50" s="1">
        <f t="shared" si="12"/>
        <v>0.5</v>
      </c>
      <c r="T50" s="1">
        <f t="shared" si="13"/>
        <v>0.55000000000000004</v>
      </c>
      <c r="U50" s="1">
        <f t="shared" si="14"/>
        <v>0.7</v>
      </c>
      <c r="V50" s="1">
        <f t="shared" si="15"/>
        <v>0.77500000000000002</v>
      </c>
      <c r="W50" s="1">
        <f t="shared" si="16"/>
        <v>0.82000000000000006</v>
      </c>
      <c r="X50" s="1">
        <f t="shared" si="17"/>
        <v>0.85</v>
      </c>
      <c r="Y50" s="1">
        <f t="shared" si="18"/>
        <v>0.87142857142857144</v>
      </c>
    </row>
    <row r="51" spans="1:25" x14ac:dyDescent="0.25">
      <c r="A51">
        <v>10000</v>
      </c>
      <c r="B51">
        <v>10000</v>
      </c>
      <c r="C51">
        <v>1</v>
      </c>
      <c r="D51">
        <v>1</v>
      </c>
      <c r="E51">
        <v>1.2</v>
      </c>
      <c r="F51">
        <v>1.4</v>
      </c>
      <c r="G51">
        <v>1.6</v>
      </c>
      <c r="H51">
        <v>1.8</v>
      </c>
      <c r="I51">
        <v>2</v>
      </c>
      <c r="J51">
        <v>3</v>
      </c>
      <c r="K51">
        <v>4</v>
      </c>
      <c r="L51">
        <v>5</v>
      </c>
      <c r="M51">
        <v>6</v>
      </c>
      <c r="N51">
        <v>7</v>
      </c>
      <c r="O51" s="1">
        <f t="shared" si="19"/>
        <v>0</v>
      </c>
      <c r="P51" s="1">
        <f t="shared" si="12"/>
        <v>0.16666666666666663</v>
      </c>
      <c r="Q51" s="1">
        <f t="shared" si="12"/>
        <v>0.2857142857142857</v>
      </c>
      <c r="R51" s="1">
        <f t="shared" si="12"/>
        <v>0.375</v>
      </c>
      <c r="S51" s="1">
        <f t="shared" si="12"/>
        <v>0.44444444444444442</v>
      </c>
      <c r="T51" s="1">
        <f t="shared" si="13"/>
        <v>0.5</v>
      </c>
      <c r="U51" s="1">
        <f t="shared" si="14"/>
        <v>0.66666666666666674</v>
      </c>
      <c r="V51" s="1">
        <f t="shared" si="15"/>
        <v>0.75</v>
      </c>
      <c r="W51" s="1">
        <f t="shared" si="16"/>
        <v>0.8</v>
      </c>
      <c r="X51" s="1">
        <f t="shared" si="17"/>
        <v>0.83333333333333337</v>
      </c>
      <c r="Y51" s="1">
        <f t="shared" si="18"/>
        <v>0.85714285714285721</v>
      </c>
    </row>
    <row r="58" spans="1:25" x14ac:dyDescent="0.25">
      <c r="A58" t="s">
        <v>0</v>
      </c>
      <c r="B58" t="s">
        <v>2</v>
      </c>
      <c r="C58" t="s">
        <v>10</v>
      </c>
      <c r="D58" s="9" t="s">
        <v>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t="s">
        <v>9</v>
      </c>
      <c r="P58" t="s">
        <v>8</v>
      </c>
      <c r="Q58" t="s">
        <v>7</v>
      </c>
      <c r="R58" t="s">
        <v>6</v>
      </c>
      <c r="S58" t="s">
        <v>5</v>
      </c>
      <c r="T58" t="s">
        <v>4</v>
      </c>
      <c r="U58" t="s">
        <v>3</v>
      </c>
    </row>
    <row r="59" spans="1:25" x14ac:dyDescent="0.25">
      <c r="A59">
        <v>1000</v>
      </c>
      <c r="B59">
        <v>10000</v>
      </c>
      <c r="C59">
        <v>1</v>
      </c>
      <c r="D59">
        <v>7</v>
      </c>
      <c r="E59">
        <v>6</v>
      </c>
      <c r="F59">
        <v>5</v>
      </c>
      <c r="G59">
        <v>4</v>
      </c>
      <c r="H59">
        <v>3</v>
      </c>
      <c r="I59">
        <v>2</v>
      </c>
      <c r="J59">
        <v>1</v>
      </c>
      <c r="O59" s="1">
        <f t="shared" ref="O59:O67" si="20">($A59/$B59)*D59</f>
        <v>0.70000000000000007</v>
      </c>
      <c r="P59" s="1">
        <f t="shared" ref="P59:P68" si="21">$C59-($A59/(E59*$B59))</f>
        <v>0.98333333333333328</v>
      </c>
      <c r="Q59" s="1">
        <f t="shared" ref="Q59:Q68" si="22">$C59-($A59/(F59*$B59))</f>
        <v>0.98</v>
      </c>
      <c r="R59" s="1">
        <f t="shared" ref="R59:R68" si="23">$C59-($A59/(G59*$B59))</f>
        <v>0.97499999999999998</v>
      </c>
      <c r="S59" s="1">
        <f t="shared" ref="S59:S68" si="24">$C59-($A59/(H59*$B59))</f>
        <v>0.96666666666666667</v>
      </c>
      <c r="T59" s="1">
        <f t="shared" ref="T59:T68" si="25">$C59-($A59/(I59*$B59))</f>
        <v>0.95</v>
      </c>
      <c r="U59" s="1">
        <f t="shared" ref="U59:U68" si="26">$C59-($A59/(J59*$B59))</f>
        <v>0.9</v>
      </c>
      <c r="V59" s="1"/>
      <c r="W59" s="1"/>
      <c r="X59" s="1"/>
      <c r="Y59" s="1"/>
    </row>
    <row r="60" spans="1:25" x14ac:dyDescent="0.25">
      <c r="A60">
        <v>2000</v>
      </c>
      <c r="B60">
        <v>10000</v>
      </c>
      <c r="C60">
        <v>1</v>
      </c>
      <c r="D60">
        <v>7</v>
      </c>
      <c r="E60">
        <v>6</v>
      </c>
      <c r="F60">
        <v>5</v>
      </c>
      <c r="G60">
        <v>4</v>
      </c>
      <c r="H60">
        <v>3</v>
      </c>
      <c r="I60">
        <v>2</v>
      </c>
      <c r="J60">
        <v>1</v>
      </c>
      <c r="O60" s="1">
        <f t="shared" si="20"/>
        <v>1.4000000000000001</v>
      </c>
      <c r="P60" s="1">
        <f t="shared" si="21"/>
        <v>0.96666666666666667</v>
      </c>
      <c r="Q60" s="1">
        <f t="shared" si="22"/>
        <v>0.96</v>
      </c>
      <c r="R60" s="1">
        <f t="shared" si="23"/>
        <v>0.95</v>
      </c>
      <c r="S60" s="1">
        <f t="shared" si="24"/>
        <v>0.93333333333333335</v>
      </c>
      <c r="T60" s="1">
        <f t="shared" si="25"/>
        <v>0.9</v>
      </c>
      <c r="U60" s="1">
        <f t="shared" si="26"/>
        <v>0.8</v>
      </c>
      <c r="V60" s="1"/>
      <c r="W60" s="1"/>
      <c r="X60" s="1"/>
      <c r="Y60" s="1"/>
    </row>
    <row r="61" spans="1:25" x14ac:dyDescent="0.25">
      <c r="A61">
        <v>3000</v>
      </c>
      <c r="B61">
        <v>10000</v>
      </c>
      <c r="C61">
        <v>1</v>
      </c>
      <c r="D61">
        <v>7</v>
      </c>
      <c r="E61">
        <v>6</v>
      </c>
      <c r="F61">
        <v>5</v>
      </c>
      <c r="G61">
        <v>4</v>
      </c>
      <c r="H61">
        <v>3</v>
      </c>
      <c r="I61">
        <v>2</v>
      </c>
      <c r="J61">
        <v>1</v>
      </c>
      <c r="O61" s="1">
        <f t="shared" si="20"/>
        <v>2.1</v>
      </c>
      <c r="P61" s="1">
        <f t="shared" si="21"/>
        <v>0.95</v>
      </c>
      <c r="Q61" s="1">
        <f t="shared" si="22"/>
        <v>0.94</v>
      </c>
      <c r="R61" s="1">
        <f t="shared" si="23"/>
        <v>0.92500000000000004</v>
      </c>
      <c r="S61" s="1">
        <f t="shared" si="24"/>
        <v>0.9</v>
      </c>
      <c r="T61" s="1">
        <f t="shared" si="25"/>
        <v>0.85</v>
      </c>
      <c r="U61" s="1">
        <f t="shared" si="26"/>
        <v>0.7</v>
      </c>
      <c r="V61" s="1"/>
      <c r="W61" s="1"/>
      <c r="X61" s="1"/>
      <c r="Y61" s="1"/>
    </row>
    <row r="62" spans="1:25" x14ac:dyDescent="0.25">
      <c r="A62">
        <v>4000</v>
      </c>
      <c r="B62">
        <v>10000</v>
      </c>
      <c r="C62">
        <v>1</v>
      </c>
      <c r="D62">
        <v>7</v>
      </c>
      <c r="E62">
        <v>6</v>
      </c>
      <c r="F62">
        <v>5</v>
      </c>
      <c r="G62">
        <v>4</v>
      </c>
      <c r="H62">
        <v>3</v>
      </c>
      <c r="I62">
        <v>2</v>
      </c>
      <c r="J62">
        <v>1</v>
      </c>
      <c r="O62" s="1">
        <f t="shared" si="20"/>
        <v>2.8000000000000003</v>
      </c>
      <c r="P62" s="1">
        <f t="shared" si="21"/>
        <v>0.93333333333333335</v>
      </c>
      <c r="Q62" s="1">
        <f t="shared" si="22"/>
        <v>0.92</v>
      </c>
      <c r="R62" s="1">
        <f t="shared" si="23"/>
        <v>0.9</v>
      </c>
      <c r="S62" s="1">
        <f t="shared" si="24"/>
        <v>0.8666666666666667</v>
      </c>
      <c r="T62" s="1">
        <f t="shared" si="25"/>
        <v>0.8</v>
      </c>
      <c r="U62" s="1">
        <f t="shared" si="26"/>
        <v>0.6</v>
      </c>
      <c r="V62" s="1"/>
      <c r="W62" s="1"/>
      <c r="X62" s="1"/>
      <c r="Y62" s="1"/>
    </row>
    <row r="63" spans="1:25" x14ac:dyDescent="0.25">
      <c r="A63">
        <v>5000</v>
      </c>
      <c r="B63">
        <v>10000</v>
      </c>
      <c r="C63">
        <v>1</v>
      </c>
      <c r="D63">
        <v>7</v>
      </c>
      <c r="E63">
        <v>6</v>
      </c>
      <c r="F63">
        <v>5</v>
      </c>
      <c r="G63">
        <v>4</v>
      </c>
      <c r="H63">
        <v>3</v>
      </c>
      <c r="I63">
        <v>2</v>
      </c>
      <c r="J63">
        <v>1</v>
      </c>
      <c r="O63" s="1">
        <f t="shared" si="20"/>
        <v>3.5</v>
      </c>
      <c r="P63" s="1">
        <f t="shared" si="21"/>
        <v>0.91666666666666663</v>
      </c>
      <c r="Q63" s="1">
        <f t="shared" si="22"/>
        <v>0.9</v>
      </c>
      <c r="R63" s="1">
        <f t="shared" si="23"/>
        <v>0.875</v>
      </c>
      <c r="S63" s="1">
        <f t="shared" si="24"/>
        <v>0.83333333333333337</v>
      </c>
      <c r="T63" s="1">
        <f t="shared" si="25"/>
        <v>0.75</v>
      </c>
      <c r="U63" s="1">
        <f t="shared" si="26"/>
        <v>0.5</v>
      </c>
      <c r="V63" s="1"/>
      <c r="W63" s="1"/>
      <c r="X63" s="1"/>
      <c r="Y63" s="1"/>
    </row>
    <row r="64" spans="1:25" x14ac:dyDescent="0.25">
      <c r="A64">
        <v>6000</v>
      </c>
      <c r="B64">
        <v>10000</v>
      </c>
      <c r="C64">
        <v>1</v>
      </c>
      <c r="D64">
        <v>7</v>
      </c>
      <c r="E64">
        <v>6</v>
      </c>
      <c r="F64">
        <v>5</v>
      </c>
      <c r="G64">
        <v>4</v>
      </c>
      <c r="H64">
        <v>3</v>
      </c>
      <c r="I64">
        <v>2</v>
      </c>
      <c r="J64">
        <v>1</v>
      </c>
      <c r="O64" s="1">
        <f t="shared" si="20"/>
        <v>4.2</v>
      </c>
      <c r="P64" s="1">
        <f t="shared" si="21"/>
        <v>0.9</v>
      </c>
      <c r="Q64" s="1">
        <f t="shared" si="22"/>
        <v>0.88</v>
      </c>
      <c r="R64" s="1">
        <f t="shared" si="23"/>
        <v>0.85</v>
      </c>
      <c r="S64" s="1">
        <f t="shared" si="24"/>
        <v>0.8</v>
      </c>
      <c r="T64" s="1">
        <f t="shared" si="25"/>
        <v>0.7</v>
      </c>
      <c r="U64" s="1">
        <f t="shared" si="26"/>
        <v>0.4</v>
      </c>
      <c r="V64" s="1"/>
      <c r="W64" s="1"/>
      <c r="X64" s="1"/>
      <c r="Y64" s="1"/>
    </row>
    <row r="65" spans="1:25" x14ac:dyDescent="0.25">
      <c r="A65">
        <v>7000</v>
      </c>
      <c r="B65">
        <v>10000</v>
      </c>
      <c r="C65">
        <v>1</v>
      </c>
      <c r="D65">
        <v>7</v>
      </c>
      <c r="E65">
        <v>6</v>
      </c>
      <c r="F65">
        <v>5</v>
      </c>
      <c r="G65">
        <v>4</v>
      </c>
      <c r="H65">
        <v>3</v>
      </c>
      <c r="I65">
        <v>2</v>
      </c>
      <c r="J65">
        <v>1</v>
      </c>
      <c r="O65" s="1">
        <f t="shared" si="20"/>
        <v>4.8999999999999995</v>
      </c>
      <c r="P65" s="1">
        <f t="shared" si="21"/>
        <v>0.8833333333333333</v>
      </c>
      <c r="Q65" s="1">
        <f t="shared" si="22"/>
        <v>0.86</v>
      </c>
      <c r="R65" s="1">
        <f t="shared" si="23"/>
        <v>0.82499999999999996</v>
      </c>
      <c r="S65" s="1">
        <f t="shared" si="24"/>
        <v>0.76666666666666661</v>
      </c>
      <c r="T65" s="1">
        <f t="shared" si="25"/>
        <v>0.65</v>
      </c>
      <c r="U65" s="1">
        <f t="shared" si="26"/>
        <v>0.30000000000000004</v>
      </c>
      <c r="V65" s="1"/>
      <c r="W65" s="1"/>
      <c r="X65" s="1"/>
      <c r="Y65" s="1"/>
    </row>
    <row r="66" spans="1:25" x14ac:dyDescent="0.25">
      <c r="A66">
        <v>8000</v>
      </c>
      <c r="B66">
        <v>10000</v>
      </c>
      <c r="C66">
        <v>1</v>
      </c>
      <c r="D66">
        <v>7</v>
      </c>
      <c r="E66">
        <v>6</v>
      </c>
      <c r="F66">
        <v>5</v>
      </c>
      <c r="G66">
        <v>4</v>
      </c>
      <c r="H66">
        <v>3</v>
      </c>
      <c r="I66">
        <v>2</v>
      </c>
      <c r="J66">
        <v>1</v>
      </c>
      <c r="O66" s="1">
        <f t="shared" si="20"/>
        <v>5.6000000000000005</v>
      </c>
      <c r="P66" s="1">
        <f t="shared" si="21"/>
        <v>0.8666666666666667</v>
      </c>
      <c r="Q66" s="1">
        <f t="shared" si="22"/>
        <v>0.84</v>
      </c>
      <c r="R66" s="1">
        <f t="shared" si="23"/>
        <v>0.8</v>
      </c>
      <c r="S66" s="1">
        <f t="shared" si="24"/>
        <v>0.73333333333333339</v>
      </c>
      <c r="T66" s="1">
        <f t="shared" si="25"/>
        <v>0.6</v>
      </c>
      <c r="U66" s="1">
        <f t="shared" si="26"/>
        <v>0.19999999999999996</v>
      </c>
      <c r="V66" s="1"/>
      <c r="W66" s="1"/>
      <c r="X66" s="1"/>
      <c r="Y66" s="1"/>
    </row>
    <row r="67" spans="1:25" x14ac:dyDescent="0.25">
      <c r="A67">
        <v>9000</v>
      </c>
      <c r="B67">
        <v>10000</v>
      </c>
      <c r="C67">
        <v>1</v>
      </c>
      <c r="D67">
        <v>7</v>
      </c>
      <c r="E67">
        <v>6</v>
      </c>
      <c r="F67">
        <v>5</v>
      </c>
      <c r="G67">
        <v>4</v>
      </c>
      <c r="H67">
        <v>3</v>
      </c>
      <c r="I67">
        <v>2</v>
      </c>
      <c r="J67">
        <v>1</v>
      </c>
      <c r="O67" s="1">
        <f t="shared" si="20"/>
        <v>6.3</v>
      </c>
      <c r="P67" s="1">
        <f t="shared" si="21"/>
        <v>0.85</v>
      </c>
      <c r="Q67" s="1">
        <f t="shared" si="22"/>
        <v>0.82000000000000006</v>
      </c>
      <c r="R67" s="1">
        <f t="shared" si="23"/>
        <v>0.77500000000000002</v>
      </c>
      <c r="S67" s="1">
        <f t="shared" si="24"/>
        <v>0.7</v>
      </c>
      <c r="T67" s="1">
        <f t="shared" si="25"/>
        <v>0.55000000000000004</v>
      </c>
      <c r="U67" s="1">
        <f t="shared" si="26"/>
        <v>9.9999999999999978E-2</v>
      </c>
      <c r="V67" s="1"/>
      <c r="W67" s="1"/>
      <c r="X67" s="1"/>
      <c r="Y67" s="1"/>
    </row>
    <row r="68" spans="1:25" x14ac:dyDescent="0.25">
      <c r="A68">
        <v>10000</v>
      </c>
      <c r="B68">
        <v>10000</v>
      </c>
      <c r="C68">
        <v>1</v>
      </c>
      <c r="D68">
        <v>7</v>
      </c>
      <c r="E68">
        <v>6</v>
      </c>
      <c r="F68">
        <v>5</v>
      </c>
      <c r="G68">
        <v>4</v>
      </c>
      <c r="H68">
        <v>3</v>
      </c>
      <c r="I68">
        <v>2</v>
      </c>
      <c r="J68">
        <v>1</v>
      </c>
      <c r="O68" s="1">
        <f>($A68/$B68)*D68</f>
        <v>7</v>
      </c>
      <c r="P68" s="1">
        <f t="shared" si="21"/>
        <v>0.83333333333333337</v>
      </c>
      <c r="Q68" s="1">
        <f t="shared" si="22"/>
        <v>0.8</v>
      </c>
      <c r="R68" s="1">
        <f t="shared" si="23"/>
        <v>0.75</v>
      </c>
      <c r="S68" s="1">
        <f t="shared" si="24"/>
        <v>0.66666666666666674</v>
      </c>
      <c r="T68" s="1">
        <f t="shared" si="25"/>
        <v>0.5</v>
      </c>
      <c r="U68" s="1">
        <f t="shared" si="26"/>
        <v>0</v>
      </c>
      <c r="V68" s="1"/>
      <c r="W68" s="1"/>
      <c r="X68" s="1"/>
      <c r="Y68" s="1"/>
    </row>
  </sheetData>
  <mergeCells count="2">
    <mergeCell ref="D41:N41"/>
    <mergeCell ref="D58:N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95B9-6ABB-44F5-B98D-9DCCA4B9C85B}">
  <dimension ref="A1:AN97"/>
  <sheetViews>
    <sheetView tabSelected="1" topLeftCell="B44" workbookViewId="0">
      <selection activeCell="M78" sqref="M71:M78"/>
    </sheetView>
  </sheetViews>
  <sheetFormatPr defaultRowHeight="15" x14ac:dyDescent="0.25"/>
  <cols>
    <col min="1" max="1" width="11.140625" bestFit="1" customWidth="1"/>
    <col min="2" max="4" width="12" bestFit="1" customWidth="1"/>
    <col min="5" max="5" width="7" bestFit="1" customWidth="1"/>
    <col min="6" max="6" width="9.42578125" bestFit="1" customWidth="1"/>
    <col min="7" max="7" width="7.140625" bestFit="1" customWidth="1"/>
    <col min="8" max="8" width="12.5703125" bestFit="1" customWidth="1"/>
    <col min="9" max="9" width="12.140625" bestFit="1" customWidth="1"/>
    <col min="10" max="10" width="14.7109375" bestFit="1" customWidth="1"/>
    <col min="11" max="11" width="7" bestFit="1" customWidth="1"/>
    <col min="12" max="12" width="12.140625" bestFit="1" customWidth="1"/>
    <col min="13" max="13" width="3.140625" bestFit="1" customWidth="1"/>
    <col min="14" max="14" width="2" bestFit="1" customWidth="1"/>
    <col min="15" max="15" width="14" bestFit="1" customWidth="1"/>
    <col min="16" max="23" width="6.5703125" bestFit="1" customWidth="1"/>
    <col min="26" max="27" width="7.7109375" bestFit="1" customWidth="1"/>
    <col min="28" max="28" width="9.5703125" bestFit="1" customWidth="1"/>
    <col min="29" max="29" width="8.5703125" bestFit="1" customWidth="1"/>
    <col min="30" max="31" width="9.5703125" bestFit="1" customWidth="1"/>
    <col min="32" max="32" width="10.28515625" bestFit="1" customWidth="1"/>
  </cols>
  <sheetData>
    <row r="1" spans="1:3" x14ac:dyDescent="0.25">
      <c r="A1" t="s">
        <v>37</v>
      </c>
    </row>
    <row r="2" spans="1:3" x14ac:dyDescent="0.25">
      <c r="A2" t="s">
        <v>15</v>
      </c>
    </row>
    <row r="3" spans="1:3" x14ac:dyDescent="0.25">
      <c r="A3" t="s">
        <v>17</v>
      </c>
    </row>
    <row r="5" spans="1:3" x14ac:dyDescent="0.25">
      <c r="A5" t="s">
        <v>18</v>
      </c>
    </row>
    <row r="6" spans="1:3" x14ac:dyDescent="0.25">
      <c r="A6" t="s">
        <v>38</v>
      </c>
    </row>
    <row r="7" spans="1:3" x14ac:dyDescent="0.25">
      <c r="A7" t="s">
        <v>20</v>
      </c>
    </row>
    <row r="9" spans="1:3" x14ac:dyDescent="0.25">
      <c r="A9" t="s">
        <v>39</v>
      </c>
    </row>
    <row r="10" spans="1:3" x14ac:dyDescent="0.25">
      <c r="A10" t="s">
        <v>40</v>
      </c>
    </row>
    <row r="11" spans="1:3" x14ac:dyDescent="0.25">
      <c r="A11" t="s">
        <v>32</v>
      </c>
    </row>
    <row r="13" spans="1:3" x14ac:dyDescent="0.25">
      <c r="B13" s="3" t="s">
        <v>28</v>
      </c>
      <c r="C13" s="3" t="s">
        <v>27</v>
      </c>
    </row>
    <row r="14" spans="1:3" x14ac:dyDescent="0.25">
      <c r="A14" t="s">
        <v>24</v>
      </c>
      <c r="B14" s="1">
        <v>0.98571428571428577</v>
      </c>
      <c r="C14" s="1">
        <v>0.85714285714285721</v>
      </c>
    </row>
    <row r="15" spans="1:3" x14ac:dyDescent="0.25">
      <c r="A15" t="s">
        <v>21</v>
      </c>
      <c r="B15" s="1">
        <v>0.98329999999999995</v>
      </c>
      <c r="C15" s="1">
        <v>0.83330000000000004</v>
      </c>
    </row>
    <row r="16" spans="1:3" x14ac:dyDescent="0.25">
      <c r="A16" t="s">
        <v>25</v>
      </c>
      <c r="B16" s="1">
        <v>0.98</v>
      </c>
      <c r="C16" s="1">
        <v>0.8</v>
      </c>
    </row>
    <row r="17" spans="1:40" x14ac:dyDescent="0.25">
      <c r="A17" t="s">
        <v>22</v>
      </c>
      <c r="B17" s="1">
        <v>0.97499999999999998</v>
      </c>
      <c r="C17" s="1">
        <v>0.75</v>
      </c>
    </row>
    <row r="18" spans="1:40" x14ac:dyDescent="0.25">
      <c r="A18" t="s">
        <v>26</v>
      </c>
      <c r="B18" s="1">
        <v>0.96666666666666667</v>
      </c>
      <c r="C18" s="1">
        <v>0.66666666666666674</v>
      </c>
    </row>
    <row r="19" spans="1:40" x14ac:dyDescent="0.25">
      <c r="A19" t="s">
        <v>23</v>
      </c>
      <c r="B19" s="1">
        <v>0.95</v>
      </c>
      <c r="C19" s="1">
        <v>0.5</v>
      </c>
    </row>
    <row r="20" spans="1:40" x14ac:dyDescent="0.25">
      <c r="A20" t="s">
        <v>29</v>
      </c>
      <c r="B20" s="1">
        <v>0.9</v>
      </c>
      <c r="C20" s="1">
        <v>0</v>
      </c>
    </row>
    <row r="22" spans="1:40" x14ac:dyDescent="0.25">
      <c r="A22" t="s">
        <v>0</v>
      </c>
      <c r="B22" t="s">
        <v>2</v>
      </c>
      <c r="C22" t="s">
        <v>10</v>
      </c>
      <c r="D22" s="4" t="s">
        <v>1</v>
      </c>
      <c r="E22" s="4"/>
      <c r="F22" s="4"/>
      <c r="G22" s="4"/>
      <c r="H22" s="4"/>
      <c r="I22" s="5"/>
      <c r="J22" s="5"/>
      <c r="K22" s="4"/>
      <c r="L22" s="4"/>
      <c r="M22" s="4"/>
      <c r="N22" s="4"/>
      <c r="O22" t="s">
        <v>3</v>
      </c>
      <c r="P22" t="s">
        <v>11</v>
      </c>
      <c r="Q22" t="s">
        <v>12</v>
      </c>
      <c r="R22" t="s">
        <v>13</v>
      </c>
      <c r="S22" t="s">
        <v>14</v>
      </c>
      <c r="T22" t="s">
        <v>4</v>
      </c>
      <c r="U22" t="s">
        <v>5</v>
      </c>
      <c r="V22" t="s">
        <v>6</v>
      </c>
      <c r="W22" t="s">
        <v>7</v>
      </c>
      <c r="AM22" t="s">
        <v>8</v>
      </c>
      <c r="AN22" t="s">
        <v>9</v>
      </c>
    </row>
    <row r="23" spans="1:40" x14ac:dyDescent="0.25">
      <c r="A23">
        <v>1000</v>
      </c>
      <c r="B23">
        <v>10000</v>
      </c>
      <c r="C23">
        <v>1</v>
      </c>
      <c r="D23">
        <v>1</v>
      </c>
      <c r="E23">
        <v>1.2</v>
      </c>
      <c r="F23">
        <v>1.4</v>
      </c>
      <c r="G23">
        <v>1.6</v>
      </c>
      <c r="H23">
        <v>1.8</v>
      </c>
      <c r="I23">
        <v>2</v>
      </c>
      <c r="J23">
        <v>3</v>
      </c>
      <c r="K23">
        <v>4</v>
      </c>
      <c r="L23">
        <v>5</v>
      </c>
      <c r="M23">
        <v>6</v>
      </c>
      <c r="N23">
        <v>7</v>
      </c>
      <c r="O23" s="1">
        <f>$C23-($A23/((D23)*$B23))</f>
        <v>0.9</v>
      </c>
      <c r="P23" s="1">
        <f>$C23-($A23/((E23)*$B23))</f>
        <v>0.91666666666666663</v>
      </c>
      <c r="Q23" s="1">
        <f>$C23-($A23/((F23)*$B23))</f>
        <v>0.9285714285714286</v>
      </c>
      <c r="R23" s="1">
        <f>$C23-($A23/((G23)*$B23))</f>
        <v>0.9375</v>
      </c>
      <c r="S23" s="1">
        <f>$C23-($A23/((H23)*$B23))</f>
        <v>0.94444444444444442</v>
      </c>
      <c r="T23" s="1">
        <f>$C23-($A23/((I23)*$B23))</f>
        <v>0.95</v>
      </c>
      <c r="U23" s="1">
        <f>$C23-($A23/((J23)*$B23))</f>
        <v>0.96666666666666667</v>
      </c>
      <c r="V23" s="1">
        <f>$C23-($A23/((K23)*$B23))</f>
        <v>0.97499999999999998</v>
      </c>
      <c r="W23" s="1">
        <f>$C23-($A23/((L23)*$B23))</f>
        <v>0.98</v>
      </c>
      <c r="Y23" s="1"/>
      <c r="AD23" s="1"/>
      <c r="AE23" s="1"/>
      <c r="AF23" s="1"/>
      <c r="AG23" s="1"/>
      <c r="AH23" s="1"/>
      <c r="AI23" s="1"/>
      <c r="AJ23" s="1"/>
      <c r="AK23" s="1"/>
      <c r="AL23" s="1"/>
      <c r="AM23" s="1">
        <f>$C23-($A23/((M23)*$B23))</f>
        <v>0.98333333333333328</v>
      </c>
      <c r="AN23" s="1">
        <f>$C23-($A23/((N23)*$B23))</f>
        <v>0.98571428571428577</v>
      </c>
    </row>
    <row r="24" spans="1:40" x14ac:dyDescent="0.25">
      <c r="A24">
        <v>2000</v>
      </c>
      <c r="B24">
        <v>10000</v>
      </c>
      <c r="C24">
        <v>1</v>
      </c>
      <c r="D24">
        <v>1</v>
      </c>
      <c r="E24">
        <v>1.2</v>
      </c>
      <c r="F24">
        <v>1.4</v>
      </c>
      <c r="G24">
        <v>1.6</v>
      </c>
      <c r="H24">
        <v>1.8</v>
      </c>
      <c r="I24">
        <v>2</v>
      </c>
      <c r="J24">
        <v>3</v>
      </c>
      <c r="K24">
        <v>4</v>
      </c>
      <c r="L24">
        <v>5</v>
      </c>
      <c r="M24">
        <v>6</v>
      </c>
      <c r="N24">
        <v>7</v>
      </c>
      <c r="O24" s="1">
        <f>$C24-($A24/((D24)*$B24))</f>
        <v>0.8</v>
      </c>
      <c r="P24" s="1">
        <f>$C24-($A24/((E24)*$B24))</f>
        <v>0.83333333333333337</v>
      </c>
      <c r="Q24" s="1">
        <f>$C24-($A24/((F24)*$B24))</f>
        <v>0.85714285714285721</v>
      </c>
      <c r="R24" s="1">
        <f>$C24-($A24/((G24)*$B24))</f>
        <v>0.875</v>
      </c>
      <c r="S24" s="1">
        <f>$C24-($A24/((H24)*$B24))</f>
        <v>0.88888888888888884</v>
      </c>
      <c r="T24" s="1">
        <f>$C24-($A24/((I24)*$B24))</f>
        <v>0.9</v>
      </c>
      <c r="U24" s="1">
        <f>$C24-($A24/((J24)*$B24))</f>
        <v>0.93333333333333335</v>
      </c>
      <c r="V24" s="1">
        <f>$C24-($A24/((K24)*$B24))</f>
        <v>0.95</v>
      </c>
      <c r="W24" s="1">
        <f>$C24-($A24/((L24)*$B24))</f>
        <v>0.96</v>
      </c>
      <c r="Y24" s="1"/>
      <c r="AD24" s="1"/>
      <c r="AE24" s="1"/>
      <c r="AF24" s="1"/>
      <c r="AG24" s="1"/>
      <c r="AH24" s="1"/>
      <c r="AI24" s="1"/>
      <c r="AJ24" s="1"/>
      <c r="AK24" s="1"/>
      <c r="AL24" s="1"/>
      <c r="AM24" s="1">
        <f>$C24-($A24/((M24)*$B24))</f>
        <v>0.96666666666666667</v>
      </c>
      <c r="AN24" s="1">
        <f>$C24-($A24/((N24)*$B24))</f>
        <v>0.97142857142857142</v>
      </c>
    </row>
    <row r="25" spans="1:40" x14ac:dyDescent="0.25">
      <c r="A25">
        <v>3000</v>
      </c>
      <c r="B25">
        <v>10000</v>
      </c>
      <c r="C25">
        <v>1</v>
      </c>
      <c r="D25">
        <v>1</v>
      </c>
      <c r="E25">
        <v>1.2</v>
      </c>
      <c r="F25">
        <v>1.4</v>
      </c>
      <c r="G25">
        <v>1.6</v>
      </c>
      <c r="H25">
        <v>1.8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 s="1">
        <f>$C25-($A25/((D25)*$B25))</f>
        <v>0.7</v>
      </c>
      <c r="P25" s="1">
        <f>$C25-($A25/((E25)*$B25))</f>
        <v>0.75</v>
      </c>
      <c r="Q25" s="1">
        <f>$C25-($A25/((F25)*$B25))</f>
        <v>0.7857142857142857</v>
      </c>
      <c r="R25" s="1">
        <f>$C25-($A25/((G25)*$B25))</f>
        <v>0.8125</v>
      </c>
      <c r="S25" s="1">
        <f>$C25-($A25/((H25)*$B25))</f>
        <v>0.83333333333333337</v>
      </c>
      <c r="T25" s="1">
        <f>$C25-($A25/((I25)*$B25))</f>
        <v>0.85</v>
      </c>
      <c r="U25" s="1">
        <f>$C25-($A25/((J25)*$B25))</f>
        <v>0.9</v>
      </c>
      <c r="V25" s="1">
        <f>$C25-($A25/((K25)*$B25))</f>
        <v>0.92500000000000004</v>
      </c>
      <c r="W25" s="1">
        <f>$C25-($A25/((L25)*$B25))</f>
        <v>0.94</v>
      </c>
      <c r="Y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f>$C25-($A25/((M25)*$B25))</f>
        <v>0.95</v>
      </c>
      <c r="AN25" s="1">
        <f>$C25-($A25/((N25)*$B25))</f>
        <v>0.95714285714285718</v>
      </c>
    </row>
    <row r="26" spans="1:40" x14ac:dyDescent="0.25">
      <c r="A26">
        <v>4000</v>
      </c>
      <c r="B26">
        <v>10000</v>
      </c>
      <c r="C26">
        <v>1</v>
      </c>
      <c r="D26">
        <v>1</v>
      </c>
      <c r="E26">
        <v>1.2</v>
      </c>
      <c r="F26">
        <v>1.4</v>
      </c>
      <c r="G26">
        <v>1.6</v>
      </c>
      <c r="H26">
        <v>1.8</v>
      </c>
      <c r="I26">
        <v>2</v>
      </c>
      <c r="J26">
        <v>3</v>
      </c>
      <c r="K26">
        <v>4</v>
      </c>
      <c r="L26">
        <v>5</v>
      </c>
      <c r="M26">
        <v>6</v>
      </c>
      <c r="N26">
        <v>7</v>
      </c>
      <c r="O26" s="1">
        <f>$C26-($A26/((D26)*$B26))</f>
        <v>0.6</v>
      </c>
      <c r="P26" s="1">
        <f>$C26-($A26/((E26)*$B26))</f>
        <v>0.66666666666666674</v>
      </c>
      <c r="Q26" s="1">
        <f>$C26-($A26/((F26)*$B26))</f>
        <v>0.7142857142857143</v>
      </c>
      <c r="R26" s="1">
        <f>$C26-($A26/((G26)*$B26))</f>
        <v>0.75</v>
      </c>
      <c r="S26" s="1">
        <f>$C26-($A26/((H26)*$B26))</f>
        <v>0.77777777777777779</v>
      </c>
      <c r="T26" s="1">
        <f>$C26-($A26/((I26)*$B26))</f>
        <v>0.8</v>
      </c>
      <c r="U26" s="1">
        <f>$C26-($A26/((J26)*$B26))</f>
        <v>0.8666666666666667</v>
      </c>
      <c r="V26" s="1">
        <f>$C26-($A26/((K26)*$B26))</f>
        <v>0.9</v>
      </c>
      <c r="W26" s="1">
        <f>$C26-($A26/((L26)*$B26))</f>
        <v>0.92</v>
      </c>
      <c r="Y26" s="1"/>
      <c r="AD26" s="1"/>
      <c r="AE26" s="1"/>
      <c r="AF26" s="1"/>
      <c r="AG26" s="1"/>
      <c r="AH26" s="1"/>
      <c r="AI26" s="1"/>
      <c r="AJ26" s="1"/>
      <c r="AK26" s="1"/>
      <c r="AL26" s="1"/>
      <c r="AM26" s="1">
        <f>$C26-($A26/((M26)*$B26))</f>
        <v>0.93333333333333335</v>
      </c>
      <c r="AN26" s="1">
        <f>$C26-($A26/((N26)*$B26))</f>
        <v>0.94285714285714284</v>
      </c>
    </row>
    <row r="27" spans="1:40" x14ac:dyDescent="0.25">
      <c r="A27">
        <v>5000</v>
      </c>
      <c r="B27">
        <v>10000</v>
      </c>
      <c r="C27">
        <v>1</v>
      </c>
      <c r="D27">
        <v>1</v>
      </c>
      <c r="E27">
        <v>1.2</v>
      </c>
      <c r="F27">
        <v>1.4</v>
      </c>
      <c r="G27">
        <v>1.6</v>
      </c>
      <c r="H27">
        <v>1.8</v>
      </c>
      <c r="I27">
        <v>2</v>
      </c>
      <c r="J27">
        <v>3</v>
      </c>
      <c r="K27">
        <v>4</v>
      </c>
      <c r="L27">
        <v>5</v>
      </c>
      <c r="M27">
        <v>6</v>
      </c>
      <c r="N27">
        <v>7</v>
      </c>
      <c r="O27" s="1">
        <f>$C27-($A27/((D27)*$B27))</f>
        <v>0.5</v>
      </c>
      <c r="P27" s="1">
        <f>$C27-($A27/((E27)*$B27))</f>
        <v>0.58333333333333326</v>
      </c>
      <c r="Q27" s="1">
        <f>$C27-($A27/((F27)*$B27))</f>
        <v>0.64285714285714279</v>
      </c>
      <c r="R27" s="1">
        <f>$C27-($A27/((G27)*$B27))</f>
        <v>0.6875</v>
      </c>
      <c r="S27" s="1">
        <f>$C27-($A27/((H27)*$B27))</f>
        <v>0.72222222222222221</v>
      </c>
      <c r="T27" s="1">
        <f>$C27-($A27/((I27)*$B27))</f>
        <v>0.75</v>
      </c>
      <c r="U27" s="1">
        <f>$C27-($A27/((J27)*$B27))</f>
        <v>0.83333333333333337</v>
      </c>
      <c r="V27" s="1">
        <f>$C27-($A27/((K27)*$B27))</f>
        <v>0.875</v>
      </c>
      <c r="W27" s="1">
        <f>$C27-($A27/((L27)*$B27))</f>
        <v>0.9</v>
      </c>
      <c r="Y27" s="1"/>
      <c r="AD27" s="1"/>
      <c r="AE27" s="1"/>
      <c r="AF27" s="1"/>
      <c r="AG27" s="1"/>
      <c r="AH27" s="1"/>
      <c r="AI27" s="1"/>
      <c r="AJ27" s="1"/>
      <c r="AK27" s="1"/>
      <c r="AL27" s="1"/>
      <c r="AM27" s="1">
        <f>$C27-($A27/((M27)*$B27))</f>
        <v>0.91666666666666663</v>
      </c>
      <c r="AN27" s="1">
        <f>$C27-($A27/((N27)*$B27))</f>
        <v>0.9285714285714286</v>
      </c>
    </row>
    <row r="28" spans="1:40" x14ac:dyDescent="0.25">
      <c r="A28">
        <v>6000</v>
      </c>
      <c r="B28">
        <v>10000</v>
      </c>
      <c r="C28">
        <v>1</v>
      </c>
      <c r="D28">
        <v>1</v>
      </c>
      <c r="E28">
        <v>1.2</v>
      </c>
      <c r="F28">
        <v>1.4</v>
      </c>
      <c r="G28">
        <v>1.6</v>
      </c>
      <c r="H28">
        <v>1.8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 s="1">
        <f>$C28-($A28/((D28)*$B28))</f>
        <v>0.4</v>
      </c>
      <c r="P28" s="1">
        <f>$C28-($A28/((E28)*$B28))</f>
        <v>0.5</v>
      </c>
      <c r="Q28" s="1">
        <f>$C28-($A28/((F28)*$B28))</f>
        <v>0.5714285714285714</v>
      </c>
      <c r="R28" s="1">
        <f>$C28-($A28/((G28)*$B28))</f>
        <v>0.625</v>
      </c>
      <c r="S28" s="1">
        <f>$C28-($A28/((H28)*$B28))</f>
        <v>0.66666666666666674</v>
      </c>
      <c r="T28" s="1">
        <f>$C28-($A28/((I28)*$B28))</f>
        <v>0.7</v>
      </c>
      <c r="U28" s="1">
        <f>$C28-($A28/((J28)*$B28))</f>
        <v>0.8</v>
      </c>
      <c r="V28" s="1">
        <f>$C28-($A28/((K28)*$B28))</f>
        <v>0.85</v>
      </c>
      <c r="W28" s="1">
        <f>$C28-($A28/((L28)*$B28))</f>
        <v>0.88</v>
      </c>
      <c r="Y28" s="1"/>
      <c r="AD28" s="1"/>
      <c r="AE28" s="1"/>
      <c r="AF28" s="1"/>
      <c r="AG28" s="1"/>
      <c r="AH28" s="1"/>
      <c r="AI28" s="1"/>
      <c r="AJ28" s="1"/>
      <c r="AK28" s="1"/>
      <c r="AL28" s="1"/>
      <c r="AM28" s="1">
        <f>$C28-($A28/((M28)*$B28))</f>
        <v>0.9</v>
      </c>
      <c r="AN28" s="1">
        <f>$C28-($A28/((N28)*$B28))</f>
        <v>0.91428571428571426</v>
      </c>
    </row>
    <row r="29" spans="1:40" x14ac:dyDescent="0.25">
      <c r="A29">
        <v>7000</v>
      </c>
      <c r="B29">
        <v>10000</v>
      </c>
      <c r="C29">
        <v>1</v>
      </c>
      <c r="D29">
        <v>1</v>
      </c>
      <c r="E29">
        <v>1.2</v>
      </c>
      <c r="F29">
        <v>1.4</v>
      </c>
      <c r="G29">
        <v>1.6</v>
      </c>
      <c r="H29">
        <v>1.8</v>
      </c>
      <c r="I29">
        <v>2</v>
      </c>
      <c r="J29">
        <v>3</v>
      </c>
      <c r="K29">
        <v>4</v>
      </c>
      <c r="L29">
        <v>5</v>
      </c>
      <c r="M29">
        <v>6</v>
      </c>
      <c r="N29">
        <v>7</v>
      </c>
      <c r="O29" s="1">
        <f>$C29-($A29/((D29)*$B29))</f>
        <v>0.30000000000000004</v>
      </c>
      <c r="P29" s="1">
        <f>$C29-($A29/((E29)*$B29))</f>
        <v>0.41666666666666663</v>
      </c>
      <c r="Q29" s="1">
        <f>$C29-($A29/((F29)*$B29))</f>
        <v>0.5</v>
      </c>
      <c r="R29" s="1">
        <f>$C29-($A29/((G29)*$B29))</f>
        <v>0.5625</v>
      </c>
      <c r="S29" s="1">
        <f>$C29-($A29/((H29)*$B29))</f>
        <v>0.61111111111111116</v>
      </c>
      <c r="T29" s="1">
        <f>$C29-($A29/((I29)*$B29))</f>
        <v>0.65</v>
      </c>
      <c r="U29" s="1">
        <f>$C29-($A29/((J29)*$B29))</f>
        <v>0.76666666666666661</v>
      </c>
      <c r="V29" s="1">
        <f>$C29-($A29/((K29)*$B29))</f>
        <v>0.82499999999999996</v>
      </c>
      <c r="W29" s="1">
        <f>$C29-($A29/((L29)*$B29))</f>
        <v>0.86</v>
      </c>
      <c r="Y29" s="1"/>
      <c r="AD29" s="1"/>
      <c r="AE29" s="1"/>
      <c r="AF29" s="1"/>
      <c r="AG29" s="1"/>
      <c r="AH29" s="1"/>
      <c r="AI29" s="1"/>
      <c r="AJ29" s="1"/>
      <c r="AK29" s="1"/>
      <c r="AL29" s="1"/>
      <c r="AM29" s="1">
        <f>$C29-($A29/((M29)*$B29))</f>
        <v>0.8833333333333333</v>
      </c>
      <c r="AN29" s="1">
        <f>$C29-($A29/((N29)*$B29))</f>
        <v>0.9</v>
      </c>
    </row>
    <row r="30" spans="1:40" x14ac:dyDescent="0.25">
      <c r="A30">
        <v>8000</v>
      </c>
      <c r="B30">
        <v>10000</v>
      </c>
      <c r="C30">
        <v>1</v>
      </c>
      <c r="D30">
        <v>1</v>
      </c>
      <c r="E30">
        <v>1.2</v>
      </c>
      <c r="F30">
        <v>1.4</v>
      </c>
      <c r="G30">
        <v>1.6</v>
      </c>
      <c r="H30">
        <v>1.8</v>
      </c>
      <c r="I30">
        <v>2</v>
      </c>
      <c r="J30">
        <v>3</v>
      </c>
      <c r="K30">
        <v>4</v>
      </c>
      <c r="L30">
        <v>5</v>
      </c>
      <c r="M30">
        <v>6</v>
      </c>
      <c r="N30">
        <v>7</v>
      </c>
      <c r="O30" s="1">
        <f>$C30-($A30/((D30)*$B30))</f>
        <v>0.19999999999999996</v>
      </c>
      <c r="P30" s="1">
        <f>$C30-($A30/((E30)*$B30))</f>
        <v>0.33333333333333337</v>
      </c>
      <c r="Q30" s="1">
        <f>$C30-($A30/((F30)*$B30))</f>
        <v>0.4285714285714286</v>
      </c>
      <c r="R30" s="1">
        <f>$C30-($A30/((G30)*$B30))</f>
        <v>0.5</v>
      </c>
      <c r="S30" s="1">
        <f>$C30-($A30/((H30)*$B30))</f>
        <v>0.55555555555555558</v>
      </c>
      <c r="T30" s="1">
        <f>$C30-($A30/((I30)*$B30))</f>
        <v>0.6</v>
      </c>
      <c r="U30" s="1">
        <f>$C30-($A30/((J30)*$B30))</f>
        <v>0.73333333333333339</v>
      </c>
      <c r="V30" s="1">
        <f>$C30-($A30/((K30)*$B30))</f>
        <v>0.8</v>
      </c>
      <c r="W30" s="1">
        <f>$C30-($A30/((L30)*$B30))</f>
        <v>0.84</v>
      </c>
      <c r="Y30" s="1"/>
      <c r="AD30" s="1"/>
      <c r="AE30" s="1"/>
      <c r="AF30" s="1"/>
      <c r="AG30" s="1"/>
      <c r="AH30" s="1"/>
      <c r="AI30" s="1"/>
      <c r="AJ30" s="1"/>
      <c r="AK30" s="1"/>
      <c r="AL30" s="1"/>
      <c r="AM30" s="1">
        <f>$C30-($A30/((M30)*$B30))</f>
        <v>0.8666666666666667</v>
      </c>
      <c r="AN30" s="1">
        <f>$C30-($A30/((N30)*$B30))</f>
        <v>0.88571428571428568</v>
      </c>
    </row>
    <row r="31" spans="1:40" x14ac:dyDescent="0.25">
      <c r="A31">
        <v>9000</v>
      </c>
      <c r="B31">
        <v>10000</v>
      </c>
      <c r="C31">
        <v>1</v>
      </c>
      <c r="D31">
        <v>1</v>
      </c>
      <c r="E31">
        <v>1.2</v>
      </c>
      <c r="F31">
        <v>1.4</v>
      </c>
      <c r="G31">
        <v>1.6</v>
      </c>
      <c r="H31">
        <v>1.8</v>
      </c>
      <c r="I31">
        <v>2</v>
      </c>
      <c r="J31">
        <v>3</v>
      </c>
      <c r="K31">
        <v>4</v>
      </c>
      <c r="L31">
        <v>5</v>
      </c>
      <c r="M31">
        <v>6</v>
      </c>
      <c r="N31">
        <v>7</v>
      </c>
      <c r="O31" s="1">
        <f>$C31-($A31/((D31)*$B31))</f>
        <v>9.9999999999999978E-2</v>
      </c>
      <c r="P31" s="1">
        <f>$C31-($A31/((E31)*$B31))</f>
        <v>0.25</v>
      </c>
      <c r="Q31" s="1">
        <f>$C31-($A31/((F31)*$B31))</f>
        <v>0.3571428571428571</v>
      </c>
      <c r="R31" s="1">
        <f>$C31-($A31/((G31)*$B31))</f>
        <v>0.4375</v>
      </c>
      <c r="S31" s="1">
        <f>$C31-($A31/((H31)*$B31))</f>
        <v>0.5</v>
      </c>
      <c r="T31" s="1">
        <f>$C31-($A31/((I31)*$B31))</f>
        <v>0.55000000000000004</v>
      </c>
      <c r="U31" s="1">
        <f>$C31-($A31/((J31)*$B31))</f>
        <v>0.7</v>
      </c>
      <c r="V31" s="1">
        <f>$C31-($A31/((K31)*$B31))</f>
        <v>0.77500000000000002</v>
      </c>
      <c r="W31" s="1">
        <f>$C31-($A31/((L31)*$B31))</f>
        <v>0.82000000000000006</v>
      </c>
      <c r="Y31" s="1"/>
      <c r="AD31" s="1"/>
      <c r="AE31" s="1"/>
      <c r="AF31" s="1"/>
      <c r="AG31" s="1"/>
      <c r="AH31" s="1"/>
      <c r="AI31" s="1"/>
      <c r="AJ31" s="1"/>
      <c r="AK31" s="1"/>
      <c r="AL31" s="1"/>
      <c r="AM31" s="1">
        <f>$C31-($A31/((M31)*$B31))</f>
        <v>0.85</v>
      </c>
      <c r="AN31" s="1">
        <f>$C31-($A31/((N31)*$B31))</f>
        <v>0.87142857142857144</v>
      </c>
    </row>
    <row r="32" spans="1:40" x14ac:dyDescent="0.25">
      <c r="A32">
        <v>10000</v>
      </c>
      <c r="B32">
        <v>10000</v>
      </c>
      <c r="C32">
        <v>1</v>
      </c>
      <c r="D32">
        <v>1</v>
      </c>
      <c r="E32">
        <v>1.2</v>
      </c>
      <c r="F32">
        <v>1.4</v>
      </c>
      <c r="G32">
        <v>1.6</v>
      </c>
      <c r="H32">
        <v>1.8</v>
      </c>
      <c r="I32">
        <v>2</v>
      </c>
      <c r="J32">
        <v>3</v>
      </c>
      <c r="K32">
        <v>4</v>
      </c>
      <c r="L32">
        <v>5</v>
      </c>
      <c r="M32">
        <v>6</v>
      </c>
      <c r="N32">
        <v>7</v>
      </c>
      <c r="O32" s="1">
        <f>$C32-($A32/((D32)*$B32))</f>
        <v>0</v>
      </c>
      <c r="P32" s="1">
        <f>$C32-($A32/((E32)*$B32))</f>
        <v>0.16666666666666663</v>
      </c>
      <c r="Q32" s="1">
        <f>$C32-($A32/((F32)*$B32))</f>
        <v>0.2857142857142857</v>
      </c>
      <c r="R32" s="1">
        <f>$C32-($A32/((G32)*$B32))</f>
        <v>0.375</v>
      </c>
      <c r="S32" s="1">
        <f>$C32-($A32/((H32)*$B32))</f>
        <v>0.44444444444444442</v>
      </c>
      <c r="T32" s="1">
        <f>$C32-($A32/((I32)*$B32))</f>
        <v>0.5</v>
      </c>
      <c r="U32" s="1">
        <f>$C32-($A32/((J32)*$B32))</f>
        <v>0.66666666666666674</v>
      </c>
      <c r="V32" s="1">
        <f>$C32-($A32/((K32)*$B32))</f>
        <v>0.75</v>
      </c>
      <c r="W32" s="1">
        <f>$C32-($A32/((L32)*$B32))</f>
        <v>0.8</v>
      </c>
      <c r="Y32" s="1"/>
      <c r="AD32" s="1"/>
      <c r="AE32" s="1"/>
      <c r="AF32" s="1"/>
      <c r="AG32" s="1"/>
      <c r="AH32" s="1"/>
      <c r="AI32" s="1"/>
      <c r="AJ32" s="1"/>
      <c r="AK32" s="1"/>
      <c r="AL32" s="1"/>
      <c r="AM32" s="1">
        <f>$C32-($A32/((M32)*$B32))</f>
        <v>0.83333333333333337</v>
      </c>
      <c r="AN32" s="1">
        <f>$C32-($A32/((N32)*$B32))</f>
        <v>0.85714285714285721</v>
      </c>
    </row>
    <row r="35" spans="1:16" x14ac:dyDescent="0.25">
      <c r="A35" t="s">
        <v>42</v>
      </c>
    </row>
    <row r="36" spans="1:16" x14ac:dyDescent="0.25">
      <c r="A36" t="s">
        <v>35</v>
      </c>
    </row>
    <row r="39" spans="1:16" x14ac:dyDescent="0.25">
      <c r="A39" t="s">
        <v>0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N39" s="4"/>
      <c r="O39" s="4"/>
      <c r="P39" s="4"/>
    </row>
    <row r="40" spans="1:16" x14ac:dyDescent="0.25">
      <c r="A40">
        <v>1000</v>
      </c>
      <c r="B40">
        <v>10000</v>
      </c>
      <c r="C40" s="1">
        <v>0.9</v>
      </c>
      <c r="D40" s="1">
        <v>0.95</v>
      </c>
      <c r="E40" s="1">
        <v>0.96666666666666667</v>
      </c>
      <c r="F40" s="1">
        <v>0.97499999999999998</v>
      </c>
      <c r="G40" s="1">
        <v>0.98</v>
      </c>
      <c r="H40" s="1">
        <v>0.98333333333333328</v>
      </c>
      <c r="I40" s="1">
        <v>0.98571428571428577</v>
      </c>
      <c r="J40" s="1"/>
    </row>
    <row r="41" spans="1:16" x14ac:dyDescent="0.25">
      <c r="A41">
        <v>2000</v>
      </c>
      <c r="B41">
        <v>10000</v>
      </c>
      <c r="C41" s="1">
        <v>0.8</v>
      </c>
      <c r="D41" s="1">
        <v>0.9</v>
      </c>
      <c r="E41" s="1">
        <v>0.93333333333333335</v>
      </c>
      <c r="F41" s="1">
        <v>0.95</v>
      </c>
      <c r="G41" s="1">
        <v>0.96</v>
      </c>
      <c r="H41" s="1">
        <v>0.96666666666666667</v>
      </c>
      <c r="I41" s="1">
        <v>0.97142857142857142</v>
      </c>
      <c r="J41" s="1"/>
    </row>
    <row r="42" spans="1:16" x14ac:dyDescent="0.25">
      <c r="A42">
        <v>3000</v>
      </c>
      <c r="B42">
        <v>10000</v>
      </c>
      <c r="C42" s="1">
        <v>0.7</v>
      </c>
      <c r="D42" s="1">
        <v>0.85</v>
      </c>
      <c r="E42" s="1">
        <v>0.9</v>
      </c>
      <c r="F42" s="1">
        <v>0.92500000000000004</v>
      </c>
      <c r="G42" s="1">
        <v>0.94</v>
      </c>
      <c r="H42" s="1">
        <v>0.95</v>
      </c>
      <c r="I42" s="1">
        <v>0.95714285714285718</v>
      </c>
      <c r="J42" s="1"/>
    </row>
    <row r="43" spans="1:16" x14ac:dyDescent="0.25">
      <c r="A43">
        <v>4000</v>
      </c>
      <c r="B43">
        <v>10000</v>
      </c>
      <c r="C43" s="1">
        <v>0.6</v>
      </c>
      <c r="D43" s="1">
        <v>0.8</v>
      </c>
      <c r="E43" s="1">
        <v>0.8666666666666667</v>
      </c>
      <c r="F43" s="1">
        <v>0.9</v>
      </c>
      <c r="G43" s="1">
        <v>0.92</v>
      </c>
      <c r="H43" s="1">
        <v>0.93333333333333335</v>
      </c>
      <c r="I43" s="1">
        <v>0.94285714285714284</v>
      </c>
      <c r="J43" s="1"/>
    </row>
    <row r="44" spans="1:16" x14ac:dyDescent="0.25">
      <c r="A44">
        <v>5000</v>
      </c>
      <c r="B44">
        <v>10000</v>
      </c>
      <c r="C44" s="1">
        <v>0.5</v>
      </c>
      <c r="D44" s="1">
        <v>0.75</v>
      </c>
      <c r="E44" s="1">
        <v>0.83333333333333337</v>
      </c>
      <c r="F44" s="1">
        <v>0.875</v>
      </c>
      <c r="G44" s="1">
        <v>0.9</v>
      </c>
      <c r="H44" s="1">
        <v>0.91666666666666663</v>
      </c>
      <c r="I44" s="1">
        <v>0.9285714285714286</v>
      </c>
      <c r="J44" s="1"/>
    </row>
    <row r="45" spans="1:16" x14ac:dyDescent="0.25">
      <c r="A45">
        <v>6000</v>
      </c>
      <c r="B45">
        <v>10000</v>
      </c>
      <c r="C45" s="1">
        <v>0.4</v>
      </c>
      <c r="D45" s="1">
        <v>0.7</v>
      </c>
      <c r="E45" s="1">
        <v>0.8</v>
      </c>
      <c r="F45" s="1">
        <v>0.85</v>
      </c>
      <c r="G45" s="1">
        <v>0.88</v>
      </c>
      <c r="H45" s="1">
        <v>0.9</v>
      </c>
      <c r="I45" s="1">
        <v>0.91428571428571426</v>
      </c>
      <c r="J45" s="1"/>
    </row>
    <row r="46" spans="1:16" x14ac:dyDescent="0.25">
      <c r="A46">
        <v>7000</v>
      </c>
      <c r="B46">
        <v>10000</v>
      </c>
      <c r="C46" s="1">
        <v>0.30000000000000004</v>
      </c>
      <c r="D46" s="1">
        <v>0.65</v>
      </c>
      <c r="E46" s="1">
        <v>0.76666666666666661</v>
      </c>
      <c r="F46" s="1">
        <v>0.82499999999999996</v>
      </c>
      <c r="G46" s="1">
        <v>0.86</v>
      </c>
      <c r="H46" s="1">
        <v>0.8833333333333333</v>
      </c>
      <c r="I46" s="1">
        <v>0.9</v>
      </c>
      <c r="J46" s="1"/>
    </row>
    <row r="47" spans="1:16" x14ac:dyDescent="0.25">
      <c r="A47">
        <v>8000</v>
      </c>
      <c r="B47">
        <v>10000</v>
      </c>
      <c r="C47" s="1">
        <v>0.19999999999999996</v>
      </c>
      <c r="D47" s="1">
        <v>0.6</v>
      </c>
      <c r="E47" s="1">
        <v>0.73333333333333339</v>
      </c>
      <c r="F47" s="1">
        <v>0.8</v>
      </c>
      <c r="G47" s="1">
        <v>0.84</v>
      </c>
      <c r="H47" s="1">
        <v>0.8666666666666667</v>
      </c>
      <c r="I47" s="1">
        <v>0.88571428571428568</v>
      </c>
      <c r="J47" s="1"/>
    </row>
    <row r="48" spans="1:16" x14ac:dyDescent="0.25">
      <c r="A48">
        <v>9000</v>
      </c>
      <c r="B48">
        <v>10000</v>
      </c>
      <c r="C48" s="1">
        <v>9.9999999999999978E-2</v>
      </c>
      <c r="D48" s="1">
        <v>0.55000000000000004</v>
      </c>
      <c r="E48" s="1">
        <v>0.7</v>
      </c>
      <c r="F48" s="1">
        <v>0.77500000000000002</v>
      </c>
      <c r="G48" s="1">
        <v>0.82000000000000006</v>
      </c>
      <c r="H48" s="1">
        <v>0.85</v>
      </c>
      <c r="I48" s="1">
        <v>0.87142857142857144</v>
      </c>
      <c r="J48" s="1"/>
    </row>
    <row r="49" spans="1:36" x14ac:dyDescent="0.25">
      <c r="A49">
        <v>10000</v>
      </c>
      <c r="B49">
        <v>10000</v>
      </c>
      <c r="C49" s="1">
        <v>0</v>
      </c>
      <c r="D49" s="1">
        <v>0.5</v>
      </c>
      <c r="E49" s="1">
        <v>0.66666666666666674</v>
      </c>
      <c r="F49" s="1">
        <v>0.75</v>
      </c>
      <c r="G49" s="1">
        <v>0.8</v>
      </c>
      <c r="H49" s="1">
        <v>0.83333333333333337</v>
      </c>
      <c r="I49" s="1">
        <v>0.85714285714285721</v>
      </c>
      <c r="J49" s="1"/>
    </row>
    <row r="54" spans="1:36" x14ac:dyDescent="0.25">
      <c r="A54" t="s">
        <v>36</v>
      </c>
    </row>
    <row r="55" spans="1:36" x14ac:dyDescent="0.25">
      <c r="A55" t="s">
        <v>41</v>
      </c>
      <c r="P55" s="10" t="s">
        <v>64</v>
      </c>
      <c r="Q55" s="10"/>
      <c r="R55" s="10"/>
      <c r="S55" s="10"/>
      <c r="T55" s="10"/>
      <c r="U55" s="10"/>
      <c r="V55" s="10"/>
      <c r="W55" s="6"/>
      <c r="X55" s="13" t="s">
        <v>56</v>
      </c>
      <c r="Y55" s="13"/>
      <c r="Z55" s="13"/>
      <c r="AA55" s="13"/>
      <c r="AB55" s="13"/>
      <c r="AC55" s="13"/>
      <c r="AD55" s="13"/>
    </row>
    <row r="56" spans="1:36" x14ac:dyDescent="0.25">
      <c r="A56" t="s">
        <v>47</v>
      </c>
      <c r="B56" t="s">
        <v>43</v>
      </c>
      <c r="D56" t="s">
        <v>46</v>
      </c>
      <c r="E56" t="s">
        <v>45</v>
      </c>
      <c r="F56" t="s">
        <v>44</v>
      </c>
      <c r="G56" t="s">
        <v>55</v>
      </c>
      <c r="H56" s="7" t="s">
        <v>65</v>
      </c>
      <c r="I56" s="6" t="s">
        <v>1</v>
      </c>
      <c r="J56" s="6"/>
      <c r="K56" s="6"/>
      <c r="L56" s="6"/>
      <c r="M56" s="6"/>
      <c r="N56" s="6"/>
      <c r="O56" s="6"/>
      <c r="P56" s="11" t="s">
        <v>57</v>
      </c>
      <c r="Q56" s="11" t="s">
        <v>58</v>
      </c>
      <c r="R56" s="11" t="s">
        <v>59</v>
      </c>
      <c r="S56" s="11" t="s">
        <v>60</v>
      </c>
      <c r="T56" s="11" t="s">
        <v>61</v>
      </c>
      <c r="U56" s="11" t="s">
        <v>62</v>
      </c>
      <c r="V56" s="11" t="s">
        <v>63</v>
      </c>
      <c r="W56" s="7"/>
      <c r="X56" s="14" t="s">
        <v>48</v>
      </c>
      <c r="Y56" s="14" t="s">
        <v>49</v>
      </c>
      <c r="Z56" s="14" t="s">
        <v>50</v>
      </c>
      <c r="AA56" s="14" t="s">
        <v>51</v>
      </c>
      <c r="AB56" s="14" t="s">
        <v>52</v>
      </c>
      <c r="AC56" s="14" t="s">
        <v>53</v>
      </c>
      <c r="AD56" s="14" t="s">
        <v>54</v>
      </c>
    </row>
    <row r="57" spans="1:36" x14ac:dyDescent="0.25">
      <c r="A57">
        <v>1</v>
      </c>
      <c r="B57">
        <v>1000</v>
      </c>
      <c r="D57">
        <f t="shared" ref="D57:D66" si="0">MEDIAN($B$57:$B$66)</f>
        <v>5500</v>
      </c>
      <c r="E57">
        <v>10000</v>
      </c>
      <c r="F57">
        <f t="shared" ref="F57:F66" si="1">($D57-$B57)</f>
        <v>4500</v>
      </c>
      <c r="G57">
        <v>0.2</v>
      </c>
      <c r="H57" s="7">
        <f>G57*F57</f>
        <v>900</v>
      </c>
      <c r="I57" s="7">
        <v>1.2</v>
      </c>
      <c r="J57" s="7">
        <v>2</v>
      </c>
      <c r="K57" s="7">
        <v>3</v>
      </c>
      <c r="L57" s="7">
        <v>4</v>
      </c>
      <c r="M57" s="7">
        <v>5</v>
      </c>
      <c r="N57" s="7">
        <v>6</v>
      </c>
      <c r="O57" s="7">
        <v>7</v>
      </c>
      <c r="P57" s="12">
        <f>ABS($A57-($B57+$H57)/((I57)*$E57))</f>
        <v>0.84166666666666667</v>
      </c>
      <c r="Q57" s="12">
        <f>ABS($A57-($B57+$H57)/((J57)*$E57))</f>
        <v>0.90500000000000003</v>
      </c>
      <c r="R57" s="12">
        <f>ABS($A57-($B57+$H57)/((K57)*$E57))</f>
        <v>0.93666666666666665</v>
      </c>
      <c r="S57" s="12">
        <f>ABS($A57-($B57+$H57)/((L57)*$E57))</f>
        <v>0.95250000000000001</v>
      </c>
      <c r="T57" s="12">
        <f>ABS($A57-($B57+$H57)/((M57)*$E57))</f>
        <v>0.96199999999999997</v>
      </c>
      <c r="U57" s="12">
        <f>ABS($A57-($B57+$H57)/((N57)*$E57))</f>
        <v>0.96833333333333338</v>
      </c>
      <c r="V57" s="12">
        <f>ABS($A57-($B57+$H57)/((O57)*$E57))</f>
        <v>0.97285714285714286</v>
      </c>
      <c r="W57" s="8"/>
      <c r="X57" s="15">
        <f>+$B57*P57</f>
        <v>841.66666666666663</v>
      </c>
      <c r="Y57" s="15">
        <f>+$B57*Q57</f>
        <v>905</v>
      </c>
      <c r="Z57" s="15">
        <f>+$B57*R57</f>
        <v>936.66666666666663</v>
      </c>
      <c r="AA57" s="15">
        <f>+$B57*S57</f>
        <v>952.5</v>
      </c>
      <c r="AB57" s="15">
        <f>+$B57*T57</f>
        <v>962</v>
      </c>
      <c r="AC57" s="15">
        <f>+$B57*U57</f>
        <v>968.33333333333337</v>
      </c>
      <c r="AD57" s="15">
        <f>+$B57*V57</f>
        <v>972.85714285714289</v>
      </c>
      <c r="AI57" s="7"/>
      <c r="AJ57" s="7"/>
    </row>
    <row r="58" spans="1:36" x14ac:dyDescent="0.25">
      <c r="A58">
        <v>1</v>
      </c>
      <c r="B58">
        <v>2000</v>
      </c>
      <c r="D58">
        <f t="shared" si="0"/>
        <v>5500</v>
      </c>
      <c r="E58">
        <v>10000</v>
      </c>
      <c r="F58">
        <f t="shared" si="1"/>
        <v>3500</v>
      </c>
      <c r="G58">
        <v>0.2</v>
      </c>
      <c r="H58" s="7">
        <f t="shared" ref="H58:H66" si="2">G58*F58</f>
        <v>700</v>
      </c>
      <c r="I58" s="7">
        <v>1.2</v>
      </c>
      <c r="J58" s="7">
        <v>2</v>
      </c>
      <c r="K58" s="7">
        <v>3</v>
      </c>
      <c r="L58" s="7">
        <v>4</v>
      </c>
      <c r="M58" s="7">
        <v>5</v>
      </c>
      <c r="N58" s="7">
        <v>6</v>
      </c>
      <c r="O58" s="7">
        <v>7</v>
      </c>
      <c r="P58" s="12">
        <f>ABS($A58-($B58+$H58)/((I58)*$E58))</f>
        <v>0.77500000000000002</v>
      </c>
      <c r="Q58" s="12">
        <f>ABS($A58-($B58+$H58)/((J58)*$E58))</f>
        <v>0.86499999999999999</v>
      </c>
      <c r="R58" s="12">
        <f>ABS($A58-($B58+$H58)/((K58)*$E58))</f>
        <v>0.91</v>
      </c>
      <c r="S58" s="12">
        <f>ABS($A58-($B58+$H58)/((L58)*$E58))</f>
        <v>0.9325</v>
      </c>
      <c r="T58" s="12">
        <f>ABS($A58-($B58+$H58)/((M58)*$E58))</f>
        <v>0.94599999999999995</v>
      </c>
      <c r="U58" s="12">
        <f>ABS($A58-($B58+$H58)/((N58)*$E58))</f>
        <v>0.95499999999999996</v>
      </c>
      <c r="V58" s="12">
        <f>ABS($A58-($B58+$H58)/((O58)*$E58))</f>
        <v>0.96142857142857141</v>
      </c>
      <c r="W58" s="8"/>
      <c r="X58" s="15">
        <f>+$B58*P58</f>
        <v>1550</v>
      </c>
      <c r="Y58" s="15">
        <f>+$B58*Q58</f>
        <v>1730</v>
      </c>
      <c r="Z58" s="15">
        <f>+$B58*R58</f>
        <v>1820</v>
      </c>
      <c r="AA58" s="15">
        <f>+$B58*S58</f>
        <v>1865</v>
      </c>
      <c r="AB58" s="15">
        <f>+$B58*T58</f>
        <v>1892</v>
      </c>
      <c r="AC58" s="15">
        <f>+$B58*U58</f>
        <v>1910</v>
      </c>
      <c r="AD58" s="15">
        <f>+$B58*V58</f>
        <v>1922.8571428571429</v>
      </c>
      <c r="AI58" s="7"/>
      <c r="AJ58" s="7"/>
    </row>
    <row r="59" spans="1:36" x14ac:dyDescent="0.25">
      <c r="A59">
        <v>1</v>
      </c>
      <c r="B59">
        <v>3000</v>
      </c>
      <c r="D59">
        <f t="shared" si="0"/>
        <v>5500</v>
      </c>
      <c r="E59">
        <v>10000</v>
      </c>
      <c r="F59">
        <f t="shared" si="1"/>
        <v>2500</v>
      </c>
      <c r="G59">
        <v>0.2</v>
      </c>
      <c r="H59" s="7">
        <f t="shared" si="2"/>
        <v>500</v>
      </c>
      <c r="I59" s="7">
        <v>1.2</v>
      </c>
      <c r="J59" s="7">
        <v>2</v>
      </c>
      <c r="K59" s="7">
        <v>3</v>
      </c>
      <c r="L59" s="7">
        <v>4</v>
      </c>
      <c r="M59" s="7">
        <v>5</v>
      </c>
      <c r="N59" s="7">
        <v>6</v>
      </c>
      <c r="O59" s="7">
        <v>7</v>
      </c>
      <c r="P59" s="12">
        <f>ABS($A59-($B59+$H59)/((I59)*$E59))</f>
        <v>0.70833333333333326</v>
      </c>
      <c r="Q59" s="12">
        <f>ABS($A59-($B59+$H59)/((J59)*$E59))</f>
        <v>0.82499999999999996</v>
      </c>
      <c r="R59" s="12">
        <f>ABS($A59-($B59+$H59)/((K59)*$E59))</f>
        <v>0.8833333333333333</v>
      </c>
      <c r="S59" s="12">
        <f>ABS($A59-($B59+$H59)/((L59)*$E59))</f>
        <v>0.91249999999999998</v>
      </c>
      <c r="T59" s="12">
        <f>ABS($A59-($B59+$H59)/((M59)*$E59))</f>
        <v>0.92999999999999994</v>
      </c>
      <c r="U59" s="12">
        <f>ABS($A59-($B59+$H59)/((N59)*$E59))</f>
        <v>0.94166666666666665</v>
      </c>
      <c r="V59" s="12">
        <f>ABS($A59-($B59+$H59)/((O59)*$E59))</f>
        <v>0.95</v>
      </c>
      <c r="W59" s="8"/>
      <c r="X59" s="15">
        <f>+$B59*P59</f>
        <v>2125</v>
      </c>
      <c r="Y59" s="15">
        <f>+$B59*Q59</f>
        <v>2475</v>
      </c>
      <c r="Z59" s="15">
        <f>+$B59*R59</f>
        <v>2650</v>
      </c>
      <c r="AA59" s="15">
        <f>+$B59*S59</f>
        <v>2737.5</v>
      </c>
      <c r="AB59" s="15">
        <f>+$B59*T59</f>
        <v>2790</v>
      </c>
      <c r="AC59" s="15">
        <f>+$B59*U59</f>
        <v>2825</v>
      </c>
      <c r="AD59" s="15">
        <f>+$B59*V59</f>
        <v>2850</v>
      </c>
      <c r="AI59" s="7"/>
      <c r="AJ59" s="7"/>
    </row>
    <row r="60" spans="1:36" x14ac:dyDescent="0.25">
      <c r="A60">
        <v>1</v>
      </c>
      <c r="B60">
        <v>4000</v>
      </c>
      <c r="D60">
        <f t="shared" si="0"/>
        <v>5500</v>
      </c>
      <c r="E60">
        <v>10000</v>
      </c>
      <c r="F60">
        <f t="shared" si="1"/>
        <v>1500</v>
      </c>
      <c r="G60">
        <v>0.2</v>
      </c>
      <c r="H60" s="7">
        <f t="shared" si="2"/>
        <v>300</v>
      </c>
      <c r="I60" s="7">
        <v>1.2</v>
      </c>
      <c r="J60" s="7">
        <v>2</v>
      </c>
      <c r="K60" s="7">
        <v>3</v>
      </c>
      <c r="L60" s="7">
        <v>4</v>
      </c>
      <c r="M60" s="7">
        <v>5</v>
      </c>
      <c r="N60" s="7">
        <v>6</v>
      </c>
      <c r="O60" s="7">
        <v>7</v>
      </c>
      <c r="P60" s="12">
        <f>ABS($A60-($B60+$H60)/((I60)*$E60))</f>
        <v>0.64166666666666661</v>
      </c>
      <c r="Q60" s="12">
        <f>ABS($A60-($B60+$H60)/((J60)*$E60))</f>
        <v>0.78500000000000003</v>
      </c>
      <c r="R60" s="12">
        <f>ABS($A60-($B60+$H60)/((K60)*$E60))</f>
        <v>0.85666666666666669</v>
      </c>
      <c r="S60" s="12">
        <f>ABS($A60-($B60+$H60)/((L60)*$E60))</f>
        <v>0.89249999999999996</v>
      </c>
      <c r="T60" s="12">
        <f>ABS($A60-($B60+$H60)/((M60)*$E60))</f>
        <v>0.91400000000000003</v>
      </c>
      <c r="U60" s="12">
        <f>ABS($A60-($B60+$H60)/((N60)*$E60))</f>
        <v>0.92833333333333334</v>
      </c>
      <c r="V60" s="12">
        <f>ABS($A60-($B60+$H60)/((O60)*$E60))</f>
        <v>0.93857142857142861</v>
      </c>
      <c r="W60" s="8"/>
      <c r="X60" s="15">
        <f>+$B60*P60</f>
        <v>2566.6666666666665</v>
      </c>
      <c r="Y60" s="15">
        <f>+$B60*Q60</f>
        <v>3140</v>
      </c>
      <c r="Z60" s="15">
        <f>+$B60*R60</f>
        <v>3426.666666666667</v>
      </c>
      <c r="AA60" s="15">
        <f>+$B60*S60</f>
        <v>3570</v>
      </c>
      <c r="AB60" s="15">
        <f>+$B60*T60</f>
        <v>3656</v>
      </c>
      <c r="AC60" s="15">
        <f>+$B60*U60</f>
        <v>3713.3333333333335</v>
      </c>
      <c r="AD60" s="15">
        <f>+$B60*V60</f>
        <v>3754.2857142857147</v>
      </c>
      <c r="AI60" s="7"/>
      <c r="AJ60" s="7"/>
    </row>
    <row r="61" spans="1:36" x14ac:dyDescent="0.25">
      <c r="A61">
        <v>1</v>
      </c>
      <c r="B61">
        <v>5000</v>
      </c>
      <c r="D61">
        <f t="shared" si="0"/>
        <v>5500</v>
      </c>
      <c r="E61">
        <v>10000</v>
      </c>
      <c r="F61">
        <f t="shared" si="1"/>
        <v>500</v>
      </c>
      <c r="G61">
        <v>0.2</v>
      </c>
      <c r="H61" s="7">
        <f t="shared" si="2"/>
        <v>100</v>
      </c>
      <c r="I61" s="7">
        <v>1.2</v>
      </c>
      <c r="J61" s="7">
        <v>2</v>
      </c>
      <c r="K61" s="7">
        <v>3</v>
      </c>
      <c r="L61" s="7">
        <v>4</v>
      </c>
      <c r="M61" s="7">
        <v>5</v>
      </c>
      <c r="N61" s="7">
        <v>6</v>
      </c>
      <c r="O61" s="7">
        <v>7</v>
      </c>
      <c r="P61" s="12">
        <f>ABS($A61-($B61+$H61)/((I61)*$E61))</f>
        <v>0.57499999999999996</v>
      </c>
      <c r="Q61" s="12">
        <f>ABS($A61-($B61+$H61)/((J61)*$E61))</f>
        <v>0.745</v>
      </c>
      <c r="R61" s="12">
        <f>ABS($A61-($B61+$H61)/((K61)*$E61))</f>
        <v>0.83</v>
      </c>
      <c r="S61" s="12">
        <f>ABS($A61-($B61+$H61)/((L61)*$E61))</f>
        <v>0.87250000000000005</v>
      </c>
      <c r="T61" s="12">
        <f>ABS($A61-($B61+$H61)/((M61)*$E61))</f>
        <v>0.89800000000000002</v>
      </c>
      <c r="U61" s="12">
        <f>ABS($A61-($B61+$H61)/((N61)*$E61))</f>
        <v>0.91500000000000004</v>
      </c>
      <c r="V61" s="12">
        <f>ABS($A61-($B61+$H61)/((O61)*$E61))</f>
        <v>0.92714285714285716</v>
      </c>
      <c r="W61" s="8"/>
      <c r="X61" s="15">
        <f>+$B61*P61</f>
        <v>2875</v>
      </c>
      <c r="Y61" s="15">
        <f>+$B61*Q61</f>
        <v>3725</v>
      </c>
      <c r="Z61" s="15">
        <f>+$B61*R61</f>
        <v>4150</v>
      </c>
      <c r="AA61" s="15">
        <f>+$B61*S61</f>
        <v>4362.5</v>
      </c>
      <c r="AB61" s="15">
        <f>+$B61*T61</f>
        <v>4490</v>
      </c>
      <c r="AC61" s="15">
        <f>+$B61*U61</f>
        <v>4575</v>
      </c>
      <c r="AD61" s="15">
        <f>+$B61*V61</f>
        <v>4635.7142857142862</v>
      </c>
      <c r="AI61" s="7"/>
      <c r="AJ61" s="7"/>
    </row>
    <row r="62" spans="1:36" x14ac:dyDescent="0.25">
      <c r="A62">
        <v>1</v>
      </c>
      <c r="B62">
        <v>6000</v>
      </c>
      <c r="D62">
        <f t="shared" si="0"/>
        <v>5500</v>
      </c>
      <c r="E62">
        <v>10000</v>
      </c>
      <c r="F62">
        <f t="shared" si="1"/>
        <v>-500</v>
      </c>
      <c r="G62">
        <v>0.2</v>
      </c>
      <c r="H62" s="7">
        <f t="shared" si="2"/>
        <v>-100</v>
      </c>
      <c r="I62" s="7">
        <v>1.2</v>
      </c>
      <c r="J62" s="7">
        <v>2</v>
      </c>
      <c r="K62" s="7">
        <v>3</v>
      </c>
      <c r="L62" s="7">
        <v>4</v>
      </c>
      <c r="M62" s="7">
        <v>5</v>
      </c>
      <c r="N62" s="7">
        <v>6</v>
      </c>
      <c r="O62" s="7">
        <v>7</v>
      </c>
      <c r="P62" s="12">
        <f>ABS($A62-($B62+$H62)/((I62)*$E62))</f>
        <v>0.5083333333333333</v>
      </c>
      <c r="Q62" s="12">
        <f>ABS($A62-($B62+$H62)/((J62)*$E62))</f>
        <v>0.70500000000000007</v>
      </c>
      <c r="R62" s="12">
        <f>ABS($A62-($B62+$H62)/((K62)*$E62))</f>
        <v>0.80333333333333334</v>
      </c>
      <c r="S62" s="12">
        <f>ABS($A62-($B62+$H62)/((L62)*$E62))</f>
        <v>0.85250000000000004</v>
      </c>
      <c r="T62" s="12">
        <f>ABS($A62-($B62+$H62)/((M62)*$E62))</f>
        <v>0.88200000000000001</v>
      </c>
      <c r="U62" s="12">
        <f>ABS($A62-($B62+$H62)/((N62)*$E62))</f>
        <v>0.90166666666666662</v>
      </c>
      <c r="V62" s="12">
        <f>ABS($A62-($B62+$H62)/((O62)*$E62))</f>
        <v>0.9157142857142857</v>
      </c>
      <c r="W62" s="8"/>
      <c r="X62" s="15">
        <f>+$B62*P62</f>
        <v>3050</v>
      </c>
      <c r="Y62" s="15">
        <f>+$B62*Q62</f>
        <v>4230</v>
      </c>
      <c r="Z62" s="15">
        <f>+$B62*R62</f>
        <v>4820</v>
      </c>
      <c r="AA62" s="15">
        <f>+$B62*S62</f>
        <v>5115</v>
      </c>
      <c r="AB62" s="15">
        <f>+$B62*T62</f>
        <v>5292</v>
      </c>
      <c r="AC62" s="15">
        <f>+$B62*U62</f>
        <v>5410</v>
      </c>
      <c r="AD62" s="15">
        <f>+$B62*V62</f>
        <v>5494.2857142857138</v>
      </c>
      <c r="AI62" s="7"/>
      <c r="AJ62" s="7"/>
    </row>
    <row r="63" spans="1:36" x14ac:dyDescent="0.25">
      <c r="A63">
        <v>1</v>
      </c>
      <c r="B63">
        <v>7000</v>
      </c>
      <c r="D63">
        <f t="shared" si="0"/>
        <v>5500</v>
      </c>
      <c r="E63">
        <v>10000</v>
      </c>
      <c r="F63">
        <f t="shared" si="1"/>
        <v>-1500</v>
      </c>
      <c r="G63">
        <v>0.2</v>
      </c>
      <c r="H63" s="7">
        <f t="shared" si="2"/>
        <v>-300</v>
      </c>
      <c r="I63" s="7">
        <v>1.2</v>
      </c>
      <c r="J63" s="7">
        <v>2</v>
      </c>
      <c r="K63" s="7">
        <v>3</v>
      </c>
      <c r="L63" s="7">
        <v>4</v>
      </c>
      <c r="M63" s="7">
        <v>5</v>
      </c>
      <c r="N63" s="7">
        <v>6</v>
      </c>
      <c r="O63" s="7">
        <v>7</v>
      </c>
      <c r="P63" s="12">
        <f>ABS($A63-($B63+$H63)/((I63)*$E63))</f>
        <v>0.44166666666666665</v>
      </c>
      <c r="Q63" s="12">
        <f>ABS($A63-($B63+$H63)/((J63)*$E63))</f>
        <v>0.66500000000000004</v>
      </c>
      <c r="R63" s="12">
        <f>ABS($A63-($B63+$H63)/((K63)*$E63))</f>
        <v>0.77666666666666662</v>
      </c>
      <c r="S63" s="12">
        <f>ABS($A63-($B63+$H63)/((L63)*$E63))</f>
        <v>0.83250000000000002</v>
      </c>
      <c r="T63" s="12">
        <f>ABS($A63-($B63+$H63)/((M63)*$E63))</f>
        <v>0.86599999999999999</v>
      </c>
      <c r="U63" s="12">
        <f>ABS($A63-($B63+$H63)/((N63)*$E63))</f>
        <v>0.88833333333333331</v>
      </c>
      <c r="V63" s="12">
        <f>ABS($A63-($B63+$H63)/((O63)*$E63))</f>
        <v>0.90428571428571425</v>
      </c>
      <c r="W63" s="8"/>
      <c r="X63" s="15">
        <f>+$B63*P63</f>
        <v>3091.6666666666665</v>
      </c>
      <c r="Y63" s="15">
        <f>+$B63*Q63</f>
        <v>4655</v>
      </c>
      <c r="Z63" s="15">
        <f>+$B63*R63</f>
        <v>5436.6666666666661</v>
      </c>
      <c r="AA63" s="15">
        <f>+$B63*S63</f>
        <v>5827.5</v>
      </c>
      <c r="AB63" s="15">
        <f>+$B63*T63</f>
        <v>6062</v>
      </c>
      <c r="AC63" s="15">
        <f>+$B63*U63</f>
        <v>6218.333333333333</v>
      </c>
      <c r="AD63" s="15">
        <f>+$B63*V63</f>
        <v>6330</v>
      </c>
      <c r="AI63" s="7"/>
      <c r="AJ63" s="7"/>
    </row>
    <row r="64" spans="1:36" x14ac:dyDescent="0.25">
      <c r="A64">
        <v>1</v>
      </c>
      <c r="B64">
        <v>8000</v>
      </c>
      <c r="D64">
        <f t="shared" si="0"/>
        <v>5500</v>
      </c>
      <c r="E64">
        <v>10000</v>
      </c>
      <c r="F64">
        <f t="shared" si="1"/>
        <v>-2500</v>
      </c>
      <c r="G64">
        <v>0.2</v>
      </c>
      <c r="H64" s="7">
        <f t="shared" si="2"/>
        <v>-500</v>
      </c>
      <c r="I64" s="7">
        <v>1.2</v>
      </c>
      <c r="J64" s="7">
        <v>2</v>
      </c>
      <c r="K64" s="7">
        <v>3</v>
      </c>
      <c r="L64" s="7">
        <v>4</v>
      </c>
      <c r="M64" s="7">
        <v>5</v>
      </c>
      <c r="N64" s="7">
        <v>6</v>
      </c>
      <c r="O64" s="7">
        <v>7</v>
      </c>
      <c r="P64" s="12">
        <f>ABS($A64-($B64+$H64)/((I64)*$E64))</f>
        <v>0.375</v>
      </c>
      <c r="Q64" s="12">
        <f>ABS($A64-($B64+$H64)/((J64)*$E64))</f>
        <v>0.625</v>
      </c>
      <c r="R64" s="12">
        <f>ABS($A64-($B64+$H64)/((K64)*$E64))</f>
        <v>0.75</v>
      </c>
      <c r="S64" s="12">
        <f>ABS($A64-($B64+$H64)/((L64)*$E64))</f>
        <v>0.8125</v>
      </c>
      <c r="T64" s="12">
        <f>ABS($A64-($B64+$H64)/((M64)*$E64))</f>
        <v>0.85</v>
      </c>
      <c r="U64" s="12">
        <f>ABS($A64-($B64+$H64)/((N64)*$E64))</f>
        <v>0.875</v>
      </c>
      <c r="V64" s="12">
        <f>ABS($A64-($B64+$H64)/((O64)*$E64))</f>
        <v>0.8928571428571429</v>
      </c>
      <c r="W64" s="8"/>
      <c r="X64" s="15">
        <f>+$B64*P64</f>
        <v>3000</v>
      </c>
      <c r="Y64" s="15">
        <f>+$B64*Q64</f>
        <v>5000</v>
      </c>
      <c r="Z64" s="15">
        <f>+$B64*R64</f>
        <v>6000</v>
      </c>
      <c r="AA64" s="15">
        <f>+$B64*S64</f>
        <v>6500</v>
      </c>
      <c r="AB64" s="15">
        <f>+$B64*T64</f>
        <v>6800</v>
      </c>
      <c r="AC64" s="15">
        <f>+$B64*U64</f>
        <v>7000</v>
      </c>
      <c r="AD64" s="15">
        <f>+$B64*V64</f>
        <v>7142.8571428571431</v>
      </c>
      <c r="AI64" s="7"/>
      <c r="AJ64" s="7"/>
    </row>
    <row r="65" spans="1:36" x14ac:dyDescent="0.25">
      <c r="A65">
        <v>1</v>
      </c>
      <c r="B65">
        <v>9000</v>
      </c>
      <c r="D65">
        <f t="shared" si="0"/>
        <v>5500</v>
      </c>
      <c r="E65">
        <v>10000</v>
      </c>
      <c r="F65">
        <f t="shared" si="1"/>
        <v>-3500</v>
      </c>
      <c r="G65">
        <v>0.2</v>
      </c>
      <c r="H65" s="7">
        <f t="shared" si="2"/>
        <v>-700</v>
      </c>
      <c r="I65" s="7">
        <v>1.2</v>
      </c>
      <c r="J65" s="7">
        <v>2</v>
      </c>
      <c r="K65" s="7">
        <v>3</v>
      </c>
      <c r="L65" s="7">
        <v>4</v>
      </c>
      <c r="M65" s="7">
        <v>5</v>
      </c>
      <c r="N65" s="7">
        <v>6</v>
      </c>
      <c r="O65" s="7">
        <v>7</v>
      </c>
      <c r="P65" s="12">
        <f>ABS($A65-($B65+$H65)/((I65)*$E65))</f>
        <v>0.30833333333333335</v>
      </c>
      <c r="Q65" s="12">
        <f>ABS($A65-($B65+$H65)/((J65)*$E65))</f>
        <v>0.58499999999999996</v>
      </c>
      <c r="R65" s="12">
        <f>ABS($A65-($B65+$H65)/((K65)*$E65))</f>
        <v>0.72333333333333338</v>
      </c>
      <c r="S65" s="12">
        <f>ABS($A65-($B65+$H65)/((L65)*$E65))</f>
        <v>0.79249999999999998</v>
      </c>
      <c r="T65" s="12">
        <f>ABS($A65-($B65+$H65)/((M65)*$E65))</f>
        <v>0.83399999999999996</v>
      </c>
      <c r="U65" s="12">
        <f>ABS($A65-($B65+$H65)/((N65)*$E65))</f>
        <v>0.86166666666666669</v>
      </c>
      <c r="V65" s="12">
        <f>ABS($A65-($B65+$H65)/((O65)*$E65))</f>
        <v>0.88142857142857145</v>
      </c>
      <c r="W65" s="8"/>
      <c r="X65" s="15">
        <f>+$B65*P65</f>
        <v>2775</v>
      </c>
      <c r="Y65" s="15">
        <f>+$B65*Q65</f>
        <v>5265</v>
      </c>
      <c r="Z65" s="15">
        <f>+$B65*R65</f>
        <v>6510</v>
      </c>
      <c r="AA65" s="15">
        <f>+$B65*S65</f>
        <v>7132.5</v>
      </c>
      <c r="AB65" s="15">
        <f>+$B65*T65</f>
        <v>7506</v>
      </c>
      <c r="AC65" s="15">
        <f>+$B65*U65</f>
        <v>7755</v>
      </c>
      <c r="AD65" s="15">
        <f>+$B65*V65</f>
        <v>7932.8571428571431</v>
      </c>
      <c r="AI65" s="7"/>
      <c r="AJ65" s="7"/>
    </row>
    <row r="66" spans="1:36" x14ac:dyDescent="0.25">
      <c r="A66">
        <v>1</v>
      </c>
      <c r="B66">
        <v>10000</v>
      </c>
      <c r="D66">
        <f t="shared" si="0"/>
        <v>5500</v>
      </c>
      <c r="E66">
        <v>10000</v>
      </c>
      <c r="F66">
        <f t="shared" si="1"/>
        <v>-4500</v>
      </c>
      <c r="G66">
        <v>0.2</v>
      </c>
      <c r="H66" s="7">
        <f t="shared" si="2"/>
        <v>-900</v>
      </c>
      <c r="I66" s="7">
        <v>1.2</v>
      </c>
      <c r="J66" s="7">
        <v>2</v>
      </c>
      <c r="K66" s="7">
        <v>3</v>
      </c>
      <c r="L66" s="7">
        <v>4</v>
      </c>
      <c r="M66" s="7">
        <v>5</v>
      </c>
      <c r="N66" s="7">
        <v>6</v>
      </c>
      <c r="O66" s="7">
        <v>7</v>
      </c>
      <c r="P66" s="12">
        <f>ABS($A66-($B66+$H66)/((I66)*$E66))</f>
        <v>0.2416666666666667</v>
      </c>
      <c r="Q66" s="12">
        <f>ABS($A66-($B66+$H66)/((J66)*$E66))</f>
        <v>0.54499999999999993</v>
      </c>
      <c r="R66" s="12">
        <f>ABS($A66-($B66+$H66)/((K66)*$E66))</f>
        <v>0.69666666666666666</v>
      </c>
      <c r="S66" s="12">
        <f>ABS($A66-($B66+$H66)/((L66)*$E66))</f>
        <v>0.77249999999999996</v>
      </c>
      <c r="T66" s="12">
        <f>ABS($A66-($B66+$H66)/((M66)*$E66))</f>
        <v>0.81800000000000006</v>
      </c>
      <c r="U66" s="12">
        <f>ABS($A66-($B66+$H66)/((N66)*$E66))</f>
        <v>0.84833333333333338</v>
      </c>
      <c r="V66" s="12">
        <f>ABS($A66-($B66+$H66)/((O66)*$E66))</f>
        <v>0.87</v>
      </c>
      <c r="W66" s="8"/>
      <c r="X66" s="15">
        <f>+$B66*P66</f>
        <v>2416.666666666667</v>
      </c>
      <c r="Y66" s="15">
        <f>+$B66*Q66</f>
        <v>5449.9999999999991</v>
      </c>
      <c r="Z66" s="15">
        <f>+$B66*R66</f>
        <v>6966.666666666667</v>
      </c>
      <c r="AA66" s="15">
        <f>+$B66*S66</f>
        <v>7725</v>
      </c>
      <c r="AB66" s="15">
        <f>+$B66*T66</f>
        <v>8180.0000000000009</v>
      </c>
      <c r="AC66" s="15">
        <f>+$B66*U66</f>
        <v>8483.3333333333339</v>
      </c>
      <c r="AD66" s="15">
        <f>+$B66*V66</f>
        <v>8700</v>
      </c>
      <c r="AI66" s="7"/>
      <c r="AJ66" s="7"/>
    </row>
    <row r="67" spans="1:36" x14ac:dyDescent="0.25">
      <c r="H67" s="7"/>
      <c r="I67" s="7"/>
      <c r="J67" s="7"/>
      <c r="K67" s="7"/>
      <c r="L67" s="7"/>
      <c r="M67" s="7"/>
      <c r="N67" s="7"/>
      <c r="O67" s="7"/>
      <c r="P67" s="12"/>
      <c r="Q67" s="12"/>
      <c r="R67" s="12"/>
      <c r="S67" s="12"/>
      <c r="T67" s="12"/>
      <c r="U67" s="12"/>
      <c r="V67" s="12"/>
      <c r="W67" s="8"/>
      <c r="X67" s="15"/>
      <c r="Y67" s="15"/>
      <c r="Z67" s="15"/>
      <c r="AA67" s="15"/>
      <c r="AB67" s="15"/>
      <c r="AC67" s="15"/>
      <c r="AD67" s="15"/>
      <c r="AI67" s="7"/>
      <c r="AJ67" s="7"/>
    </row>
    <row r="68" spans="1:36" x14ac:dyDescent="0.25">
      <c r="H68" s="7"/>
      <c r="I68" s="7"/>
      <c r="J68" s="7"/>
      <c r="K68" s="7"/>
      <c r="L68" s="7"/>
      <c r="M68" s="7"/>
      <c r="N68" s="7"/>
      <c r="O68" s="7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  <c r="AA68" s="20"/>
      <c r="AB68" s="20"/>
      <c r="AC68" s="20"/>
      <c r="AD68" s="20"/>
      <c r="AI68" s="7"/>
      <c r="AJ68" s="7"/>
    </row>
    <row r="69" spans="1:36" x14ac:dyDescent="0.25">
      <c r="A69" s="24" t="s">
        <v>77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U69" s="29" t="s">
        <v>64</v>
      </c>
      <c r="V69" s="29"/>
      <c r="W69" s="29"/>
      <c r="X69" s="29"/>
      <c r="Y69" s="29"/>
      <c r="Z69" s="29"/>
      <c r="AA69" s="29"/>
      <c r="AB69" s="6"/>
      <c r="AC69" s="30" t="s">
        <v>56</v>
      </c>
      <c r="AD69" s="30"/>
      <c r="AE69" s="30"/>
      <c r="AF69" s="30"/>
      <c r="AG69" s="30"/>
      <c r="AH69" s="30"/>
      <c r="AI69" s="30"/>
      <c r="AJ69" s="7"/>
    </row>
    <row r="70" spans="1:36" x14ac:dyDescent="0.25">
      <c r="A70" s="16" t="s">
        <v>47</v>
      </c>
      <c r="B70" s="16" t="s">
        <v>43</v>
      </c>
      <c r="C70" s="16" t="s">
        <v>46</v>
      </c>
      <c r="D70" s="16" t="s">
        <v>45</v>
      </c>
      <c r="E70" s="16" t="s">
        <v>82</v>
      </c>
      <c r="F70" s="16" t="s">
        <v>83</v>
      </c>
      <c r="G70" s="16" t="s">
        <v>44</v>
      </c>
      <c r="H70" s="16" t="s">
        <v>84</v>
      </c>
      <c r="I70" s="16" t="s">
        <v>85</v>
      </c>
      <c r="J70" s="16" t="s">
        <v>86</v>
      </c>
      <c r="K70" s="16" t="s">
        <v>80</v>
      </c>
      <c r="L70" s="17" t="s">
        <v>78</v>
      </c>
      <c r="M70" s="18" t="s">
        <v>1</v>
      </c>
      <c r="N70" s="18"/>
      <c r="O70" s="18"/>
      <c r="P70" s="18"/>
      <c r="Q70" s="18"/>
      <c r="R70" s="18"/>
      <c r="S70" s="18"/>
      <c r="T70" s="16" t="s">
        <v>66</v>
      </c>
      <c r="U70" s="11" t="s">
        <v>57</v>
      </c>
      <c r="V70" s="11" t="s">
        <v>58</v>
      </c>
      <c r="W70" s="11" t="s">
        <v>59</v>
      </c>
      <c r="X70" s="11" t="s">
        <v>60</v>
      </c>
      <c r="Y70" s="11" t="s">
        <v>61</v>
      </c>
      <c r="Z70" s="11" t="s">
        <v>62</v>
      </c>
      <c r="AA70" s="11" t="s">
        <v>63</v>
      </c>
      <c r="AB70" s="7"/>
      <c r="AC70" s="14" t="s">
        <v>48</v>
      </c>
      <c r="AD70" s="14" t="s">
        <v>49</v>
      </c>
      <c r="AE70" s="14" t="s">
        <v>50</v>
      </c>
      <c r="AF70" s="14" t="s">
        <v>51</v>
      </c>
      <c r="AG70" s="14" t="s">
        <v>52</v>
      </c>
      <c r="AH70" s="14" t="s">
        <v>53</v>
      </c>
      <c r="AI70" s="14" t="s">
        <v>54</v>
      </c>
    </row>
    <row r="71" spans="1:36" x14ac:dyDescent="0.25">
      <c r="A71" s="16">
        <v>1</v>
      </c>
      <c r="B71" s="16">
        <v>1000</v>
      </c>
      <c r="C71" s="16">
        <f t="shared" ref="C71:C78" si="3">MEDIAN($B$71:$B$78)</f>
        <v>2914.213562375</v>
      </c>
      <c r="D71" s="16">
        <v>5656.8542494900003</v>
      </c>
      <c r="E71" s="16">
        <v>1414.2135623700001</v>
      </c>
      <c r="F71" s="16">
        <v>4242.6406871199997</v>
      </c>
      <c r="G71" s="16">
        <f>(C71-B71)</f>
        <v>1914.213562375</v>
      </c>
      <c r="H71" s="16">
        <v>0.6</v>
      </c>
      <c r="I71" s="16">
        <v>0.3</v>
      </c>
      <c r="J71" s="16">
        <f>+H71-I71</f>
        <v>0.3</v>
      </c>
      <c r="K71" s="16">
        <f>((B71/F71)*J71)+I71</f>
        <v>0.37071067811864283</v>
      </c>
      <c r="L71" s="17">
        <f>K71 *G71</f>
        <v>709.61940777193922</v>
      </c>
      <c r="M71" s="17">
        <v>1.8</v>
      </c>
      <c r="N71" s="17">
        <v>2</v>
      </c>
      <c r="O71" s="17">
        <v>3</v>
      </c>
      <c r="P71" s="17">
        <v>4</v>
      </c>
      <c r="Q71" s="17">
        <v>5</v>
      </c>
      <c r="R71" s="17">
        <v>6</v>
      </c>
      <c r="S71" s="17">
        <v>7</v>
      </c>
      <c r="T71" s="16">
        <f>+B$79*1.1</f>
        <v>6222.5396744390009</v>
      </c>
      <c r="U71" s="12">
        <f>ABS($A71-($B71+$L71)/((M71)*$T71))</f>
        <v>0.8473631974136141</v>
      </c>
      <c r="V71" s="12">
        <f>ABS($A71-($B71+$L71)/((N71)*$T71))</f>
        <v>0.86262687767225277</v>
      </c>
      <c r="W71" s="12">
        <f>ABS($A71-($B71+$L71)/((O71)*$T71))</f>
        <v>0.90841791844816844</v>
      </c>
      <c r="X71" s="12">
        <f>ABS($A71-($B71+$L71)/((P71)*$T71))</f>
        <v>0.93131343883612638</v>
      </c>
      <c r="Y71" s="12">
        <f>ABS($A71-($B71+$L71)/((Q71)*$T71))</f>
        <v>0.94505075106890113</v>
      </c>
      <c r="Z71" s="12">
        <f>ABS($A71-($B71+$L71)/((R71)*$T71))</f>
        <v>0.95420895922408422</v>
      </c>
      <c r="AA71" s="12">
        <f>ABS($A71-($B71+$L71)/((S71)*$T71))</f>
        <v>0.96075053647778652</v>
      </c>
      <c r="AB71" s="8"/>
      <c r="AC71" s="15">
        <f>+$B71*U71</f>
        <v>847.3631974136141</v>
      </c>
      <c r="AD71" s="15">
        <f>+$B71*V71</f>
        <v>862.62687767225282</v>
      </c>
      <c r="AE71" s="15">
        <f>+$B71*W71</f>
        <v>908.41791844816839</v>
      </c>
      <c r="AF71" s="15">
        <f>+$B71*X71</f>
        <v>931.31343883612635</v>
      </c>
      <c r="AG71" s="15">
        <f>+$B71*Y71</f>
        <v>945.05075106890115</v>
      </c>
      <c r="AH71" s="15">
        <f>+$B71*Z71</f>
        <v>954.2089592240842</v>
      </c>
      <c r="AI71" s="15">
        <f>+$B71*AA71</f>
        <v>960.75053647778657</v>
      </c>
    </row>
    <row r="72" spans="1:36" x14ac:dyDescent="0.25">
      <c r="A72" s="16">
        <v>1</v>
      </c>
      <c r="B72" s="16">
        <v>1414.2135623700001</v>
      </c>
      <c r="C72" s="16">
        <f t="shared" si="3"/>
        <v>2914.213562375</v>
      </c>
      <c r="D72" s="16">
        <v>5656.8542494900003</v>
      </c>
      <c r="E72" s="16">
        <v>1414.2135623700001</v>
      </c>
      <c r="F72" s="16">
        <v>4242.6406871199997</v>
      </c>
      <c r="G72" s="16">
        <f>(C72-B72)</f>
        <v>1500.0000000049999</v>
      </c>
      <c r="H72" s="16">
        <v>0.6</v>
      </c>
      <c r="I72" s="16">
        <v>0.3</v>
      </c>
      <c r="J72" s="16">
        <f t="shared" ref="J72:J78" si="4">+H72-I72</f>
        <v>0.3</v>
      </c>
      <c r="K72" s="16">
        <f t="shared" ref="K72:K78" si="5">((B72/F72)*J72)+I72</f>
        <v>0.39999999999976432</v>
      </c>
      <c r="L72" s="17">
        <f>K72 *G72</f>
        <v>600.00000000164641</v>
      </c>
      <c r="M72" s="17">
        <v>1.8</v>
      </c>
      <c r="N72" s="17">
        <v>2</v>
      </c>
      <c r="O72" s="17">
        <v>3</v>
      </c>
      <c r="P72" s="17">
        <v>4</v>
      </c>
      <c r="Q72" s="17">
        <v>5</v>
      </c>
      <c r="R72" s="17">
        <v>6</v>
      </c>
      <c r="S72" s="17">
        <v>7</v>
      </c>
      <c r="T72" s="16">
        <f>+B$79*1.1</f>
        <v>6222.5396744390009</v>
      </c>
      <c r="U72" s="12">
        <f>ABS($A72-($B72+$L72)/((M72)*$T72))</f>
        <v>0.820168678192992</v>
      </c>
      <c r="V72" s="12">
        <f>ABS($A72-($B72+$L72)/((N72)*$T72))</f>
        <v>0.8381518103736928</v>
      </c>
      <c r="W72" s="12">
        <f>ABS($A72-($B72+$L72)/((O72)*$T72))</f>
        <v>0.8921012069157952</v>
      </c>
      <c r="X72" s="12">
        <f>ABS($A72-($B72+$L72)/((P72)*$T72))</f>
        <v>0.91907590518684645</v>
      </c>
      <c r="Y72" s="12">
        <f>ABS($A72-($B72+$L72)/((Q72)*$T72))</f>
        <v>0.93526072414947714</v>
      </c>
      <c r="Z72" s="12">
        <f>ABS($A72-($B72+$L72)/((R72)*$T72))</f>
        <v>0.9460506034578976</v>
      </c>
      <c r="AA72" s="12">
        <f>ABS($A72-($B72+$L72)/((S72)*$T72))</f>
        <v>0.95375766010676932</v>
      </c>
      <c r="AB72" s="8"/>
      <c r="AC72" s="15">
        <f>+$B72*U72</f>
        <v>1159.8936681316054</v>
      </c>
      <c r="AD72" s="15">
        <f>+$B72*V72</f>
        <v>1185.3256575554449</v>
      </c>
      <c r="AE72" s="15">
        <f>+$B72*W72</f>
        <v>1261.6216258269633</v>
      </c>
      <c r="AF72" s="15">
        <f>+$B72*X72</f>
        <v>1299.7696099627226</v>
      </c>
      <c r="AG72" s="15">
        <f>+$B72*Y72</f>
        <v>1322.6584004441781</v>
      </c>
      <c r="AH72" s="15">
        <f>+$B72*Z72</f>
        <v>1337.9175940984817</v>
      </c>
      <c r="AI72" s="15">
        <f>+$B72*AA72</f>
        <v>1348.81701813727</v>
      </c>
    </row>
    <row r="73" spans="1:36" x14ac:dyDescent="0.25">
      <c r="A73" s="16">
        <v>1</v>
      </c>
      <c r="B73" s="16">
        <v>2000</v>
      </c>
      <c r="C73" s="16">
        <f t="shared" si="3"/>
        <v>2914.213562375</v>
      </c>
      <c r="D73" s="16">
        <v>5656.8542494900003</v>
      </c>
      <c r="E73" s="16">
        <v>1414.2135623700001</v>
      </c>
      <c r="F73" s="16">
        <v>4242.6406871199997</v>
      </c>
      <c r="G73" s="16">
        <f>(C73-B73)</f>
        <v>914.21356237500004</v>
      </c>
      <c r="H73" s="16">
        <v>0.6</v>
      </c>
      <c r="I73" s="16">
        <v>0.3</v>
      </c>
      <c r="J73" s="16">
        <f t="shared" si="4"/>
        <v>0.3</v>
      </c>
      <c r="K73" s="16">
        <f t="shared" si="5"/>
        <v>0.44142135623728568</v>
      </c>
      <c r="L73" s="17">
        <f>K73 *G73</f>
        <v>403.55339059409289</v>
      </c>
      <c r="M73" s="17">
        <v>1.8</v>
      </c>
      <c r="N73" s="17">
        <v>2</v>
      </c>
      <c r="O73" s="17">
        <v>3</v>
      </c>
      <c r="P73" s="17">
        <v>4</v>
      </c>
      <c r="Q73" s="17">
        <v>5</v>
      </c>
      <c r="R73" s="17">
        <v>6</v>
      </c>
      <c r="S73" s="17">
        <v>7</v>
      </c>
      <c r="T73" s="16">
        <f>+B$79*1.1</f>
        <v>6222.5396744390009</v>
      </c>
      <c r="U73" s="12">
        <f>ABS($A73-($B73+$L73)/((M73)*$T73))</f>
        <v>0.78540796699069237</v>
      </c>
      <c r="V73" s="12">
        <f>ABS($A73-($B73+$L73)/((N73)*$T73))</f>
        <v>0.80686717029162314</v>
      </c>
      <c r="W73" s="12">
        <f>ABS($A73-($B73+$L73)/((O73)*$T73))</f>
        <v>0.87124478019441542</v>
      </c>
      <c r="X73" s="12">
        <f>ABS($A73-($B73+$L73)/((P73)*$T73))</f>
        <v>0.90343358514581151</v>
      </c>
      <c r="Y73" s="12">
        <f>ABS($A73-($B73+$L73)/((Q73)*$T73))</f>
        <v>0.9227468681166493</v>
      </c>
      <c r="Z73" s="12">
        <f>ABS($A73-($B73+$L73)/((R73)*$T73))</f>
        <v>0.93562239009720771</v>
      </c>
      <c r="AA73" s="12">
        <f>ABS($A73-($B73+$L73)/((S73)*$T73))</f>
        <v>0.94481919151189231</v>
      </c>
      <c r="AB73" s="8"/>
      <c r="AC73" s="15">
        <f>+$B73*U73</f>
        <v>1570.8159339813847</v>
      </c>
      <c r="AD73" s="15">
        <f>+$B73*V73</f>
        <v>1613.7343405832462</v>
      </c>
      <c r="AE73" s="15">
        <f>+$B73*W73</f>
        <v>1742.4895603888308</v>
      </c>
      <c r="AF73" s="15">
        <f>+$B73*X73</f>
        <v>1806.8671702916231</v>
      </c>
      <c r="AG73" s="15">
        <f>+$B73*Y73</f>
        <v>1845.4937362332987</v>
      </c>
      <c r="AH73" s="15">
        <f>+$B73*Z73</f>
        <v>1871.2447801944154</v>
      </c>
      <c r="AI73" s="15">
        <f>+$B73*AA73</f>
        <v>1889.6383830237846</v>
      </c>
    </row>
    <row r="74" spans="1:36" x14ac:dyDescent="0.25">
      <c r="A74" s="16">
        <v>1</v>
      </c>
      <c r="B74" s="16">
        <v>2828.4271247500001</v>
      </c>
      <c r="C74" s="16">
        <f t="shared" si="3"/>
        <v>2914.213562375</v>
      </c>
      <c r="D74" s="16">
        <v>5656.8542494900003</v>
      </c>
      <c r="E74" s="16">
        <v>1414.2135623700001</v>
      </c>
      <c r="F74" s="16">
        <v>4242.6406871199997</v>
      </c>
      <c r="G74" s="16">
        <f>(C74-B74)</f>
        <v>85.786437624999962</v>
      </c>
      <c r="H74" s="16">
        <v>0.6</v>
      </c>
      <c r="I74" s="16">
        <v>0.3</v>
      </c>
      <c r="J74" s="16">
        <f t="shared" si="4"/>
        <v>0.3</v>
      </c>
      <c r="K74" s="16">
        <f t="shared" si="5"/>
        <v>0.5000000000002357</v>
      </c>
      <c r="L74" s="17">
        <f>K74 *G74</f>
        <v>42.893218812520203</v>
      </c>
      <c r="M74" s="17">
        <v>1.8</v>
      </c>
      <c r="N74" s="17">
        <v>2</v>
      </c>
      <c r="O74" s="17">
        <v>3</v>
      </c>
      <c r="P74" s="17">
        <v>4</v>
      </c>
      <c r="Q74" s="17">
        <v>5</v>
      </c>
      <c r="R74" s="17">
        <v>6</v>
      </c>
      <c r="S74" s="17">
        <v>7</v>
      </c>
      <c r="T74" s="16">
        <f>+B$79*1.1</f>
        <v>6222.5396744390009</v>
      </c>
      <c r="U74" s="12">
        <f>ABS($A74-($B74+$L74)/((M74)*$T74))</f>
        <v>0.7436451911751516</v>
      </c>
      <c r="V74" s="12">
        <f>ABS($A74-($B74+$L74)/((N74)*$T74))</f>
        <v>0.76928067205763639</v>
      </c>
      <c r="W74" s="12">
        <f>ABS($A74-($B74+$L74)/((O74)*$T74))</f>
        <v>0.846187114705091</v>
      </c>
      <c r="X74" s="12">
        <f>ABS($A74-($B74+$L74)/((P74)*$T74))</f>
        <v>0.8846403360288182</v>
      </c>
      <c r="Y74" s="12">
        <f>ABS($A74-($B74+$L74)/((Q74)*$T74))</f>
        <v>0.90771226882305456</v>
      </c>
      <c r="Z74" s="12">
        <f>ABS($A74-($B74+$L74)/((R74)*$T74))</f>
        <v>0.9230935573525455</v>
      </c>
      <c r="AA74" s="12">
        <f>ABS($A74-($B74+$L74)/((S74)*$T74))</f>
        <v>0.93408019201646753</v>
      </c>
      <c r="AB74" s="8"/>
      <c r="AC74" s="15">
        <f>+$B74*U74</f>
        <v>2103.3462299096982</v>
      </c>
      <c r="AD74" s="15">
        <f>+$B74*V74</f>
        <v>2175.854319393728</v>
      </c>
      <c r="AE74" s="15">
        <f>+$B74*W74</f>
        <v>2393.3785878458189</v>
      </c>
      <c r="AF74" s="15">
        <f>+$B74*X74</f>
        <v>2502.1407220718643</v>
      </c>
      <c r="AG74" s="15">
        <f>+$B74*Y74</f>
        <v>2567.3980026074914</v>
      </c>
      <c r="AH74" s="15">
        <f>+$B74*Z74</f>
        <v>2610.9028562979097</v>
      </c>
      <c r="AI74" s="15">
        <f>+$B74*AA74</f>
        <v>2641.9777517910652</v>
      </c>
    </row>
    <row r="75" spans="1:36" x14ac:dyDescent="0.25">
      <c r="A75" s="16">
        <v>1</v>
      </c>
      <c r="B75" s="16">
        <v>3000</v>
      </c>
      <c r="C75" s="16">
        <f t="shared" si="3"/>
        <v>2914.213562375</v>
      </c>
      <c r="D75" s="16">
        <v>5656.8542494900003</v>
      </c>
      <c r="E75" s="16">
        <v>1414.2135623700001</v>
      </c>
      <c r="F75" s="16">
        <v>4242.6406871199997</v>
      </c>
      <c r="G75" s="16">
        <f>(C75-B75)</f>
        <v>-85.786437624999962</v>
      </c>
      <c r="H75" s="16">
        <v>0.6</v>
      </c>
      <c r="I75" s="16">
        <v>0.3</v>
      </c>
      <c r="J75" s="16">
        <f t="shared" si="4"/>
        <v>0.3</v>
      </c>
      <c r="K75" s="16">
        <f t="shared" si="5"/>
        <v>0.51213203435592858</v>
      </c>
      <c r="L75" s="17">
        <f>K75 *G75</f>
        <v>-43.933982821039201</v>
      </c>
      <c r="M75" s="17">
        <v>1.8</v>
      </c>
      <c r="N75" s="17">
        <v>2</v>
      </c>
      <c r="O75" s="17">
        <v>3</v>
      </c>
      <c r="P75" s="17">
        <v>4</v>
      </c>
      <c r="Q75" s="17">
        <v>5</v>
      </c>
      <c r="R75" s="17">
        <v>6</v>
      </c>
      <c r="S75" s="17">
        <v>7</v>
      </c>
      <c r="T75" s="16">
        <f>+B$79*1.1</f>
        <v>6222.5396744390009</v>
      </c>
      <c r="U75" s="12">
        <f>ABS($A75-($B75+$L75)/((M75)*$T75))</f>
        <v>0.73607899919403641</v>
      </c>
      <c r="V75" s="12">
        <f>ABS($A75-($B75+$L75)/((N75)*$T75))</f>
        <v>0.76247109927463275</v>
      </c>
      <c r="W75" s="12">
        <f>ABS($A75-($B75+$L75)/((O75)*$T75))</f>
        <v>0.84164739951642187</v>
      </c>
      <c r="X75" s="12">
        <f>ABS($A75-($B75+$L75)/((P75)*$T75))</f>
        <v>0.88123554963731632</v>
      </c>
      <c r="Y75" s="12">
        <f>ABS($A75-($B75+$L75)/((Q75)*$T75))</f>
        <v>0.9049884397098531</v>
      </c>
      <c r="Z75" s="12">
        <f>ABS($A75-($B75+$L75)/((R75)*$T75))</f>
        <v>0.92082369975821088</v>
      </c>
      <c r="AA75" s="12">
        <f>ABS($A75-($B75+$L75)/((S75)*$T75))</f>
        <v>0.93213459979275226</v>
      </c>
      <c r="AB75" s="8"/>
      <c r="AC75" s="15">
        <f>+$B75*U75</f>
        <v>2208.2369975821093</v>
      </c>
      <c r="AD75" s="15">
        <f>+$B75*V75</f>
        <v>2287.4132978238981</v>
      </c>
      <c r="AE75" s="15">
        <f>+$B75*W75</f>
        <v>2524.9421985492654</v>
      </c>
      <c r="AF75" s="15">
        <f>+$B75*X75</f>
        <v>2643.7066489119488</v>
      </c>
      <c r="AG75" s="15">
        <f>+$B75*Y75</f>
        <v>2714.9653191295592</v>
      </c>
      <c r="AH75" s="15">
        <f>+$B75*Z75</f>
        <v>2762.4710992746327</v>
      </c>
      <c r="AI75" s="15">
        <f>+$B75*AA75</f>
        <v>2796.4037993782567</v>
      </c>
    </row>
    <row r="76" spans="1:36" x14ac:dyDescent="0.25">
      <c r="A76" s="16">
        <v>1</v>
      </c>
      <c r="B76" s="16">
        <v>4000</v>
      </c>
      <c r="C76" s="16">
        <f t="shared" si="3"/>
        <v>2914.213562375</v>
      </c>
      <c r="D76" s="16">
        <v>5656.8542494900003</v>
      </c>
      <c r="E76" s="16">
        <v>1414.2135623700001</v>
      </c>
      <c r="F76" s="16">
        <v>4242.6406871199997</v>
      </c>
      <c r="G76" s="16">
        <f>(C76-B76)</f>
        <v>-1085.786437625</v>
      </c>
      <c r="H76" s="16">
        <v>0.6</v>
      </c>
      <c r="I76" s="16">
        <v>0.3</v>
      </c>
      <c r="J76" s="16">
        <f t="shared" si="4"/>
        <v>0.3</v>
      </c>
      <c r="K76" s="16">
        <f t="shared" si="5"/>
        <v>0.58284271247457142</v>
      </c>
      <c r="L76" s="17">
        <f>K76 *G76</f>
        <v>-632.84271247345703</v>
      </c>
      <c r="M76" s="17">
        <v>1.8</v>
      </c>
      <c r="N76" s="17">
        <v>2</v>
      </c>
      <c r="O76" s="17">
        <v>3</v>
      </c>
      <c r="P76" s="17">
        <v>4</v>
      </c>
      <c r="Q76" s="17">
        <v>5</v>
      </c>
      <c r="R76" s="17">
        <v>6</v>
      </c>
      <c r="S76" s="17">
        <v>7</v>
      </c>
      <c r="T76" s="16">
        <f>+B$79*1.1</f>
        <v>6222.5396744390009</v>
      </c>
      <c r="U76" s="12">
        <f>ABS($A76-($B76+$L76)/((M76)*$T76))</f>
        <v>0.69937629402364632</v>
      </c>
      <c r="V76" s="12">
        <f>ABS($A76-($B76+$L76)/((N76)*$T76))</f>
        <v>0.7294386646212816</v>
      </c>
      <c r="W76" s="12">
        <f>ABS($A76-($B76+$L76)/((O76)*$T76))</f>
        <v>0.81962577641418777</v>
      </c>
      <c r="X76" s="12">
        <f>ABS($A76-($B76+$L76)/((P76)*$T76))</f>
        <v>0.8647193323106408</v>
      </c>
      <c r="Y76" s="12">
        <f>ABS($A76-($B76+$L76)/((Q76)*$T76))</f>
        <v>0.89177546584851264</v>
      </c>
      <c r="Z76" s="12">
        <f>ABS($A76-($B76+$L76)/((R76)*$T76))</f>
        <v>0.90981288820709394</v>
      </c>
      <c r="AA76" s="12">
        <f>ABS($A76-($B76+$L76)/((S76)*$T76))</f>
        <v>0.92269676132036615</v>
      </c>
      <c r="AB76" s="8"/>
      <c r="AC76" s="15">
        <f>+$B76*U76</f>
        <v>2797.5051760945853</v>
      </c>
      <c r="AD76" s="15">
        <f>+$B76*V76</f>
        <v>2917.7546584851266</v>
      </c>
      <c r="AE76" s="15">
        <f>+$B76*W76</f>
        <v>3278.5031056567509</v>
      </c>
      <c r="AF76" s="15">
        <f>+$B76*X76</f>
        <v>3458.8773292425631</v>
      </c>
      <c r="AG76" s="15">
        <f>+$B76*Y76</f>
        <v>3567.1018633940507</v>
      </c>
      <c r="AH76" s="15">
        <f>+$B76*Z76</f>
        <v>3639.2515528283757</v>
      </c>
      <c r="AI76" s="15">
        <f>+$B76*AA76</f>
        <v>3690.7870452814645</v>
      </c>
    </row>
    <row r="77" spans="1:36" x14ac:dyDescent="0.25">
      <c r="A77" s="16">
        <v>1</v>
      </c>
      <c r="B77" s="16">
        <v>4242.6406871199997</v>
      </c>
      <c r="C77" s="16">
        <f t="shared" si="3"/>
        <v>2914.213562375</v>
      </c>
      <c r="D77" s="16">
        <v>5656.8542494900003</v>
      </c>
      <c r="E77" s="16">
        <v>1414.2135623700001</v>
      </c>
      <c r="F77" s="16">
        <v>4242.6406871199997</v>
      </c>
      <c r="G77" s="16">
        <f>(C77-B77)</f>
        <v>-1328.4271247449997</v>
      </c>
      <c r="H77" s="16">
        <v>0.6</v>
      </c>
      <c r="I77" s="16">
        <v>0.3</v>
      </c>
      <c r="J77" s="16">
        <f t="shared" si="4"/>
        <v>0.3</v>
      </c>
      <c r="K77" s="16">
        <f t="shared" si="5"/>
        <v>0.6</v>
      </c>
      <c r="L77" s="17">
        <f>K77 *G77</f>
        <v>-797.05627484699983</v>
      </c>
      <c r="M77" s="17">
        <v>1.8</v>
      </c>
      <c r="N77" s="17">
        <v>2</v>
      </c>
      <c r="O77" s="17">
        <v>3</v>
      </c>
      <c r="P77" s="17">
        <v>4</v>
      </c>
      <c r="Q77" s="17">
        <v>5</v>
      </c>
      <c r="R77" s="17">
        <v>6</v>
      </c>
      <c r="S77" s="17">
        <v>7</v>
      </c>
      <c r="T77" s="16">
        <f>+B$79*1.1</f>
        <v>6222.5396744390009</v>
      </c>
      <c r="U77" s="12">
        <f>ABS($A77-($B77+$L77)/((M77)*$T77))</f>
        <v>0.69237422941036264</v>
      </c>
      <c r="V77" s="12">
        <f>ABS($A77-($B77+$L77)/((N77)*$T77))</f>
        <v>0.72313680646932643</v>
      </c>
      <c r="W77" s="12">
        <f>ABS($A77-($B77+$L77)/((O77)*$T77))</f>
        <v>0.81542453764621758</v>
      </c>
      <c r="X77" s="12">
        <f>ABS($A77-($B77+$L77)/((P77)*$T77))</f>
        <v>0.86156840323466322</v>
      </c>
      <c r="Y77" s="12">
        <f>ABS($A77-($B77+$L77)/((Q77)*$T77))</f>
        <v>0.88925472258773053</v>
      </c>
      <c r="Z77" s="12">
        <f>ABS($A77-($B77+$L77)/((R77)*$T77))</f>
        <v>0.90771226882310874</v>
      </c>
      <c r="AA77" s="12">
        <f>ABS($A77-($B77+$L77)/((S77)*$T77))</f>
        <v>0.9208962304198075</v>
      </c>
      <c r="AB77" s="8"/>
      <c r="AC77" s="15">
        <f>+$B77*U77</f>
        <v>2937.4950764097612</v>
      </c>
      <c r="AD77" s="15">
        <f>+$B77*V77</f>
        <v>3068.0096374807854</v>
      </c>
      <c r="AE77" s="15">
        <f>+$B77*W77</f>
        <v>3459.5533206938567</v>
      </c>
      <c r="AF77" s="15">
        <f>+$B77*X77</f>
        <v>3655.3251623003925</v>
      </c>
      <c r="AG77" s="15">
        <f>+$B77*Y77</f>
        <v>3772.7882672643136</v>
      </c>
      <c r="AH77" s="15">
        <f>+$B77*Z77</f>
        <v>3851.097003906928</v>
      </c>
      <c r="AI77" s="15">
        <f>+$B77*AA77</f>
        <v>3907.0318157945098</v>
      </c>
    </row>
    <row r="78" spans="1:36" x14ac:dyDescent="0.25">
      <c r="A78" s="16">
        <v>1</v>
      </c>
      <c r="B78" s="16">
        <v>5656.8542494900003</v>
      </c>
      <c r="C78" s="16">
        <f t="shared" si="3"/>
        <v>2914.213562375</v>
      </c>
      <c r="D78" s="16">
        <v>5656.8542494900003</v>
      </c>
      <c r="E78" s="16">
        <v>1414.2135623700001</v>
      </c>
      <c r="F78" s="16">
        <v>4242.6406871199997</v>
      </c>
      <c r="G78" s="16">
        <f>(C78-B78)</f>
        <v>-2742.6406871150002</v>
      </c>
      <c r="H78" s="16">
        <v>0.6</v>
      </c>
      <c r="I78" s="16">
        <v>0.3</v>
      </c>
      <c r="J78" s="16">
        <f t="shared" si="4"/>
        <v>0.3</v>
      </c>
      <c r="K78" s="16">
        <f t="shared" si="5"/>
        <v>0.69999999999976437</v>
      </c>
      <c r="L78" s="17">
        <f>K78 *G78</f>
        <v>-1919.848480979854</v>
      </c>
      <c r="M78" s="17">
        <v>1.8</v>
      </c>
      <c r="N78" s="17">
        <v>2</v>
      </c>
      <c r="O78" s="17">
        <v>3</v>
      </c>
      <c r="P78" s="17">
        <v>4</v>
      </c>
      <c r="Q78" s="17">
        <v>5</v>
      </c>
      <c r="R78" s="17">
        <v>6</v>
      </c>
      <c r="S78" s="17">
        <v>7</v>
      </c>
      <c r="T78" s="16">
        <f>+B$79*1.1</f>
        <v>6222.5396744390009</v>
      </c>
      <c r="U78" s="12">
        <f>ABS($A78-($B78+$L78)/((M78)*$T78))</f>
        <v>0.66635579289799474</v>
      </c>
      <c r="V78" s="12">
        <f>ABS($A78-($B78+$L78)/((N78)*$T78))</f>
        <v>0.69972021360819525</v>
      </c>
      <c r="W78" s="12">
        <f>ABS($A78-($B78+$L78)/((O78)*$T78))</f>
        <v>0.79981347573879691</v>
      </c>
      <c r="X78" s="12">
        <f>ABS($A78-($B78+$L78)/((P78)*$T78))</f>
        <v>0.84986010680409763</v>
      </c>
      <c r="Y78" s="12">
        <f>ABS($A78-($B78+$L78)/((Q78)*$T78))</f>
        <v>0.87988808544327812</v>
      </c>
      <c r="Z78" s="12">
        <f>ABS($A78-($B78+$L78)/((R78)*$T78))</f>
        <v>0.89990673786939845</v>
      </c>
      <c r="AA78" s="12">
        <f>ABS($A78-($B78+$L78)/((S78)*$T78))</f>
        <v>0.91420577531662728</v>
      </c>
      <c r="AB78" s="8"/>
      <c r="AC78" s="15">
        <f>+$B78*U78</f>
        <v>3769.4775987273001</v>
      </c>
      <c r="AD78" s="15">
        <f>+$B78*V78</f>
        <v>3958.21526380357</v>
      </c>
      <c r="AE78" s="15">
        <f>+$B78*W78</f>
        <v>4524.4282590323801</v>
      </c>
      <c r="AF78" s="15">
        <f>+$B78*X78</f>
        <v>4807.5347566467854</v>
      </c>
      <c r="AG78" s="15">
        <f>+$B78*Y78</f>
        <v>4977.3986552154283</v>
      </c>
      <c r="AH78" s="15">
        <f>+$B78*Z78</f>
        <v>5090.6412542611906</v>
      </c>
      <c r="AI78" s="15">
        <f>+$B78*AA78</f>
        <v>5171.528825008163</v>
      </c>
    </row>
    <row r="79" spans="1:36" x14ac:dyDescent="0.25">
      <c r="B79" s="26">
        <f>MAX(B71:B78)</f>
        <v>5656.8542494900003</v>
      </c>
      <c r="D79" s="21"/>
      <c r="E79" s="21"/>
      <c r="F79" s="21"/>
      <c r="G79" s="21"/>
      <c r="H79" s="21"/>
      <c r="I79" s="21"/>
      <c r="J79" s="21"/>
    </row>
    <row r="80" spans="1:36" x14ac:dyDescent="0.25">
      <c r="B80" s="26">
        <f>MIN(B72:B79)</f>
        <v>1414.2135623700001</v>
      </c>
    </row>
    <row r="89" spans="28:29" x14ac:dyDescent="0.25">
      <c r="AB89" t="s">
        <v>43</v>
      </c>
      <c r="AC89" t="s">
        <v>71</v>
      </c>
    </row>
    <row r="90" spans="28:29" x14ac:dyDescent="0.25">
      <c r="AB90">
        <v>1000</v>
      </c>
      <c r="AC90">
        <v>962.34422159999997</v>
      </c>
    </row>
    <row r="91" spans="28:29" x14ac:dyDescent="0.25">
      <c r="AB91">
        <v>1414.2135623700001</v>
      </c>
      <c r="AC91">
        <v>1229.16502547</v>
      </c>
    </row>
    <row r="92" spans="28:29" x14ac:dyDescent="0.25">
      <c r="AB92">
        <v>2000</v>
      </c>
      <c r="AC92">
        <v>1474.7114006300001</v>
      </c>
    </row>
    <row r="93" spans="28:29" x14ac:dyDescent="0.25">
      <c r="AB93">
        <v>2828.4271247500001</v>
      </c>
      <c r="AC93">
        <v>1558.37596579</v>
      </c>
    </row>
    <row r="94" spans="28:29" x14ac:dyDescent="0.25">
      <c r="AB94">
        <v>3000</v>
      </c>
      <c r="AC94">
        <v>1537.10153709</v>
      </c>
    </row>
    <row r="95" spans="28:29" x14ac:dyDescent="0.25">
      <c r="AB95">
        <v>4000</v>
      </c>
      <c r="AC95">
        <v>1149.5146309700001</v>
      </c>
    </row>
    <row r="96" spans="28:29" x14ac:dyDescent="0.25">
      <c r="AB96">
        <v>4242.6406871199997</v>
      </c>
      <c r="AC96">
        <v>987.63282097000001</v>
      </c>
    </row>
    <row r="97" spans="28:29" x14ac:dyDescent="0.25">
      <c r="AB97">
        <v>5656.8542494900003</v>
      </c>
      <c r="AC97">
        <v>483.06440900000001</v>
      </c>
    </row>
  </sheetData>
  <sortState xmlns:xlrd2="http://schemas.microsoft.com/office/spreadsheetml/2017/richdata2" ref="B71:AH78">
    <sortCondition ref="B71:B78"/>
  </sortState>
  <mergeCells count="2">
    <mergeCell ref="X55:AD55"/>
    <mergeCell ref="P55:V5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4C2-2445-4E5E-94C2-D053DB1D192F}">
  <dimension ref="A1:T51"/>
  <sheetViews>
    <sheetView workbookViewId="0">
      <selection activeCell="R12" sqref="R12"/>
    </sheetView>
  </sheetViews>
  <sheetFormatPr defaultRowHeight="15" x14ac:dyDescent="0.25"/>
  <cols>
    <col min="1" max="1" width="9.140625" style="27"/>
    <col min="2" max="2" width="14.42578125" style="27" bestFit="1" customWidth="1"/>
    <col min="3" max="6" width="14.42578125" style="27" customWidth="1"/>
    <col min="7" max="7" width="14.42578125" style="27" bestFit="1" customWidth="1"/>
    <col min="8" max="11" width="9.140625" style="27"/>
    <col min="13" max="14" width="9.140625" style="27"/>
    <col min="15" max="18" width="14.42578125" style="27" bestFit="1" customWidth="1"/>
    <col min="19" max="16384" width="9.140625" style="27"/>
  </cols>
  <sheetData>
    <row r="1" spans="1:17" x14ac:dyDescent="0.25">
      <c r="A1" s="27" t="s">
        <v>43</v>
      </c>
      <c r="B1" s="23" t="s">
        <v>76</v>
      </c>
      <c r="C1" s="23"/>
      <c r="D1" s="23"/>
      <c r="E1" s="23"/>
      <c r="F1" s="23"/>
      <c r="G1" s="23"/>
      <c r="H1" s="23"/>
      <c r="I1" s="23"/>
      <c r="J1" s="23"/>
      <c r="L1" s="27"/>
    </row>
    <row r="2" spans="1:17" x14ac:dyDescent="0.25">
      <c r="B2" s="28" t="s">
        <v>48</v>
      </c>
      <c r="C2" s="28" t="s">
        <v>75</v>
      </c>
      <c r="D2" s="28" t="s">
        <v>74</v>
      </c>
      <c r="E2" s="28" t="s">
        <v>73</v>
      </c>
      <c r="F2" s="28" t="s">
        <v>72</v>
      </c>
      <c r="G2" s="28" t="s">
        <v>49</v>
      </c>
      <c r="H2" s="28" t="s">
        <v>50</v>
      </c>
      <c r="I2" s="28" t="s">
        <v>51</v>
      </c>
      <c r="J2" s="28" t="s">
        <v>52</v>
      </c>
      <c r="L2" s="27"/>
    </row>
    <row r="3" spans="1:17" x14ac:dyDescent="0.25">
      <c r="A3" s="27">
        <v>1000</v>
      </c>
      <c r="B3" s="27">
        <v>962.34422159999997</v>
      </c>
      <c r="C3" s="27">
        <v>968.62018466999996</v>
      </c>
      <c r="D3" s="27">
        <v>973.10301543000003</v>
      </c>
      <c r="E3" s="27">
        <v>976.46513849999997</v>
      </c>
      <c r="F3" s="27">
        <v>979.08012311000005</v>
      </c>
      <c r="L3" s="27"/>
    </row>
    <row r="4" spans="1:17" x14ac:dyDescent="0.25">
      <c r="A4" s="27">
        <v>1414.2135623700001</v>
      </c>
      <c r="B4" s="27">
        <v>1229.16502547</v>
      </c>
      <c r="C4" s="27">
        <v>1260.00644829</v>
      </c>
      <c r="D4" s="27">
        <v>1282.0360360100001</v>
      </c>
      <c r="E4" s="27">
        <v>1298.55822681</v>
      </c>
      <c r="F4" s="27">
        <v>1311.4088196499999</v>
      </c>
      <c r="L4" s="27"/>
    </row>
    <row r="5" spans="1:17" x14ac:dyDescent="0.25">
      <c r="A5" s="27">
        <v>2000</v>
      </c>
      <c r="B5" s="27">
        <v>1474.7114006300001</v>
      </c>
      <c r="C5" s="27">
        <v>1562.25950053</v>
      </c>
      <c r="D5" s="27">
        <v>1624.79385759</v>
      </c>
      <c r="E5" s="27">
        <v>1671.6946253900001</v>
      </c>
      <c r="F5" s="27">
        <v>1708.1730003499999</v>
      </c>
      <c r="L5" s="27"/>
    </row>
    <row r="6" spans="1:17" x14ac:dyDescent="0.25">
      <c r="A6" s="27">
        <v>2828.4271247500001</v>
      </c>
      <c r="B6" s="27">
        <v>1558.37596579</v>
      </c>
      <c r="C6" s="27">
        <v>1770.0511589499999</v>
      </c>
      <c r="D6" s="27">
        <v>1921.24772549</v>
      </c>
      <c r="E6" s="27">
        <v>2034.6451503999999</v>
      </c>
      <c r="F6" s="27">
        <v>2122.8431475500001</v>
      </c>
      <c r="L6" s="27"/>
    </row>
    <row r="7" spans="1:17" x14ac:dyDescent="0.25">
      <c r="A7" s="27">
        <v>3000</v>
      </c>
      <c r="B7" s="27">
        <v>1537.10153709</v>
      </c>
      <c r="C7" s="27">
        <v>1780.91794757</v>
      </c>
      <c r="D7" s="27">
        <v>1955.07252649</v>
      </c>
      <c r="E7" s="27">
        <v>2085.6884606799999</v>
      </c>
      <c r="F7" s="27">
        <v>2187.2786317199998</v>
      </c>
      <c r="L7" s="27"/>
    </row>
    <row r="8" spans="1:17" x14ac:dyDescent="0.25">
      <c r="A8" s="27">
        <v>4000</v>
      </c>
      <c r="B8" s="27">
        <v>1149.5146309700001</v>
      </c>
      <c r="C8" s="27">
        <v>1624.59552581</v>
      </c>
      <c r="D8" s="27">
        <v>1963.9390221199999</v>
      </c>
      <c r="E8" s="27">
        <v>2218.4466443599999</v>
      </c>
      <c r="F8" s="27">
        <v>2416.3970172099998</v>
      </c>
      <c r="L8" s="27"/>
    </row>
    <row r="9" spans="1:17" x14ac:dyDescent="0.25">
      <c r="A9" s="27">
        <v>4242.6406871199997</v>
      </c>
      <c r="B9" s="27">
        <v>987.63282097000001</v>
      </c>
      <c r="C9" s="27">
        <v>1530.1341319999999</v>
      </c>
      <c r="D9" s="27">
        <v>1917.6350684399999</v>
      </c>
      <c r="E9" s="27">
        <v>2208.2607707799998</v>
      </c>
      <c r="F9" s="27">
        <v>2434.3029836999999</v>
      </c>
      <c r="L9" s="27"/>
    </row>
    <row r="10" spans="1:17" x14ac:dyDescent="0.25">
      <c r="A10" s="27">
        <v>5656.8542494900003</v>
      </c>
      <c r="B10" s="27">
        <v>483.06440900000001</v>
      </c>
      <c r="C10" s="27">
        <v>540.25536741999997</v>
      </c>
      <c r="D10" s="27">
        <v>1271.1980648599999</v>
      </c>
      <c r="E10" s="27">
        <v>1819.4050879399999</v>
      </c>
      <c r="F10" s="27">
        <v>2245.7883281099998</v>
      </c>
      <c r="L10" s="27"/>
    </row>
    <row r="11" spans="1:17" x14ac:dyDescent="0.25">
      <c r="L11" s="27"/>
      <c r="O11" s="27" t="s">
        <v>43</v>
      </c>
      <c r="P11" s="27" t="s">
        <v>70</v>
      </c>
      <c r="Q11" s="27" t="s">
        <v>78</v>
      </c>
    </row>
    <row r="12" spans="1:17" x14ac:dyDescent="0.25">
      <c r="L12" s="27"/>
      <c r="O12" s="27">
        <v>1000</v>
      </c>
      <c r="P12" s="27">
        <v>979.08012311000005</v>
      </c>
      <c r="Q12" s="27">
        <v>841.26339945999996</v>
      </c>
    </row>
    <row r="13" spans="1:17" x14ac:dyDescent="0.25">
      <c r="L13" s="27"/>
      <c r="O13" s="27">
        <v>1414.2135623700001</v>
      </c>
      <c r="P13" s="27">
        <v>1311.4088196499999</v>
      </c>
      <c r="Q13" s="27">
        <v>1135.9321399099999</v>
      </c>
    </row>
    <row r="14" spans="1:17" x14ac:dyDescent="0.25">
      <c r="L14" s="27"/>
      <c r="O14" s="27">
        <v>2000</v>
      </c>
      <c r="P14" s="27">
        <v>1708.1730003499999</v>
      </c>
      <c r="Q14" s="27">
        <v>1498.8626999200001</v>
      </c>
    </row>
    <row r="15" spans="1:17" x14ac:dyDescent="0.25">
      <c r="L15" s="27"/>
      <c r="O15" s="27">
        <v>2828.4271247500001</v>
      </c>
      <c r="P15" s="27">
        <v>2122.8431475500001</v>
      </c>
      <c r="Q15" s="27">
        <v>1904.5360817999999</v>
      </c>
    </row>
    <row r="16" spans="1:17" x14ac:dyDescent="0.25">
      <c r="L16" s="27"/>
      <c r="O16" s="27">
        <v>3000</v>
      </c>
      <c r="P16" s="27">
        <v>2187.2786317199998</v>
      </c>
      <c r="Q16" s="27">
        <v>1972.79790136</v>
      </c>
    </row>
    <row r="17" spans="12:20" x14ac:dyDescent="0.25">
      <c r="L17" s="27"/>
      <c r="O17" s="27">
        <v>4000</v>
      </c>
      <c r="P17" s="27">
        <v>2416.3970172099998</v>
      </c>
      <c r="Q17" s="27">
        <v>2263.0690037999998</v>
      </c>
    </row>
    <row r="18" spans="12:20" x14ac:dyDescent="0.25">
      <c r="L18" s="27"/>
      <c r="O18" s="27">
        <v>4242.6406871199997</v>
      </c>
      <c r="P18" s="27">
        <v>2434.3029836999999</v>
      </c>
      <c r="Q18" s="27">
        <v>2305.81182567</v>
      </c>
    </row>
    <row r="19" spans="12:20" x14ac:dyDescent="0.25">
      <c r="L19" s="27"/>
      <c r="O19" s="27">
        <v>5656.8542494900003</v>
      </c>
      <c r="P19" s="27">
        <v>2245.7883281099998</v>
      </c>
      <c r="Q19" s="27">
        <v>2339.75937153</v>
      </c>
    </row>
    <row r="20" spans="12:20" x14ac:dyDescent="0.25">
      <c r="L20" s="27"/>
    </row>
    <row r="21" spans="12:20" x14ac:dyDescent="0.25">
      <c r="L21" s="27"/>
    </row>
    <row r="22" spans="12:20" x14ac:dyDescent="0.25">
      <c r="L22" s="27"/>
    </row>
    <row r="23" spans="12:20" x14ac:dyDescent="0.25">
      <c r="L23" s="27"/>
    </row>
    <row r="24" spans="12:20" x14ac:dyDescent="0.25">
      <c r="L24" s="27"/>
    </row>
    <row r="25" spans="12:20" x14ac:dyDescent="0.25">
      <c r="L25" s="27"/>
    </row>
    <row r="26" spans="12:20" x14ac:dyDescent="0.25">
      <c r="L26" s="27"/>
      <c r="O26" s="27" t="s">
        <v>68</v>
      </c>
      <c r="P26" s="27">
        <v>5656.8542494900003</v>
      </c>
      <c r="Q26" s="27">
        <v>4242.6406871199997</v>
      </c>
      <c r="R26" s="27">
        <v>1000</v>
      </c>
      <c r="S26" s="27">
        <v>4000</v>
      </c>
    </row>
    <row r="27" spans="12:20" x14ac:dyDescent="0.25">
      <c r="L27" s="27"/>
      <c r="P27" s="27">
        <v>3000</v>
      </c>
      <c r="Q27" s="27">
        <v>1414.2135623700001</v>
      </c>
      <c r="R27" s="27">
        <v>1414.2135623700001</v>
      </c>
      <c r="S27" s="27">
        <v>2000</v>
      </c>
      <c r="T27" s="27">
        <v>4242.6406871199997</v>
      </c>
    </row>
    <row r="28" spans="12:20" x14ac:dyDescent="0.25">
      <c r="L28" s="27"/>
      <c r="P28" s="27">
        <v>4242.6406871199997</v>
      </c>
      <c r="Q28" s="27">
        <v>3000</v>
      </c>
      <c r="R28" s="27">
        <v>2828.4271247500001</v>
      </c>
      <c r="S28" s="27">
        <v>5656.8542494900003</v>
      </c>
      <c r="T28" s="27">
        <v>3000</v>
      </c>
    </row>
    <row r="29" spans="12:20" x14ac:dyDescent="0.25">
      <c r="L29" s="27"/>
      <c r="P29" s="27">
        <v>1000</v>
      </c>
      <c r="Q29" s="27">
        <v>2828.4271247500001</v>
      </c>
      <c r="R29" s="27">
        <v>2000</v>
      </c>
      <c r="S29" s="27">
        <v>3000</v>
      </c>
      <c r="T29" s="27">
        <v>4000</v>
      </c>
    </row>
    <row r="30" spans="12:20" x14ac:dyDescent="0.25">
      <c r="L30" s="27"/>
      <c r="P30" s="27">
        <v>4000</v>
      </c>
      <c r="Q30" s="27">
        <v>2000</v>
      </c>
      <c r="R30" s="27">
        <v>1000</v>
      </c>
      <c r="S30" s="27">
        <v>5656.8542494900003</v>
      </c>
      <c r="T30" s="27">
        <v>1000</v>
      </c>
    </row>
    <row r="31" spans="12:20" x14ac:dyDescent="0.25">
      <c r="L31" s="27"/>
      <c r="P31" s="27">
        <v>2000</v>
      </c>
      <c r="Q31" s="27">
        <v>1414.2135623700001</v>
      </c>
      <c r="R31" s="27">
        <v>2828.4271247500001</v>
      </c>
      <c r="S31" s="27">
        <v>4242.6406871199997</v>
      </c>
      <c r="T31" s="27">
        <v>1414.2135623700001</v>
      </c>
    </row>
    <row r="32" spans="12:20" x14ac:dyDescent="0.25">
      <c r="L32" s="27"/>
      <c r="P32" s="27">
        <v>4000</v>
      </c>
      <c r="Q32" s="27" t="s">
        <v>69</v>
      </c>
    </row>
    <row r="33" spans="12:20" x14ac:dyDescent="0.25">
      <c r="L33" s="27"/>
      <c r="O33" s="27" t="s">
        <v>70</v>
      </c>
    </row>
    <row r="34" spans="12:20" x14ac:dyDescent="0.25">
      <c r="L34" s="27"/>
      <c r="O34" s="27" t="s">
        <v>81</v>
      </c>
      <c r="P34" s="27">
        <v>2339.75937153</v>
      </c>
      <c r="Q34" s="27">
        <v>2305.81182567</v>
      </c>
      <c r="R34" s="27">
        <v>841.26339945999996</v>
      </c>
      <c r="S34" s="27">
        <v>2263.0690037999998</v>
      </c>
    </row>
    <row r="35" spans="12:20" x14ac:dyDescent="0.25">
      <c r="L35" s="27"/>
      <c r="P35" s="27">
        <v>1972.79790136</v>
      </c>
      <c r="Q35" s="27">
        <v>1135.9321399099999</v>
      </c>
      <c r="R35" s="27">
        <v>1135.9321399099999</v>
      </c>
      <c r="S35" s="27">
        <v>1498.8626999200001</v>
      </c>
      <c r="T35" s="27">
        <v>2305.81182567</v>
      </c>
    </row>
    <row r="36" spans="12:20" x14ac:dyDescent="0.25">
      <c r="L36" s="27"/>
      <c r="P36" s="27">
        <v>2305.81182567</v>
      </c>
      <c r="Q36" s="27">
        <v>1972.79790136</v>
      </c>
      <c r="R36" s="27">
        <v>1904.5360817999999</v>
      </c>
      <c r="S36" s="27">
        <v>2339.75937153</v>
      </c>
      <c r="T36" s="27">
        <v>1972.79790136</v>
      </c>
    </row>
    <row r="37" spans="12:20" x14ac:dyDescent="0.25">
      <c r="L37" s="27"/>
      <c r="P37" s="27">
        <v>841.26339945999996</v>
      </c>
      <c r="Q37" s="27">
        <v>1904.5360817999999</v>
      </c>
      <c r="R37" s="27">
        <v>1498.8626999200001</v>
      </c>
      <c r="S37" s="27">
        <v>1972.79790136</v>
      </c>
      <c r="T37" s="27">
        <v>2263.0690037999998</v>
      </c>
    </row>
    <row r="38" spans="12:20" x14ac:dyDescent="0.25">
      <c r="L38" s="27"/>
      <c r="P38" s="27">
        <v>2263.0690037999998</v>
      </c>
      <c r="Q38" s="27">
        <v>1498.8626999200001</v>
      </c>
      <c r="R38" s="27">
        <v>841.26339945999996</v>
      </c>
      <c r="S38" s="27">
        <v>2339.75937153</v>
      </c>
      <c r="T38" s="27">
        <v>841.26339945999996</v>
      </c>
    </row>
    <row r="39" spans="12:20" x14ac:dyDescent="0.25">
      <c r="L39" s="27"/>
      <c r="P39" s="27">
        <v>1498.8626999200001</v>
      </c>
      <c r="Q39" s="27">
        <v>1135.9321399099999</v>
      </c>
      <c r="R39" s="27">
        <v>1904.5360817999999</v>
      </c>
      <c r="S39" s="27">
        <v>2305.81182567</v>
      </c>
      <c r="T39" s="27">
        <v>1135.9321399099999</v>
      </c>
    </row>
    <row r="40" spans="12:20" x14ac:dyDescent="0.25">
      <c r="L40" s="27"/>
      <c r="P40" s="27">
        <v>2263.0690037999998</v>
      </c>
      <c r="Q40" s="27">
        <v>2339.75937153</v>
      </c>
    </row>
    <row r="41" spans="12:20" x14ac:dyDescent="0.25">
      <c r="L41" s="27"/>
    </row>
    <row r="42" spans="12:20" x14ac:dyDescent="0.25">
      <c r="L42" s="27"/>
    </row>
    <row r="43" spans="12:20" x14ac:dyDescent="0.25">
      <c r="L43" s="27"/>
    </row>
    <row r="44" spans="12:20" x14ac:dyDescent="0.25">
      <c r="L44" s="27"/>
    </row>
    <row r="45" spans="12:20" x14ac:dyDescent="0.25">
      <c r="L45" s="27"/>
    </row>
    <row r="46" spans="12:20" x14ac:dyDescent="0.25">
      <c r="L46" s="27"/>
    </row>
    <row r="47" spans="12:20" x14ac:dyDescent="0.25">
      <c r="L47" s="27"/>
    </row>
    <row r="48" spans="12:20" x14ac:dyDescent="0.25">
      <c r="L48" s="27"/>
    </row>
    <row r="49" spans="12:12" x14ac:dyDescent="0.25">
      <c r="L49" s="27"/>
    </row>
    <row r="50" spans="12:12" x14ac:dyDescent="0.25">
      <c r="L50" s="27"/>
    </row>
    <row r="51" spans="12:12" x14ac:dyDescent="0.25">
      <c r="L51" s="27"/>
    </row>
  </sheetData>
  <sortState xmlns:xlrd2="http://schemas.microsoft.com/office/spreadsheetml/2017/richdata2" ref="O12:R44">
    <sortCondition ref="O12:O44"/>
  </sortState>
  <mergeCells count="1"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6270-AA43-4C49-9450-D468F41499A0}">
  <dimension ref="A1:AL53"/>
  <sheetViews>
    <sheetView topLeftCell="P1" workbookViewId="0">
      <selection activeCell="AO8" sqref="AO8"/>
    </sheetView>
  </sheetViews>
  <sheetFormatPr defaultRowHeight="15" x14ac:dyDescent="0.25"/>
  <sheetData>
    <row r="1" spans="1:38" x14ac:dyDescent="0.25">
      <c r="A1" s="24" t="s">
        <v>77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2" t="s">
        <v>64</v>
      </c>
      <c r="Q1" s="22"/>
      <c r="R1" s="22"/>
      <c r="S1" s="22"/>
      <c r="T1" s="22"/>
      <c r="U1" s="22"/>
      <c r="V1" s="22"/>
      <c r="W1" s="6"/>
      <c r="X1" s="23" t="s">
        <v>56</v>
      </c>
      <c r="Y1" s="23"/>
      <c r="Z1" s="23"/>
      <c r="AA1" s="23"/>
      <c r="AB1" s="23"/>
      <c r="AC1" s="23"/>
      <c r="AD1" s="23"/>
      <c r="AJ1" s="7"/>
    </row>
    <row r="2" spans="1:38" x14ac:dyDescent="0.25">
      <c r="A2" s="16" t="s">
        <v>47</v>
      </c>
      <c r="B2" s="16" t="s">
        <v>43</v>
      </c>
      <c r="C2" s="16" t="s">
        <v>46</v>
      </c>
      <c r="D2" s="16" t="s">
        <v>45</v>
      </c>
      <c r="E2" s="16" t="s">
        <v>44</v>
      </c>
      <c r="F2" s="16" t="s">
        <v>67</v>
      </c>
      <c r="G2" s="17" t="s">
        <v>65</v>
      </c>
      <c r="H2" s="18" t="s">
        <v>1</v>
      </c>
      <c r="I2" s="18"/>
      <c r="J2" s="18"/>
      <c r="K2" s="18"/>
      <c r="L2" s="18"/>
      <c r="M2" s="18"/>
      <c r="N2" s="18"/>
      <c r="O2" s="16" t="s">
        <v>66</v>
      </c>
      <c r="P2" s="11" t="s">
        <v>57</v>
      </c>
      <c r="Q2" s="11" t="s">
        <v>58</v>
      </c>
      <c r="R2" s="11" t="s">
        <v>59</v>
      </c>
      <c r="S2" s="11" t="s">
        <v>60</v>
      </c>
      <c r="T2" s="11" t="s">
        <v>61</v>
      </c>
      <c r="U2" s="11" t="s">
        <v>62</v>
      </c>
      <c r="V2" s="11" t="s">
        <v>63</v>
      </c>
      <c r="W2" s="7"/>
      <c r="X2" s="14" t="s">
        <v>48</v>
      </c>
      <c r="Y2" s="14" t="s">
        <v>49</v>
      </c>
      <c r="Z2" s="14" t="s">
        <v>50</v>
      </c>
      <c r="AA2" s="14" t="s">
        <v>51</v>
      </c>
      <c r="AB2" s="14" t="s">
        <v>52</v>
      </c>
      <c r="AC2" s="14" t="s">
        <v>53</v>
      </c>
      <c r="AD2" s="14" t="s">
        <v>54</v>
      </c>
    </row>
    <row r="3" spans="1:38" x14ac:dyDescent="0.25">
      <c r="A3" s="16">
        <v>1</v>
      </c>
      <c r="B3" s="16">
        <v>1000</v>
      </c>
      <c r="C3" s="16">
        <f>MEDIAN($B$3:$B$34)</f>
        <v>2914.213562375</v>
      </c>
      <c r="D3" s="16">
        <v>5656.8542494900003</v>
      </c>
      <c r="E3" s="16">
        <f>(C3-B3)</f>
        <v>1914.213562375</v>
      </c>
      <c r="F3" s="16">
        <v>0.4</v>
      </c>
      <c r="G3" s="17">
        <f>F3 *E3</f>
        <v>765.68542495000008</v>
      </c>
      <c r="H3" s="17">
        <v>1.8</v>
      </c>
      <c r="I3" s="17">
        <v>2</v>
      </c>
      <c r="J3" s="17">
        <v>3</v>
      </c>
      <c r="K3" s="17">
        <v>4</v>
      </c>
      <c r="L3" s="17">
        <v>5</v>
      </c>
      <c r="M3" s="17">
        <v>6</v>
      </c>
      <c r="N3" s="17">
        <v>7</v>
      </c>
      <c r="O3" s="16">
        <f>+B$35*1.1</f>
        <v>6222.5396744390009</v>
      </c>
      <c r="P3" s="12">
        <f>ABS($A3-($B3+$G3)/((H3)*$O3))</f>
        <v>0.84235755840594428</v>
      </c>
      <c r="Q3" s="12">
        <f>ABS($A3-($B3+$G3)/((I3)*$O3))</f>
        <v>0.85812180256534987</v>
      </c>
      <c r="R3" s="12">
        <f>ABS($A3-($B3+$G3)/((J3)*$O3))</f>
        <v>0.90541453504356662</v>
      </c>
      <c r="S3" s="12">
        <f>ABS($A3-($B3+$G3)/((K3)*$O3))</f>
        <v>0.92906090128267493</v>
      </c>
      <c r="T3" s="12">
        <f>ABS($A3-($B3+$G3)/((L3)*$O3))</f>
        <v>0.94324872102613999</v>
      </c>
      <c r="U3" s="12">
        <f>ABS($A3-($B3+$G3)/((M3)*$O3))</f>
        <v>0.95270726752178325</v>
      </c>
      <c r="V3" s="12">
        <f>ABS($A3-($B3+$G3)/((N3)*$O3))</f>
        <v>0.95946337216152855</v>
      </c>
      <c r="W3" s="8"/>
      <c r="X3" s="15">
        <f>+$B3*P3</f>
        <v>842.35755840594425</v>
      </c>
      <c r="Y3" s="15">
        <f>+$B3*Q3</f>
        <v>858.12180256534987</v>
      </c>
      <c r="Z3" s="15">
        <f>+$B3*R3</f>
        <v>905.41453504356662</v>
      </c>
      <c r="AA3" s="15">
        <f>+$B3*S3</f>
        <v>929.06090128267488</v>
      </c>
      <c r="AB3" s="15">
        <f>+$B3*T3</f>
        <v>943.24872102613995</v>
      </c>
      <c r="AC3" s="15">
        <f>+$B3*U3</f>
        <v>952.70726752178325</v>
      </c>
      <c r="AD3" s="15">
        <f>+$B3*V3</f>
        <v>959.46337216152858</v>
      </c>
      <c r="AF3">
        <v>1000</v>
      </c>
      <c r="AG3">
        <v>-85.786437629999995</v>
      </c>
      <c r="AH3">
        <v>434.31457504999997</v>
      </c>
      <c r="AI3">
        <v>979.08012311000005</v>
      </c>
      <c r="AK3" t="s">
        <v>43</v>
      </c>
      <c r="AL3" t="s">
        <v>70</v>
      </c>
    </row>
    <row r="4" spans="1:38" x14ac:dyDescent="0.25">
      <c r="A4" s="16">
        <v>1</v>
      </c>
      <c r="B4" s="16">
        <v>1414.2135623700001</v>
      </c>
      <c r="C4" s="16">
        <f t="shared" ref="C4:C34" si="0">MEDIAN($B$3:$B$34)</f>
        <v>2914.213562375</v>
      </c>
      <c r="D4" s="16">
        <v>5656.8542494900003</v>
      </c>
      <c r="E4" s="16">
        <f>(C4-B4)</f>
        <v>1500.0000000049999</v>
      </c>
      <c r="F4" s="16">
        <v>0.4</v>
      </c>
      <c r="G4" s="17">
        <f t="shared" ref="G4:G10" si="1">F4 *E4</f>
        <v>600.00000000199998</v>
      </c>
      <c r="H4" s="17">
        <v>1.8</v>
      </c>
      <c r="I4" s="17">
        <v>2</v>
      </c>
      <c r="J4" s="17">
        <v>3</v>
      </c>
      <c r="K4" s="17">
        <v>4</v>
      </c>
      <c r="L4" s="17">
        <v>5</v>
      </c>
      <c r="M4" s="17">
        <v>6</v>
      </c>
      <c r="N4" s="17">
        <v>7</v>
      </c>
      <c r="O4" s="16">
        <f t="shared" ref="O4:O34" si="2">+B$35*1.1</f>
        <v>6222.5396744390009</v>
      </c>
      <c r="P4" s="12">
        <f>ABS($A4-($B4+$G4)/((H4)*$O4))</f>
        <v>0.82016867819296047</v>
      </c>
      <c r="Q4" s="12">
        <f>ABS($A4-($B4+$G4)/((I4)*$O4))</f>
        <v>0.83815181037366437</v>
      </c>
      <c r="R4" s="12">
        <f>ABS($A4-($B4+$G4)/((J4)*$O4))</f>
        <v>0.89210120691577621</v>
      </c>
      <c r="S4" s="12">
        <f>ABS($A4-($B4+$G4)/((K4)*$O4))</f>
        <v>0.91907590518683224</v>
      </c>
      <c r="T4" s="12">
        <f>ABS($A4-($B4+$G4)/((L4)*$O4))</f>
        <v>0.93526072414946571</v>
      </c>
      <c r="U4" s="12">
        <f>ABS($A4-($B4+$G4)/((M4)*$O4))</f>
        <v>0.94605060345788816</v>
      </c>
      <c r="V4" s="12">
        <f>ABS($A4-($B4+$G4)/((N4)*$O4))</f>
        <v>0.95375766010676122</v>
      </c>
      <c r="W4" s="8"/>
      <c r="X4" s="15">
        <f>+$B4*P4</f>
        <v>1159.8936681315608</v>
      </c>
      <c r="Y4" s="15">
        <f>+$B4*Q4</f>
        <v>1185.3256575554046</v>
      </c>
      <c r="Z4" s="15">
        <f>+$B4*R4</f>
        <v>1261.6216258269365</v>
      </c>
      <c r="AA4" s="15">
        <f>+$B4*S4</f>
        <v>1299.7696099627024</v>
      </c>
      <c r="AB4" s="15">
        <f>+$B4*T4</f>
        <v>1322.6584004441618</v>
      </c>
      <c r="AC4" s="15">
        <f>+$B4*U4</f>
        <v>1337.9175940984683</v>
      </c>
      <c r="AD4" s="15">
        <f>+$B4*V4</f>
        <v>1348.8170181372584</v>
      </c>
      <c r="AF4">
        <v>1000</v>
      </c>
      <c r="AG4">
        <v>-1500</v>
      </c>
      <c r="AH4">
        <v>-600</v>
      </c>
      <c r="AI4">
        <v>979.08012311000005</v>
      </c>
      <c r="AK4">
        <v>1000</v>
      </c>
      <c r="AL4">
        <v>791.60237991999998</v>
      </c>
    </row>
    <row r="5" spans="1:38" x14ac:dyDescent="0.25">
      <c r="A5" s="16">
        <v>1</v>
      </c>
      <c r="B5" s="16">
        <v>2000</v>
      </c>
      <c r="C5" s="16">
        <f t="shared" si="0"/>
        <v>2914.213562375</v>
      </c>
      <c r="D5" s="16">
        <v>5656.8542494900003</v>
      </c>
      <c r="E5" s="16">
        <f>(C5-B5)</f>
        <v>914.21356237500004</v>
      </c>
      <c r="F5" s="16">
        <v>0.4</v>
      </c>
      <c r="G5" s="17">
        <f t="shared" si="1"/>
        <v>365.68542495000003</v>
      </c>
      <c r="H5" s="17">
        <v>1.8</v>
      </c>
      <c r="I5" s="17">
        <v>2</v>
      </c>
      <c r="J5" s="17">
        <v>3</v>
      </c>
      <c r="K5" s="17">
        <v>4</v>
      </c>
      <c r="L5" s="17">
        <v>5</v>
      </c>
      <c r="M5" s="17">
        <v>6</v>
      </c>
      <c r="N5" s="17">
        <v>7</v>
      </c>
      <c r="O5" s="16">
        <f t="shared" si="2"/>
        <v>6222.5396744390009</v>
      </c>
      <c r="P5" s="12">
        <f>ABS($A5-($B5+$G5)/((H5)*$O5))</f>
        <v>0.78878886286148631</v>
      </c>
      <c r="Q5" s="12">
        <f>ABS($A5-($B5+$G5)/((I5)*$O5))</f>
        <v>0.8099099765753377</v>
      </c>
      <c r="R5" s="12">
        <f>ABS($A5-($B5+$G5)/((J5)*$O5))</f>
        <v>0.87327331771689187</v>
      </c>
      <c r="S5" s="12">
        <f>ABS($A5-($B5+$G5)/((K5)*$O5))</f>
        <v>0.90495498828766885</v>
      </c>
      <c r="T5" s="12">
        <f>ABS($A5-($B5+$G5)/((L5)*$O5))</f>
        <v>0.92396399063013512</v>
      </c>
      <c r="U5" s="12">
        <f>ABS($A5-($B5+$G5)/((M5)*$O5))</f>
        <v>0.93663665885844594</v>
      </c>
      <c r="V5" s="12">
        <f>ABS($A5-($B5+$G5)/((N5)*$O5))</f>
        <v>0.94568856473581075</v>
      </c>
      <c r="W5" s="8"/>
      <c r="X5" s="15">
        <f>+$B5*P5</f>
        <v>1577.5777257229727</v>
      </c>
      <c r="Y5" s="15">
        <f>+$B5*Q5</f>
        <v>1619.8199531506755</v>
      </c>
      <c r="Z5" s="15">
        <f>+$B5*R5</f>
        <v>1746.5466354337836</v>
      </c>
      <c r="AA5" s="15">
        <f>+$B5*S5</f>
        <v>1809.9099765753376</v>
      </c>
      <c r="AB5" s="15">
        <f>+$B5*T5</f>
        <v>1847.9279812602701</v>
      </c>
      <c r="AC5" s="15">
        <f>+$B5*U5</f>
        <v>1873.2733177168918</v>
      </c>
      <c r="AD5" s="15">
        <f>+$B5*V5</f>
        <v>1891.3771294716214</v>
      </c>
      <c r="AF5">
        <v>1000</v>
      </c>
      <c r="AG5">
        <v>85.786437629999995</v>
      </c>
      <c r="AH5">
        <v>-34.314575050000002</v>
      </c>
      <c r="AI5">
        <v>979.08012311000005</v>
      </c>
      <c r="AK5">
        <v>1000</v>
      </c>
      <c r="AL5">
        <v>791.60237991999998</v>
      </c>
    </row>
    <row r="6" spans="1:38" x14ac:dyDescent="0.25">
      <c r="A6" s="16">
        <v>1</v>
      </c>
      <c r="B6" s="16">
        <v>2828.4271247500001</v>
      </c>
      <c r="C6" s="16">
        <f t="shared" si="0"/>
        <v>2914.213562375</v>
      </c>
      <c r="D6" s="16">
        <v>5656.8542494900003</v>
      </c>
      <c r="E6" s="16">
        <f>(C6-B6)</f>
        <v>85.786437624999962</v>
      </c>
      <c r="F6" s="16">
        <v>0.4</v>
      </c>
      <c r="G6" s="17">
        <f t="shared" si="1"/>
        <v>34.314575049999988</v>
      </c>
      <c r="H6" s="17">
        <v>1.8</v>
      </c>
      <c r="I6" s="17">
        <v>2</v>
      </c>
      <c r="J6" s="17">
        <v>3</v>
      </c>
      <c r="K6" s="17">
        <v>4</v>
      </c>
      <c r="L6" s="17">
        <v>5</v>
      </c>
      <c r="M6" s="17">
        <v>6</v>
      </c>
      <c r="N6" s="17">
        <v>7</v>
      </c>
      <c r="O6" s="16">
        <f t="shared" si="2"/>
        <v>6222.5396744390009</v>
      </c>
      <c r="P6" s="12">
        <f>ABS($A6-($B6+$G6)/((H6)*$O6))</f>
        <v>0.74441110243498287</v>
      </c>
      <c r="Q6" s="12">
        <f>ABS($A6-($B6+$G6)/((I6)*$O6))</f>
        <v>0.76996999219148465</v>
      </c>
      <c r="R6" s="12">
        <f>ABS($A6-($B6+$G6)/((J6)*$O6))</f>
        <v>0.84664666146098977</v>
      </c>
      <c r="S6" s="12">
        <f>ABS($A6-($B6+$G6)/((K6)*$O6))</f>
        <v>0.88498499609574233</v>
      </c>
      <c r="T6" s="12">
        <f>ABS($A6-($B6+$G6)/((L6)*$O6))</f>
        <v>0.90798799687659382</v>
      </c>
      <c r="U6" s="12">
        <f>ABS($A6-($B6+$G6)/((M6)*$O6))</f>
        <v>0.92332333073049488</v>
      </c>
      <c r="V6" s="12">
        <f>ABS($A6-($B6+$G6)/((N6)*$O6))</f>
        <v>0.93427714062613842</v>
      </c>
      <c r="W6" s="8"/>
      <c r="X6" s="15">
        <f>+$B6*P6</f>
        <v>2105.5125540921563</v>
      </c>
      <c r="Y6" s="15">
        <f>+$B6*Q6</f>
        <v>2177.8040111579407</v>
      </c>
      <c r="Z6" s="15">
        <f>+$B6*R6</f>
        <v>2394.6783823552942</v>
      </c>
      <c r="AA6" s="15">
        <f>+$B6*S6</f>
        <v>2503.1155679539706</v>
      </c>
      <c r="AB6" s="15">
        <f>+$B6*T6</f>
        <v>2568.1778793131762</v>
      </c>
      <c r="AC6" s="15">
        <f>+$B6*U6</f>
        <v>2611.5527535526471</v>
      </c>
      <c r="AD6" s="15">
        <f>+$B6*V6</f>
        <v>2642.5348065808403</v>
      </c>
      <c r="AF6">
        <v>1000</v>
      </c>
      <c r="AG6">
        <v>-85.786437629999995</v>
      </c>
      <c r="AH6">
        <v>-765.68542494999997</v>
      </c>
      <c r="AI6">
        <v>979.08012311000005</v>
      </c>
      <c r="AK6">
        <v>1000</v>
      </c>
      <c r="AL6">
        <v>791.60237991999998</v>
      </c>
    </row>
    <row r="7" spans="1:38" x14ac:dyDescent="0.25">
      <c r="A7" s="16">
        <v>1</v>
      </c>
      <c r="B7" s="16">
        <v>3000</v>
      </c>
      <c r="C7" s="16">
        <f t="shared" si="0"/>
        <v>2914.213562375</v>
      </c>
      <c r="D7" s="16">
        <v>5656.8542494900003</v>
      </c>
      <c r="E7" s="16">
        <f>(C7-B7)</f>
        <v>-85.786437624999962</v>
      </c>
      <c r="F7" s="16">
        <v>0.4</v>
      </c>
      <c r="G7" s="17">
        <f t="shared" si="1"/>
        <v>-34.314575049999988</v>
      </c>
      <c r="H7" s="17">
        <v>1.8</v>
      </c>
      <c r="I7" s="17">
        <v>2</v>
      </c>
      <c r="J7" s="17">
        <v>3</v>
      </c>
      <c r="K7" s="17">
        <v>4</v>
      </c>
      <c r="L7" s="17">
        <v>5</v>
      </c>
      <c r="M7" s="17">
        <v>6</v>
      </c>
      <c r="N7" s="17">
        <v>7</v>
      </c>
      <c r="O7" s="16">
        <f t="shared" si="2"/>
        <v>6222.5396744390009</v>
      </c>
      <c r="P7" s="12">
        <f>ABS($A7-($B7+$G7)/((H7)*$O7))</f>
        <v>0.73522016731702844</v>
      </c>
      <c r="Q7" s="12">
        <f>ABS($A7-($B7+$G7)/((I7)*$O7))</f>
        <v>0.76169815058532553</v>
      </c>
      <c r="R7" s="12">
        <f>ABS($A7-($B7+$G7)/((J7)*$O7))</f>
        <v>0.84113210039021702</v>
      </c>
      <c r="S7" s="12">
        <f>ABS($A7-($B7+$G7)/((K7)*$O7))</f>
        <v>0.88084907529266276</v>
      </c>
      <c r="T7" s="12">
        <f>ABS($A7-($B7+$G7)/((L7)*$O7))</f>
        <v>0.90467926023413026</v>
      </c>
      <c r="U7" s="12">
        <f>ABS($A7-($B7+$G7)/((M7)*$O7))</f>
        <v>0.92056605019510851</v>
      </c>
      <c r="V7" s="12">
        <f>ABS($A7-($B7+$G7)/((N7)*$O7))</f>
        <v>0.93191375731009307</v>
      </c>
      <c r="W7" s="8"/>
      <c r="X7" s="15">
        <f>+$B7*P7</f>
        <v>2205.6605019510853</v>
      </c>
      <c r="Y7" s="15">
        <f>+$B7*Q7</f>
        <v>2285.0944517559765</v>
      </c>
      <c r="Z7" s="15">
        <f>+$B7*R7</f>
        <v>2523.396301170651</v>
      </c>
      <c r="AA7" s="15">
        <f>+$B7*S7</f>
        <v>2642.5472258779882</v>
      </c>
      <c r="AB7" s="15">
        <f>+$B7*T7</f>
        <v>2714.0377807023906</v>
      </c>
      <c r="AC7" s="15">
        <f>+$B7*U7</f>
        <v>2761.6981505853255</v>
      </c>
      <c r="AD7" s="15">
        <f>+$B7*V7</f>
        <v>2795.7412719302793</v>
      </c>
      <c r="AF7">
        <v>1414.2135623700001</v>
      </c>
      <c r="AG7">
        <v>85.786437629999995</v>
      </c>
      <c r="AH7">
        <v>34.314575050000002</v>
      </c>
      <c r="AI7">
        <v>1311.4088196499999</v>
      </c>
      <c r="AK7">
        <v>1000</v>
      </c>
      <c r="AL7">
        <v>791.60237991999998</v>
      </c>
    </row>
    <row r="8" spans="1:38" x14ac:dyDescent="0.25">
      <c r="A8" s="16">
        <v>1</v>
      </c>
      <c r="B8" s="16">
        <v>4000</v>
      </c>
      <c r="C8" s="16">
        <f t="shared" si="0"/>
        <v>2914.213562375</v>
      </c>
      <c r="D8" s="16">
        <v>5656.8542494900003</v>
      </c>
      <c r="E8" s="16">
        <f>(C8-B8)</f>
        <v>-1085.786437625</v>
      </c>
      <c r="F8" s="16">
        <v>0.4</v>
      </c>
      <c r="G8" s="17">
        <f t="shared" si="1"/>
        <v>-434.31457505000003</v>
      </c>
      <c r="H8" s="17">
        <v>1.8</v>
      </c>
      <c r="I8" s="17">
        <v>2</v>
      </c>
      <c r="J8" s="17">
        <v>3</v>
      </c>
      <c r="K8" s="17">
        <v>4</v>
      </c>
      <c r="L8" s="17">
        <v>5</v>
      </c>
      <c r="M8" s="17">
        <v>6</v>
      </c>
      <c r="N8" s="17">
        <v>7</v>
      </c>
      <c r="O8" s="16">
        <f t="shared" si="2"/>
        <v>6222.5396744390009</v>
      </c>
      <c r="P8" s="12">
        <f>ABS($A8-($B8+$G8)/((H8)*$O8))</f>
        <v>0.68165147177257046</v>
      </c>
      <c r="Q8" s="12">
        <f>ABS($A8-($B8+$G8)/((I8)*$O8))</f>
        <v>0.71348632459531336</v>
      </c>
      <c r="R8" s="12">
        <f>ABS($A8-($B8+$G8)/((J8)*$O8))</f>
        <v>0.80899088306354228</v>
      </c>
      <c r="S8" s="12">
        <f>ABS($A8-($B8+$G8)/((K8)*$O8))</f>
        <v>0.85674316229765668</v>
      </c>
      <c r="T8" s="12">
        <f>ABS($A8-($B8+$G8)/((L8)*$O8))</f>
        <v>0.88539452983812539</v>
      </c>
      <c r="U8" s="12">
        <f>ABS($A8-($B8+$G8)/((M8)*$O8))</f>
        <v>0.90449544153177108</v>
      </c>
      <c r="V8" s="12">
        <f>ABS($A8-($B8+$G8)/((N8)*$O8))</f>
        <v>0.91813894988437528</v>
      </c>
      <c r="W8" s="8"/>
      <c r="X8" s="15">
        <f>+$B8*P8</f>
        <v>2726.6058870902821</v>
      </c>
      <c r="Y8" s="15">
        <f>+$B8*Q8</f>
        <v>2853.9452983812535</v>
      </c>
      <c r="Z8" s="15">
        <f>+$B8*R8</f>
        <v>3235.963532254169</v>
      </c>
      <c r="AA8" s="15">
        <f>+$B8*S8</f>
        <v>3426.9726491906267</v>
      </c>
      <c r="AB8" s="15">
        <f>+$B8*T8</f>
        <v>3541.5781193525017</v>
      </c>
      <c r="AC8" s="15">
        <f>+$B8*U8</f>
        <v>3617.9817661270845</v>
      </c>
      <c r="AD8" s="15">
        <f>+$B8*V8</f>
        <v>3672.5557995375011</v>
      </c>
      <c r="AF8">
        <v>1414.2135623700001</v>
      </c>
      <c r="AG8">
        <v>-914.21356236999998</v>
      </c>
      <c r="AH8" t="s">
        <v>79</v>
      </c>
      <c r="AI8">
        <v>1311.4088196499999</v>
      </c>
      <c r="AK8">
        <v>1414.2135623700001</v>
      </c>
      <c r="AL8">
        <v>1066.8400378599999</v>
      </c>
    </row>
    <row r="9" spans="1:38" x14ac:dyDescent="0.25">
      <c r="A9" s="16">
        <v>1</v>
      </c>
      <c r="B9" s="16">
        <v>4242.6406871199997</v>
      </c>
      <c r="C9" s="16">
        <f t="shared" si="0"/>
        <v>2914.213562375</v>
      </c>
      <c r="D9" s="16">
        <v>5656.8542494900003</v>
      </c>
      <c r="E9" s="16">
        <f>(C9-B9)</f>
        <v>-1328.4271247449997</v>
      </c>
      <c r="F9" s="16">
        <v>0.4</v>
      </c>
      <c r="G9" s="17">
        <f t="shared" si="1"/>
        <v>-531.37084989799985</v>
      </c>
      <c r="H9" s="17">
        <v>1.8</v>
      </c>
      <c r="I9" s="17">
        <v>2</v>
      </c>
      <c r="J9" s="17">
        <v>3</v>
      </c>
      <c r="K9" s="17">
        <v>4</v>
      </c>
      <c r="L9" s="17">
        <v>5</v>
      </c>
      <c r="M9" s="17">
        <v>6</v>
      </c>
      <c r="N9" s="17">
        <v>7</v>
      </c>
      <c r="O9" s="16">
        <f t="shared" si="2"/>
        <v>6222.5396744390009</v>
      </c>
      <c r="P9" s="12">
        <f>ABS($A9-($B9+$G9)/((H9)*$O9))</f>
        <v>0.66865352667754108</v>
      </c>
      <c r="Q9" s="12">
        <f>ABS($A9-($B9+$G9)/((I9)*$O9))</f>
        <v>0.70178817400978699</v>
      </c>
      <c r="R9" s="12">
        <f>ABS($A9-($B9+$G9)/((J9)*$O9))</f>
        <v>0.80119211600652473</v>
      </c>
      <c r="S9" s="12">
        <f>ABS($A9-($B9+$G9)/((K9)*$O9))</f>
        <v>0.85089408700489355</v>
      </c>
      <c r="T9" s="12">
        <f>ABS($A9-($B9+$G9)/((L9)*$O9))</f>
        <v>0.88071526960391477</v>
      </c>
      <c r="U9" s="12">
        <f>ABS($A9-($B9+$G9)/((M9)*$O9))</f>
        <v>0.90059605800326237</v>
      </c>
      <c r="V9" s="12">
        <f>ABS($A9-($B9+$G9)/((N9)*$O9))</f>
        <v>0.91479662114565341</v>
      </c>
      <c r="W9" s="8"/>
      <c r="X9" s="15">
        <f>+$B9*P9</f>
        <v>2836.856657868414</v>
      </c>
      <c r="Y9" s="15">
        <f>+$B9*Q9</f>
        <v>2977.4350607935726</v>
      </c>
      <c r="Z9" s="15">
        <f>+$B9*R9</f>
        <v>3399.1702695690487</v>
      </c>
      <c r="AA9" s="15">
        <f>+$B9*S9</f>
        <v>3610.0378739567864</v>
      </c>
      <c r="AB9" s="15">
        <f>+$B9*T9</f>
        <v>3736.5584365894288</v>
      </c>
      <c r="AC9" s="15">
        <f>+$B9*U9</f>
        <v>3820.905478344524</v>
      </c>
      <c r="AD9" s="15">
        <f>+$B9*V9</f>
        <v>3881.1533653124488</v>
      </c>
      <c r="AF9">
        <v>1414.2135623700001</v>
      </c>
      <c r="AG9">
        <v>1328.4271247500001</v>
      </c>
      <c r="AH9">
        <v>-34.314575050000002</v>
      </c>
      <c r="AI9">
        <v>1311.4088196499999</v>
      </c>
      <c r="AK9">
        <v>1414.2135623700001</v>
      </c>
      <c r="AL9">
        <v>1066.8400378599999</v>
      </c>
    </row>
    <row r="10" spans="1:38" x14ac:dyDescent="0.25">
      <c r="A10" s="16">
        <v>1</v>
      </c>
      <c r="B10" s="16">
        <v>5656.8542494900003</v>
      </c>
      <c r="C10" s="16">
        <f t="shared" si="0"/>
        <v>2914.213562375</v>
      </c>
      <c r="D10" s="16">
        <v>5656.8542494900003</v>
      </c>
      <c r="E10" s="16">
        <f>(C10-B10)</f>
        <v>-2742.6406871150002</v>
      </c>
      <c r="F10" s="16">
        <v>0.4</v>
      </c>
      <c r="G10" s="17">
        <f t="shared" si="1"/>
        <v>-1097.0562748460002</v>
      </c>
      <c r="H10" s="17">
        <v>1.8</v>
      </c>
      <c r="I10" s="17">
        <v>2</v>
      </c>
      <c r="J10" s="17">
        <v>3</v>
      </c>
      <c r="K10" s="17">
        <v>4</v>
      </c>
      <c r="L10" s="17">
        <v>5</v>
      </c>
      <c r="M10" s="17">
        <v>6</v>
      </c>
      <c r="N10" s="17">
        <v>7</v>
      </c>
      <c r="O10" s="16">
        <f t="shared" si="2"/>
        <v>6222.5396744390009</v>
      </c>
      <c r="P10" s="12">
        <f>ABS($A10-($B10+$G10)/((H10)*$O10))</f>
        <v>0.59289595092009928</v>
      </c>
      <c r="Q10" s="12">
        <f>ABS($A10-($B10+$G10)/((I10)*$O10))</f>
        <v>0.63360635582808933</v>
      </c>
      <c r="R10" s="12">
        <f>ABS($A10-($B10+$G10)/((J10)*$O10))</f>
        <v>0.75573757055205959</v>
      </c>
      <c r="S10" s="12">
        <f>ABS($A10-($B10+$G10)/((K10)*$O10))</f>
        <v>0.81680317791404466</v>
      </c>
      <c r="T10" s="12">
        <f>ABS($A10-($B10+$G10)/((L10)*$O10))</f>
        <v>0.85344254233123573</v>
      </c>
      <c r="U10" s="12">
        <f>ABS($A10-($B10+$G10)/((M10)*$O10))</f>
        <v>0.87786878527602985</v>
      </c>
      <c r="V10" s="12">
        <f>ABS($A10-($B10+$G10)/((N10)*$O10))</f>
        <v>0.8953161016651684</v>
      </c>
      <c r="W10" s="8"/>
      <c r="X10" s="15">
        <f>+$B10*P10</f>
        <v>3353.9259794677782</v>
      </c>
      <c r="Y10" s="15">
        <f>+$B10*Q10</f>
        <v>3584.2188064700003</v>
      </c>
      <c r="Z10" s="15">
        <f>+$B10*R10</f>
        <v>4275.0972874766676</v>
      </c>
      <c r="AA10" s="15">
        <f>+$B10*S10</f>
        <v>4620.5365279799998</v>
      </c>
      <c r="AB10" s="15">
        <f>+$B10*T10</f>
        <v>4827.8000722820007</v>
      </c>
      <c r="AC10" s="15">
        <f>+$B10*U10</f>
        <v>4965.9757684833339</v>
      </c>
      <c r="AD10" s="15">
        <f>+$B10*V10</f>
        <v>5064.6726943414287</v>
      </c>
      <c r="AF10">
        <v>1414.2135623700001</v>
      </c>
      <c r="AG10">
        <v>2742.6406871200002</v>
      </c>
      <c r="AH10">
        <v>-600</v>
      </c>
      <c r="AI10">
        <v>1311.4088196499999</v>
      </c>
      <c r="AK10">
        <v>1414.2135623700001</v>
      </c>
      <c r="AL10">
        <v>1066.8400378599999</v>
      </c>
    </row>
    <row r="11" spans="1:38" x14ac:dyDescent="0.25">
      <c r="A11" s="16">
        <v>1</v>
      </c>
      <c r="B11" s="16">
        <v>1000</v>
      </c>
      <c r="C11" s="16">
        <f t="shared" si="0"/>
        <v>2914.213562375</v>
      </c>
      <c r="D11" s="16">
        <v>5656.8542494900003</v>
      </c>
      <c r="E11" s="16">
        <f>(C11-B11)</f>
        <v>1914.213562375</v>
      </c>
      <c r="F11" s="16">
        <v>0.4</v>
      </c>
      <c r="G11" s="17">
        <f>F11 *E11</f>
        <v>765.68542495000008</v>
      </c>
      <c r="H11" s="17">
        <v>1.8</v>
      </c>
      <c r="I11" s="17">
        <v>2</v>
      </c>
      <c r="J11" s="17">
        <v>3</v>
      </c>
      <c r="K11" s="17">
        <v>4</v>
      </c>
      <c r="L11" s="17">
        <v>5</v>
      </c>
      <c r="M11" s="17">
        <v>6</v>
      </c>
      <c r="N11" s="17">
        <v>7</v>
      </c>
      <c r="O11" s="16">
        <f t="shared" si="2"/>
        <v>6222.5396744390009</v>
      </c>
      <c r="P11" s="12">
        <f>ABS($A11-($B11+$G11)/((H11)*$O11))</f>
        <v>0.84235755840594428</v>
      </c>
      <c r="Q11" s="12">
        <f>ABS($A11-($B11+$G11)/((I11)*$O11))</f>
        <v>0.85812180256534987</v>
      </c>
      <c r="R11" s="12">
        <f>ABS($A11-($B11+$G11)/((J11)*$O11))</f>
        <v>0.90541453504356662</v>
      </c>
      <c r="S11" s="12">
        <f>ABS($A11-($B11+$G11)/((K11)*$O11))</f>
        <v>0.92906090128267493</v>
      </c>
      <c r="T11" s="12">
        <f>ABS($A11-($B11+$G11)/((L11)*$O11))</f>
        <v>0.94324872102613999</v>
      </c>
      <c r="U11" s="12">
        <f>ABS($A11-($B11+$G11)/((M11)*$O11))</f>
        <v>0.95270726752178325</v>
      </c>
      <c r="V11" s="12">
        <f>ABS($A11-($B11+$G11)/((N11)*$O11))</f>
        <v>0.95946337216152855</v>
      </c>
      <c r="W11" s="8"/>
      <c r="X11" s="15">
        <f>+$B11*P11</f>
        <v>842.35755840594425</v>
      </c>
      <c r="Y11" s="15">
        <f>+$B11*Q11</f>
        <v>858.12180256534987</v>
      </c>
      <c r="Z11" s="15">
        <f>+$B11*R11</f>
        <v>905.41453504356662</v>
      </c>
      <c r="AA11" s="15">
        <f>+$B11*S11</f>
        <v>929.06090128267488</v>
      </c>
      <c r="AB11" s="15">
        <f>+$B11*T11</f>
        <v>943.24872102613995</v>
      </c>
      <c r="AC11" s="15">
        <f>+$B11*U11</f>
        <v>952.70726752178325</v>
      </c>
      <c r="AD11" s="15">
        <f>+$B11*V11</f>
        <v>959.46337216152858</v>
      </c>
      <c r="AF11">
        <v>2000</v>
      </c>
      <c r="AG11">
        <v>-1914.2135623700001</v>
      </c>
      <c r="AH11">
        <v>434.31457504999997</v>
      </c>
      <c r="AI11">
        <v>1708.1730003499999</v>
      </c>
      <c r="AK11">
        <v>1414.2135623700001</v>
      </c>
      <c r="AL11">
        <v>1066.8400378599999</v>
      </c>
    </row>
    <row r="12" spans="1:38" x14ac:dyDescent="0.25">
      <c r="A12" s="16">
        <v>1</v>
      </c>
      <c r="B12" s="16">
        <v>1414.2135623700001</v>
      </c>
      <c r="C12" s="16">
        <f t="shared" si="0"/>
        <v>2914.213562375</v>
      </c>
      <c r="D12" s="16">
        <v>5656.8542494900003</v>
      </c>
      <c r="E12" s="16">
        <f>(C12-B12)</f>
        <v>1500.0000000049999</v>
      </c>
      <c r="F12" s="16">
        <v>0.4</v>
      </c>
      <c r="G12" s="17">
        <f t="shared" ref="G12:G18" si="3">F12 *E12</f>
        <v>600.00000000199998</v>
      </c>
      <c r="H12" s="17">
        <v>1.8</v>
      </c>
      <c r="I12" s="17">
        <v>2</v>
      </c>
      <c r="J12" s="17">
        <v>3</v>
      </c>
      <c r="K12" s="17">
        <v>4</v>
      </c>
      <c r="L12" s="17">
        <v>5</v>
      </c>
      <c r="M12" s="17">
        <v>6</v>
      </c>
      <c r="N12" s="17">
        <v>7</v>
      </c>
      <c r="O12" s="16">
        <f t="shared" si="2"/>
        <v>6222.5396744390009</v>
      </c>
      <c r="P12" s="12">
        <f>ABS($A12-($B12+$G12)/((H12)*$O12))</f>
        <v>0.82016867819296047</v>
      </c>
      <c r="Q12" s="12">
        <f>ABS($A12-($B12+$G12)/((I12)*$O12))</f>
        <v>0.83815181037366437</v>
      </c>
      <c r="R12" s="12">
        <f>ABS($A12-($B12+$G12)/((J12)*$O12))</f>
        <v>0.89210120691577621</v>
      </c>
      <c r="S12" s="12">
        <f>ABS($A12-($B12+$G12)/((K12)*$O12))</f>
        <v>0.91907590518683224</v>
      </c>
      <c r="T12" s="12">
        <f>ABS($A12-($B12+$G12)/((L12)*$O12))</f>
        <v>0.93526072414946571</v>
      </c>
      <c r="U12" s="12">
        <f>ABS($A12-($B12+$G12)/((M12)*$O12))</f>
        <v>0.94605060345788816</v>
      </c>
      <c r="V12" s="12">
        <f>ABS($A12-($B12+$G12)/((N12)*$O12))</f>
        <v>0.95375766010676122</v>
      </c>
      <c r="W12" s="8"/>
      <c r="X12" s="15">
        <f>+$B12*P12</f>
        <v>1159.8936681315608</v>
      </c>
      <c r="Y12" s="15">
        <f>+$B12*Q12</f>
        <v>1185.3256575554046</v>
      </c>
      <c r="Z12" s="15">
        <f>+$B12*R12</f>
        <v>1261.6216258269365</v>
      </c>
      <c r="AA12" s="15">
        <f>+$B12*S12</f>
        <v>1299.7696099627024</v>
      </c>
      <c r="AB12" s="15">
        <f>+$B12*T12</f>
        <v>1322.6584004441618</v>
      </c>
      <c r="AC12" s="15">
        <f>+$B12*U12</f>
        <v>1337.9175940984683</v>
      </c>
      <c r="AD12" s="15">
        <f>+$B12*V12</f>
        <v>1348.8170181372584</v>
      </c>
      <c r="AF12">
        <v>2000</v>
      </c>
      <c r="AG12">
        <v>-914.21356236999998</v>
      </c>
      <c r="AH12">
        <v>-600</v>
      </c>
      <c r="AI12">
        <v>1708.1730003499999</v>
      </c>
      <c r="AK12">
        <v>2000</v>
      </c>
      <c r="AL12">
        <v>1412.69540304</v>
      </c>
    </row>
    <row r="13" spans="1:38" x14ac:dyDescent="0.25">
      <c r="A13" s="16">
        <v>1</v>
      </c>
      <c r="B13" s="16">
        <v>2000</v>
      </c>
      <c r="C13" s="16">
        <f t="shared" si="0"/>
        <v>2914.213562375</v>
      </c>
      <c r="D13" s="16">
        <v>5656.8542494900003</v>
      </c>
      <c r="E13" s="16">
        <f>(C13-B13)</f>
        <v>914.21356237500004</v>
      </c>
      <c r="F13" s="16">
        <v>0.4</v>
      </c>
      <c r="G13" s="17">
        <f t="shared" si="3"/>
        <v>365.68542495000003</v>
      </c>
      <c r="H13" s="17">
        <v>1.8</v>
      </c>
      <c r="I13" s="17">
        <v>2</v>
      </c>
      <c r="J13" s="17">
        <v>3</v>
      </c>
      <c r="K13" s="17">
        <v>4</v>
      </c>
      <c r="L13" s="17">
        <v>5</v>
      </c>
      <c r="M13" s="17">
        <v>6</v>
      </c>
      <c r="N13" s="17">
        <v>7</v>
      </c>
      <c r="O13" s="16">
        <f t="shared" si="2"/>
        <v>6222.5396744390009</v>
      </c>
      <c r="P13" s="12">
        <f>ABS($A13-($B13+$G13)/((H13)*$O13))</f>
        <v>0.78878886286148631</v>
      </c>
      <c r="Q13" s="12">
        <f>ABS($A13-($B13+$G13)/((I13)*$O13))</f>
        <v>0.8099099765753377</v>
      </c>
      <c r="R13" s="12">
        <f>ABS($A13-($B13+$G13)/((J13)*$O13))</f>
        <v>0.87327331771689187</v>
      </c>
      <c r="S13" s="12">
        <f>ABS($A13-($B13+$G13)/((K13)*$O13))</f>
        <v>0.90495498828766885</v>
      </c>
      <c r="T13" s="12">
        <f>ABS($A13-($B13+$G13)/((L13)*$O13))</f>
        <v>0.92396399063013512</v>
      </c>
      <c r="U13" s="12">
        <f>ABS($A13-($B13+$G13)/((M13)*$O13))</f>
        <v>0.93663665885844594</v>
      </c>
      <c r="V13" s="12">
        <f>ABS($A13-($B13+$G13)/((N13)*$O13))</f>
        <v>0.94568856473581075</v>
      </c>
      <c r="W13" s="8"/>
      <c r="X13" s="15">
        <f>+$B13*P13</f>
        <v>1577.5777257229727</v>
      </c>
      <c r="Y13" s="15">
        <f>+$B13*Q13</f>
        <v>1619.8199531506755</v>
      </c>
      <c r="Z13" s="15">
        <f>+$B13*R13</f>
        <v>1746.5466354337836</v>
      </c>
      <c r="AA13" s="15">
        <f>+$B13*S13</f>
        <v>1809.9099765753376</v>
      </c>
      <c r="AB13" s="15">
        <f>+$B13*T13</f>
        <v>1847.9279812602701</v>
      </c>
      <c r="AC13" s="15">
        <f>+$B13*U13</f>
        <v>1873.2733177168918</v>
      </c>
      <c r="AD13" s="15">
        <f>+$B13*V13</f>
        <v>1891.3771294716214</v>
      </c>
      <c r="AF13">
        <v>2000</v>
      </c>
      <c r="AG13">
        <v>1328.4271247500001</v>
      </c>
      <c r="AH13">
        <v>-765.68542494999997</v>
      </c>
      <c r="AI13">
        <v>1708.1730003499999</v>
      </c>
      <c r="AK13">
        <v>2000</v>
      </c>
      <c r="AL13">
        <v>1412.69540304</v>
      </c>
    </row>
    <row r="14" spans="1:38" x14ac:dyDescent="0.25">
      <c r="A14" s="16">
        <v>1</v>
      </c>
      <c r="B14" s="16">
        <v>2828.4271247500001</v>
      </c>
      <c r="C14" s="16">
        <f t="shared" si="0"/>
        <v>2914.213562375</v>
      </c>
      <c r="D14" s="16">
        <v>5656.8542494900003</v>
      </c>
      <c r="E14" s="16">
        <f>(C14-B14)</f>
        <v>85.786437624999962</v>
      </c>
      <c r="F14" s="16">
        <v>0.4</v>
      </c>
      <c r="G14" s="17">
        <f t="shared" si="3"/>
        <v>34.314575049999988</v>
      </c>
      <c r="H14" s="17">
        <v>1.8</v>
      </c>
      <c r="I14" s="17">
        <v>2</v>
      </c>
      <c r="J14" s="17">
        <v>3</v>
      </c>
      <c r="K14" s="17">
        <v>4</v>
      </c>
      <c r="L14" s="17">
        <v>5</v>
      </c>
      <c r="M14" s="17">
        <v>6</v>
      </c>
      <c r="N14" s="17">
        <v>7</v>
      </c>
      <c r="O14" s="16">
        <f t="shared" si="2"/>
        <v>6222.5396744390009</v>
      </c>
      <c r="P14" s="12">
        <f>ABS($A14-($B14+$G14)/((H14)*$O14))</f>
        <v>0.74441110243498287</v>
      </c>
      <c r="Q14" s="12">
        <f>ABS($A14-($B14+$G14)/((I14)*$O14))</f>
        <v>0.76996999219148465</v>
      </c>
      <c r="R14" s="12">
        <f>ABS($A14-($B14+$G14)/((J14)*$O14))</f>
        <v>0.84664666146098977</v>
      </c>
      <c r="S14" s="12">
        <f>ABS($A14-($B14+$G14)/((K14)*$O14))</f>
        <v>0.88498499609574233</v>
      </c>
      <c r="T14" s="12">
        <f>ABS($A14-($B14+$G14)/((L14)*$O14))</f>
        <v>0.90798799687659382</v>
      </c>
      <c r="U14" s="12">
        <f>ABS($A14-($B14+$G14)/((M14)*$O14))</f>
        <v>0.92332333073049488</v>
      </c>
      <c r="V14" s="12">
        <f>ABS($A14-($B14+$G14)/((N14)*$O14))</f>
        <v>0.93427714062613842</v>
      </c>
      <c r="W14" s="8"/>
      <c r="X14" s="15">
        <f>+$B14*P14</f>
        <v>2105.5125540921563</v>
      </c>
      <c r="Y14" s="15">
        <f>+$B14*Q14</f>
        <v>2177.8040111579407</v>
      </c>
      <c r="Z14" s="15">
        <f>+$B14*R14</f>
        <v>2394.6783823552942</v>
      </c>
      <c r="AA14" s="15">
        <f>+$B14*S14</f>
        <v>2503.1155679539706</v>
      </c>
      <c r="AB14" s="15">
        <f>+$B14*T14</f>
        <v>2568.1778793131762</v>
      </c>
      <c r="AC14" s="15">
        <f>+$B14*U14</f>
        <v>2611.5527535526471</v>
      </c>
      <c r="AD14" s="15">
        <f>+$B14*V14</f>
        <v>2642.5348065808403</v>
      </c>
      <c r="AF14">
        <v>2000</v>
      </c>
      <c r="AG14">
        <v>-1500</v>
      </c>
      <c r="AH14">
        <v>1097.0562748499999</v>
      </c>
      <c r="AI14">
        <v>1708.1730003499999</v>
      </c>
      <c r="AK14">
        <v>2000</v>
      </c>
      <c r="AL14">
        <v>1412.69540304</v>
      </c>
    </row>
    <row r="15" spans="1:38" x14ac:dyDescent="0.25">
      <c r="A15" s="16">
        <v>1</v>
      </c>
      <c r="B15" s="16">
        <v>3000</v>
      </c>
      <c r="C15" s="16">
        <f t="shared" si="0"/>
        <v>2914.213562375</v>
      </c>
      <c r="D15" s="16">
        <v>5656.8542494900003</v>
      </c>
      <c r="E15" s="16">
        <f>(C15-B15)</f>
        <v>-85.786437624999962</v>
      </c>
      <c r="F15" s="16">
        <v>0.4</v>
      </c>
      <c r="G15" s="17">
        <f t="shared" si="3"/>
        <v>-34.314575049999988</v>
      </c>
      <c r="H15" s="17">
        <v>1.8</v>
      </c>
      <c r="I15" s="17">
        <v>2</v>
      </c>
      <c r="J15" s="17">
        <v>3</v>
      </c>
      <c r="K15" s="17">
        <v>4</v>
      </c>
      <c r="L15" s="17">
        <v>5</v>
      </c>
      <c r="M15" s="17">
        <v>6</v>
      </c>
      <c r="N15" s="17">
        <v>7</v>
      </c>
      <c r="O15" s="16">
        <f t="shared" si="2"/>
        <v>6222.5396744390009</v>
      </c>
      <c r="P15" s="12">
        <f>ABS($A15-($B15+$G15)/((H15)*$O15))</f>
        <v>0.73522016731702844</v>
      </c>
      <c r="Q15" s="12">
        <f>ABS($A15-($B15+$G15)/((I15)*$O15))</f>
        <v>0.76169815058532553</v>
      </c>
      <c r="R15" s="12">
        <f>ABS($A15-($B15+$G15)/((J15)*$O15))</f>
        <v>0.84113210039021702</v>
      </c>
      <c r="S15" s="12">
        <f>ABS($A15-($B15+$G15)/((K15)*$O15))</f>
        <v>0.88084907529266276</v>
      </c>
      <c r="T15" s="12">
        <f>ABS($A15-($B15+$G15)/((L15)*$O15))</f>
        <v>0.90467926023413026</v>
      </c>
      <c r="U15" s="12">
        <f>ABS($A15-($B15+$G15)/((M15)*$O15))</f>
        <v>0.92056605019510851</v>
      </c>
      <c r="V15" s="12">
        <f>ABS($A15-($B15+$G15)/((N15)*$O15))</f>
        <v>0.93191375731009307</v>
      </c>
      <c r="W15" s="8"/>
      <c r="X15" s="15">
        <f>+$B15*P15</f>
        <v>2205.6605019510853</v>
      </c>
      <c r="Y15" s="15">
        <f>+$B15*Q15</f>
        <v>2285.0944517559765</v>
      </c>
      <c r="Z15" s="15">
        <f>+$B15*R15</f>
        <v>2523.396301170651</v>
      </c>
      <c r="AA15" s="15">
        <f>+$B15*S15</f>
        <v>2642.5472258779882</v>
      </c>
      <c r="AB15" s="15">
        <f>+$B15*T15</f>
        <v>2714.0377807023906</v>
      </c>
      <c r="AC15" s="15">
        <f>+$B15*U15</f>
        <v>2761.6981505853255</v>
      </c>
      <c r="AD15" s="15">
        <f>+$B15*V15</f>
        <v>2795.7412719302793</v>
      </c>
      <c r="AF15">
        <v>2828.4271247500001</v>
      </c>
      <c r="AG15">
        <v>2742.6406871200002</v>
      </c>
      <c r="AH15">
        <v>-365.68542495000003</v>
      </c>
      <c r="AI15">
        <v>2122.8431475500001</v>
      </c>
      <c r="AK15">
        <v>2000</v>
      </c>
      <c r="AL15">
        <v>1412.69540304</v>
      </c>
    </row>
    <row r="16" spans="1:38" x14ac:dyDescent="0.25">
      <c r="A16" s="16">
        <v>1</v>
      </c>
      <c r="B16" s="16">
        <v>4000</v>
      </c>
      <c r="C16" s="16">
        <f t="shared" si="0"/>
        <v>2914.213562375</v>
      </c>
      <c r="D16" s="16">
        <v>5656.8542494900003</v>
      </c>
      <c r="E16" s="16">
        <f>(C16-B16)</f>
        <v>-1085.786437625</v>
      </c>
      <c r="F16" s="16">
        <v>0.4</v>
      </c>
      <c r="G16" s="17">
        <f t="shared" si="3"/>
        <v>-434.31457505000003</v>
      </c>
      <c r="H16" s="17">
        <v>1.8</v>
      </c>
      <c r="I16" s="17">
        <v>2</v>
      </c>
      <c r="J16" s="17">
        <v>3</v>
      </c>
      <c r="K16" s="17">
        <v>4</v>
      </c>
      <c r="L16" s="17">
        <v>5</v>
      </c>
      <c r="M16" s="17">
        <v>6</v>
      </c>
      <c r="N16" s="17">
        <v>7</v>
      </c>
      <c r="O16" s="16">
        <f t="shared" si="2"/>
        <v>6222.5396744390009</v>
      </c>
      <c r="P16" s="12">
        <f>ABS($A16-($B16+$G16)/((H16)*$O16))</f>
        <v>0.68165147177257046</v>
      </c>
      <c r="Q16" s="12">
        <f>ABS($A16-($B16+$G16)/((I16)*$O16))</f>
        <v>0.71348632459531336</v>
      </c>
      <c r="R16" s="12">
        <f>ABS($A16-($B16+$G16)/((J16)*$O16))</f>
        <v>0.80899088306354228</v>
      </c>
      <c r="S16" s="12">
        <f>ABS($A16-($B16+$G16)/((K16)*$O16))</f>
        <v>0.85674316229765668</v>
      </c>
      <c r="T16" s="12">
        <f>ABS($A16-($B16+$G16)/((L16)*$O16))</f>
        <v>0.88539452983812539</v>
      </c>
      <c r="U16" s="12">
        <f>ABS($A16-($B16+$G16)/((M16)*$O16))</f>
        <v>0.90449544153177108</v>
      </c>
      <c r="V16" s="12">
        <f>ABS($A16-($B16+$G16)/((N16)*$O16))</f>
        <v>0.91813894988437528</v>
      </c>
      <c r="W16" s="8"/>
      <c r="X16" s="15">
        <f>+$B16*P16</f>
        <v>2726.6058870902821</v>
      </c>
      <c r="Y16" s="15">
        <f>+$B16*Q16</f>
        <v>2853.9452983812535</v>
      </c>
      <c r="Z16" s="15">
        <f>+$B16*R16</f>
        <v>3235.963532254169</v>
      </c>
      <c r="AA16" s="15">
        <f>+$B16*S16</f>
        <v>3426.9726491906267</v>
      </c>
      <c r="AB16" s="15">
        <f>+$B16*T16</f>
        <v>3541.5781193525017</v>
      </c>
      <c r="AC16" s="15">
        <f>+$B16*U16</f>
        <v>3617.9817661270845</v>
      </c>
      <c r="AD16" s="15">
        <f>+$B16*V16</f>
        <v>3672.5557995375011</v>
      </c>
      <c r="AF16">
        <v>2828.4271247500001</v>
      </c>
      <c r="AG16">
        <v>-1500</v>
      </c>
      <c r="AH16">
        <v>-365.68542495000003</v>
      </c>
      <c r="AI16">
        <v>2122.8431475500001</v>
      </c>
      <c r="AK16">
        <v>2828.4271247500001</v>
      </c>
      <c r="AL16">
        <v>1831.97078689</v>
      </c>
    </row>
    <row r="17" spans="1:38" x14ac:dyDescent="0.25">
      <c r="A17" s="16">
        <v>1</v>
      </c>
      <c r="B17" s="16">
        <v>4242.6406871199997</v>
      </c>
      <c r="C17" s="16">
        <f t="shared" si="0"/>
        <v>2914.213562375</v>
      </c>
      <c r="D17" s="16">
        <v>5656.8542494900003</v>
      </c>
      <c r="E17" s="16">
        <f>(C17-B17)</f>
        <v>-1328.4271247449997</v>
      </c>
      <c r="F17" s="16">
        <v>0.4</v>
      </c>
      <c r="G17" s="17">
        <f t="shared" si="3"/>
        <v>-531.37084989799985</v>
      </c>
      <c r="H17" s="17">
        <v>1.8</v>
      </c>
      <c r="I17" s="17">
        <v>2</v>
      </c>
      <c r="J17" s="17">
        <v>3</v>
      </c>
      <c r="K17" s="17">
        <v>4</v>
      </c>
      <c r="L17" s="17">
        <v>5</v>
      </c>
      <c r="M17" s="17">
        <v>6</v>
      </c>
      <c r="N17" s="17">
        <v>7</v>
      </c>
      <c r="O17" s="16">
        <f t="shared" si="2"/>
        <v>6222.5396744390009</v>
      </c>
      <c r="P17" s="12">
        <f>ABS($A17-($B17+$G17)/((H17)*$O17))</f>
        <v>0.66865352667754108</v>
      </c>
      <c r="Q17" s="12">
        <f>ABS($A17-($B17+$G17)/((I17)*$O17))</f>
        <v>0.70178817400978699</v>
      </c>
      <c r="R17" s="12">
        <f>ABS($A17-($B17+$G17)/((J17)*$O17))</f>
        <v>0.80119211600652473</v>
      </c>
      <c r="S17" s="12">
        <f>ABS($A17-($B17+$G17)/((K17)*$O17))</f>
        <v>0.85089408700489355</v>
      </c>
      <c r="T17" s="12">
        <f>ABS($A17-($B17+$G17)/((L17)*$O17))</f>
        <v>0.88071526960391477</v>
      </c>
      <c r="U17" s="12">
        <f>ABS($A17-($B17+$G17)/((M17)*$O17))</f>
        <v>0.90059605800326237</v>
      </c>
      <c r="V17" s="12">
        <f>ABS($A17-($B17+$G17)/((N17)*$O17))</f>
        <v>0.91479662114565341</v>
      </c>
      <c r="W17" s="8"/>
      <c r="X17" s="15">
        <f>+$B17*P17</f>
        <v>2836.856657868414</v>
      </c>
      <c r="Y17" s="15">
        <f>+$B17*Q17</f>
        <v>2977.4350607935726</v>
      </c>
      <c r="Z17" s="15">
        <f>+$B17*R17</f>
        <v>3399.1702695690487</v>
      </c>
      <c r="AA17" s="15">
        <f>+$B17*S17</f>
        <v>3610.0378739567864</v>
      </c>
      <c r="AB17" s="15">
        <f>+$B17*T17</f>
        <v>3736.5584365894288</v>
      </c>
      <c r="AC17" s="15">
        <f>+$B17*U17</f>
        <v>3820.905478344524</v>
      </c>
      <c r="AD17" s="15">
        <f>+$B17*V17</f>
        <v>3881.1533653124488</v>
      </c>
      <c r="AF17">
        <v>2828.4271247500001</v>
      </c>
      <c r="AG17">
        <v>85.786437629999995</v>
      </c>
      <c r="AH17">
        <v>-765.68542494999997</v>
      </c>
      <c r="AI17">
        <v>2122.8431475500001</v>
      </c>
      <c r="AK17">
        <v>2828.4271247500001</v>
      </c>
      <c r="AL17">
        <v>1831.97078689</v>
      </c>
    </row>
    <row r="18" spans="1:38" x14ac:dyDescent="0.25">
      <c r="A18" s="16">
        <v>1</v>
      </c>
      <c r="B18" s="16">
        <v>5656.8542494900003</v>
      </c>
      <c r="C18" s="16">
        <f t="shared" si="0"/>
        <v>2914.213562375</v>
      </c>
      <c r="D18" s="16">
        <v>5656.8542494900003</v>
      </c>
      <c r="E18" s="16">
        <f>(C18-B18)</f>
        <v>-2742.6406871150002</v>
      </c>
      <c r="F18" s="16">
        <v>0.4</v>
      </c>
      <c r="G18" s="17">
        <f t="shared" si="3"/>
        <v>-1097.0562748460002</v>
      </c>
      <c r="H18" s="17">
        <v>1.8</v>
      </c>
      <c r="I18" s="17">
        <v>2</v>
      </c>
      <c r="J18" s="17">
        <v>3</v>
      </c>
      <c r="K18" s="17">
        <v>4</v>
      </c>
      <c r="L18" s="17">
        <v>5</v>
      </c>
      <c r="M18" s="17">
        <v>6</v>
      </c>
      <c r="N18" s="17">
        <v>7</v>
      </c>
      <c r="O18" s="16">
        <f t="shared" si="2"/>
        <v>6222.5396744390009</v>
      </c>
      <c r="P18" s="12">
        <f>ABS($A18-($B18+$G18)/((H18)*$O18))</f>
        <v>0.59289595092009928</v>
      </c>
      <c r="Q18" s="12">
        <f>ABS($A18-($B18+$G18)/((I18)*$O18))</f>
        <v>0.63360635582808933</v>
      </c>
      <c r="R18" s="12">
        <f>ABS($A18-($B18+$G18)/((J18)*$O18))</f>
        <v>0.75573757055205959</v>
      </c>
      <c r="S18" s="12">
        <f>ABS($A18-($B18+$G18)/((K18)*$O18))</f>
        <v>0.81680317791404466</v>
      </c>
      <c r="T18" s="12">
        <f>ABS($A18-($B18+$G18)/((L18)*$O18))</f>
        <v>0.85344254233123573</v>
      </c>
      <c r="U18" s="12">
        <f>ABS($A18-($B18+$G18)/((M18)*$O18))</f>
        <v>0.87786878527602985</v>
      </c>
      <c r="V18" s="12">
        <f>ABS($A18-($B18+$G18)/((N18)*$O18))</f>
        <v>0.8953161016651684</v>
      </c>
      <c r="W18" s="8"/>
      <c r="X18" s="15">
        <f>+$B18*P18</f>
        <v>3353.9259794677782</v>
      </c>
      <c r="Y18" s="15">
        <f>+$B18*Q18</f>
        <v>3584.2188064700003</v>
      </c>
      <c r="Z18" s="15">
        <f>+$B18*R18</f>
        <v>4275.0972874766676</v>
      </c>
      <c r="AA18" s="15">
        <f>+$B18*S18</f>
        <v>4620.5365279799998</v>
      </c>
      <c r="AB18" s="15">
        <f>+$B18*T18</f>
        <v>4827.8000722820007</v>
      </c>
      <c r="AC18" s="15">
        <f>+$B18*U18</f>
        <v>4965.9757684833339</v>
      </c>
      <c r="AD18" s="15">
        <f>+$B18*V18</f>
        <v>5064.6726943414287</v>
      </c>
      <c r="AF18">
        <v>2828.4271247500001</v>
      </c>
      <c r="AG18">
        <v>-85.786437629999995</v>
      </c>
      <c r="AH18">
        <v>-34.314575050000002</v>
      </c>
      <c r="AI18">
        <v>2122.8431475500001</v>
      </c>
      <c r="AK18">
        <v>2828.4271247500001</v>
      </c>
      <c r="AL18">
        <v>1831.97078689</v>
      </c>
    </row>
    <row r="19" spans="1:38" x14ac:dyDescent="0.25">
      <c r="A19" s="16">
        <v>1</v>
      </c>
      <c r="B19" s="16">
        <v>1000</v>
      </c>
      <c r="C19" s="16">
        <f t="shared" si="0"/>
        <v>2914.213562375</v>
      </c>
      <c r="D19" s="16">
        <v>5656.8542494900003</v>
      </c>
      <c r="E19" s="16">
        <f>(C19-B19)</f>
        <v>1914.213562375</v>
      </c>
      <c r="F19" s="16">
        <v>0.4</v>
      </c>
      <c r="G19" s="17">
        <f>F19 *E19</f>
        <v>765.68542495000008</v>
      </c>
      <c r="H19" s="17">
        <v>1.8</v>
      </c>
      <c r="I19" s="17">
        <v>2</v>
      </c>
      <c r="J19" s="17">
        <v>3</v>
      </c>
      <c r="K19" s="17">
        <v>4</v>
      </c>
      <c r="L19" s="17">
        <v>5</v>
      </c>
      <c r="M19" s="17">
        <v>6</v>
      </c>
      <c r="N19" s="17">
        <v>7</v>
      </c>
      <c r="O19" s="16">
        <f t="shared" si="2"/>
        <v>6222.5396744390009</v>
      </c>
      <c r="P19" s="12">
        <f>ABS($A19-($B19+$G19)/((H19)*$O19))</f>
        <v>0.84235755840594428</v>
      </c>
      <c r="Q19" s="12">
        <f>ABS($A19-($B19+$G19)/((I19)*$O19))</f>
        <v>0.85812180256534987</v>
      </c>
      <c r="R19" s="12">
        <f>ABS($A19-($B19+$G19)/((J19)*$O19))</f>
        <v>0.90541453504356662</v>
      </c>
      <c r="S19" s="12">
        <f>ABS($A19-($B19+$G19)/((K19)*$O19))</f>
        <v>0.92906090128267493</v>
      </c>
      <c r="T19" s="12">
        <f>ABS($A19-($B19+$G19)/((L19)*$O19))</f>
        <v>0.94324872102613999</v>
      </c>
      <c r="U19" s="12">
        <f>ABS($A19-($B19+$G19)/((M19)*$O19))</f>
        <v>0.95270726752178325</v>
      </c>
      <c r="V19" s="12">
        <f>ABS($A19-($B19+$G19)/((N19)*$O19))</f>
        <v>0.95946337216152855</v>
      </c>
      <c r="W19" s="8"/>
      <c r="X19" s="15">
        <f>+$B19*P19</f>
        <v>842.35755840594425</v>
      </c>
      <c r="Y19" s="15">
        <f>+$B19*Q19</f>
        <v>858.12180256534987</v>
      </c>
      <c r="Z19" s="15">
        <f>+$B19*R19</f>
        <v>905.41453504356662</v>
      </c>
      <c r="AA19" s="15">
        <f>+$B19*S19</f>
        <v>929.06090128267488</v>
      </c>
      <c r="AB19" s="15">
        <f>+$B19*T19</f>
        <v>943.24872102613995</v>
      </c>
      <c r="AC19" s="15">
        <f>+$B19*U19</f>
        <v>952.70726752178325</v>
      </c>
      <c r="AD19" s="15">
        <f>+$B19*V19</f>
        <v>959.46337216152858</v>
      </c>
      <c r="AF19">
        <v>3000</v>
      </c>
      <c r="AG19">
        <v>-914.21356236999998</v>
      </c>
      <c r="AH19">
        <v>531.37084990000005</v>
      </c>
      <c r="AI19">
        <v>2187.2786317199998</v>
      </c>
      <c r="AK19">
        <v>2828.4271247500001</v>
      </c>
      <c r="AL19">
        <v>1831.97078689</v>
      </c>
    </row>
    <row r="20" spans="1:38" x14ac:dyDescent="0.25">
      <c r="A20" s="16">
        <v>1</v>
      </c>
      <c r="B20" s="16">
        <v>1414.2135623700001</v>
      </c>
      <c r="C20" s="16">
        <f t="shared" si="0"/>
        <v>2914.213562375</v>
      </c>
      <c r="D20" s="16">
        <v>5656.8542494900003</v>
      </c>
      <c r="E20" s="16">
        <f>(C20-B20)</f>
        <v>1500.0000000049999</v>
      </c>
      <c r="F20" s="16">
        <v>0.4</v>
      </c>
      <c r="G20" s="17">
        <f t="shared" ref="G20:G26" si="4">F20 *E20</f>
        <v>600.00000000199998</v>
      </c>
      <c r="H20" s="17">
        <v>1.8</v>
      </c>
      <c r="I20" s="17">
        <v>2</v>
      </c>
      <c r="J20" s="17">
        <v>3</v>
      </c>
      <c r="K20" s="17">
        <v>4</v>
      </c>
      <c r="L20" s="17">
        <v>5</v>
      </c>
      <c r="M20" s="17">
        <v>6</v>
      </c>
      <c r="N20" s="17">
        <v>7</v>
      </c>
      <c r="O20" s="16">
        <f t="shared" si="2"/>
        <v>6222.5396744390009</v>
      </c>
      <c r="P20" s="12">
        <f>ABS($A20-($B20+$G20)/((H20)*$O20))</f>
        <v>0.82016867819296047</v>
      </c>
      <c r="Q20" s="12">
        <f>ABS($A20-($B20+$G20)/((I20)*$O20))</f>
        <v>0.83815181037366437</v>
      </c>
      <c r="R20" s="12">
        <f>ABS($A20-($B20+$G20)/((J20)*$O20))</f>
        <v>0.89210120691577621</v>
      </c>
      <c r="S20" s="12">
        <f>ABS($A20-($B20+$G20)/((K20)*$O20))</f>
        <v>0.91907590518683224</v>
      </c>
      <c r="T20" s="12">
        <f>ABS($A20-($B20+$G20)/((L20)*$O20))</f>
        <v>0.93526072414946571</v>
      </c>
      <c r="U20" s="12">
        <f>ABS($A20-($B20+$G20)/((M20)*$O20))</f>
        <v>0.94605060345788816</v>
      </c>
      <c r="V20" s="12">
        <f>ABS($A20-($B20+$G20)/((N20)*$O20))</f>
        <v>0.95375766010676122</v>
      </c>
      <c r="W20" s="8"/>
      <c r="X20" s="15">
        <f>+$B20*P20</f>
        <v>1159.8936681315608</v>
      </c>
      <c r="Y20" s="15">
        <f>+$B20*Q20</f>
        <v>1185.3256575554046</v>
      </c>
      <c r="Z20" s="15">
        <f>+$B20*R20</f>
        <v>1261.6216258269365</v>
      </c>
      <c r="AA20" s="15">
        <f>+$B20*S20</f>
        <v>1299.7696099627024</v>
      </c>
      <c r="AB20" s="15">
        <f>+$B20*T20</f>
        <v>1322.6584004441618</v>
      </c>
      <c r="AC20" s="15">
        <f>+$B20*U20</f>
        <v>1337.9175940984683</v>
      </c>
      <c r="AD20" s="15">
        <f>+$B20*V20</f>
        <v>1348.8170181372584</v>
      </c>
      <c r="AF20">
        <v>3000</v>
      </c>
      <c r="AG20">
        <v>1328.4271247500001</v>
      </c>
      <c r="AH20">
        <v>-34.314575050000002</v>
      </c>
      <c r="AI20">
        <v>2187.2786317199998</v>
      </c>
      <c r="AK20">
        <v>3000</v>
      </c>
      <c r="AL20">
        <v>1910.72974256</v>
      </c>
    </row>
    <row r="21" spans="1:38" x14ac:dyDescent="0.25">
      <c r="A21" s="16">
        <v>1</v>
      </c>
      <c r="B21" s="16">
        <v>2000</v>
      </c>
      <c r="C21" s="16">
        <f t="shared" si="0"/>
        <v>2914.213562375</v>
      </c>
      <c r="D21" s="16">
        <v>5656.8542494900003</v>
      </c>
      <c r="E21" s="16">
        <f>(C21-B21)</f>
        <v>914.21356237500004</v>
      </c>
      <c r="F21" s="16">
        <v>0.4</v>
      </c>
      <c r="G21" s="17">
        <f t="shared" si="4"/>
        <v>365.68542495000003</v>
      </c>
      <c r="H21" s="17">
        <v>1.8</v>
      </c>
      <c r="I21" s="17">
        <v>2</v>
      </c>
      <c r="J21" s="17">
        <v>3</v>
      </c>
      <c r="K21" s="17">
        <v>4</v>
      </c>
      <c r="L21" s="17">
        <v>5</v>
      </c>
      <c r="M21" s="17">
        <v>6</v>
      </c>
      <c r="N21" s="17">
        <v>7</v>
      </c>
      <c r="O21" s="16">
        <f t="shared" si="2"/>
        <v>6222.5396744390009</v>
      </c>
      <c r="P21" s="12">
        <f>ABS($A21-($B21+$G21)/((H21)*$O21))</f>
        <v>0.78878886286148631</v>
      </c>
      <c r="Q21" s="12">
        <f>ABS($A21-($B21+$G21)/((I21)*$O21))</f>
        <v>0.8099099765753377</v>
      </c>
      <c r="R21" s="12">
        <f>ABS($A21-($B21+$G21)/((J21)*$O21))</f>
        <v>0.87327331771689187</v>
      </c>
      <c r="S21" s="12">
        <f>ABS($A21-($B21+$G21)/((K21)*$O21))</f>
        <v>0.90495498828766885</v>
      </c>
      <c r="T21" s="12">
        <f>ABS($A21-($B21+$G21)/((L21)*$O21))</f>
        <v>0.92396399063013512</v>
      </c>
      <c r="U21" s="12">
        <f>ABS($A21-($B21+$G21)/((M21)*$O21))</f>
        <v>0.93663665885844594</v>
      </c>
      <c r="V21" s="12">
        <f>ABS($A21-($B21+$G21)/((N21)*$O21))</f>
        <v>0.94568856473581075</v>
      </c>
      <c r="W21" s="8"/>
      <c r="X21" s="15">
        <f>+$B21*P21</f>
        <v>1577.5777257229727</v>
      </c>
      <c r="Y21" s="15">
        <f>+$B21*Q21</f>
        <v>1619.8199531506755</v>
      </c>
      <c r="Z21" s="15">
        <f>+$B21*R21</f>
        <v>1746.5466354337836</v>
      </c>
      <c r="AA21" s="15">
        <f>+$B21*S21</f>
        <v>1809.9099765753376</v>
      </c>
      <c r="AB21" s="15">
        <f>+$B21*T21</f>
        <v>1847.9279812602701</v>
      </c>
      <c r="AC21" s="15">
        <f>+$B21*U21</f>
        <v>1873.2733177168918</v>
      </c>
      <c r="AD21" s="15">
        <f>+$B21*V21</f>
        <v>1891.3771294716214</v>
      </c>
      <c r="AF21">
        <v>3000</v>
      </c>
      <c r="AG21">
        <v>-1914.2135623700001</v>
      </c>
      <c r="AH21">
        <v>1097.0562748499999</v>
      </c>
      <c r="AI21">
        <v>2187.2786317199998</v>
      </c>
      <c r="AK21">
        <v>3000</v>
      </c>
      <c r="AL21">
        <v>1910.72974256</v>
      </c>
    </row>
    <row r="22" spans="1:38" x14ac:dyDescent="0.25">
      <c r="A22" s="16">
        <v>1</v>
      </c>
      <c r="B22" s="16">
        <v>2828.4271247500001</v>
      </c>
      <c r="C22" s="16">
        <f t="shared" si="0"/>
        <v>2914.213562375</v>
      </c>
      <c r="D22" s="16">
        <v>5656.8542494900003</v>
      </c>
      <c r="E22" s="16">
        <f>(C22-B22)</f>
        <v>85.786437624999962</v>
      </c>
      <c r="F22" s="16">
        <v>0.4</v>
      </c>
      <c r="G22" s="17">
        <f t="shared" si="4"/>
        <v>34.314575049999988</v>
      </c>
      <c r="H22" s="17">
        <v>1.8</v>
      </c>
      <c r="I22" s="17">
        <v>2</v>
      </c>
      <c r="J22" s="17">
        <v>3</v>
      </c>
      <c r="K22" s="17">
        <v>4</v>
      </c>
      <c r="L22" s="17">
        <v>5</v>
      </c>
      <c r="M22" s="17">
        <v>6</v>
      </c>
      <c r="N22" s="17">
        <v>7</v>
      </c>
      <c r="O22" s="16">
        <f t="shared" si="2"/>
        <v>6222.5396744390009</v>
      </c>
      <c r="P22" s="12">
        <f>ABS($A22-($B22+$G22)/((H22)*$O22))</f>
        <v>0.74441110243498287</v>
      </c>
      <c r="Q22" s="12">
        <f>ABS($A22-($B22+$G22)/((I22)*$O22))</f>
        <v>0.76996999219148465</v>
      </c>
      <c r="R22" s="12">
        <f>ABS($A22-($B22+$G22)/((J22)*$O22))</f>
        <v>0.84664666146098977</v>
      </c>
      <c r="S22" s="12">
        <f>ABS($A22-($B22+$G22)/((K22)*$O22))</f>
        <v>0.88498499609574233</v>
      </c>
      <c r="T22" s="12">
        <f>ABS($A22-($B22+$G22)/((L22)*$O22))</f>
        <v>0.90798799687659382</v>
      </c>
      <c r="U22" s="12">
        <f>ABS($A22-($B22+$G22)/((M22)*$O22))</f>
        <v>0.92332333073049488</v>
      </c>
      <c r="V22" s="12">
        <f>ABS($A22-($B22+$G22)/((N22)*$O22))</f>
        <v>0.93427714062613842</v>
      </c>
      <c r="W22" s="8"/>
      <c r="X22" s="15">
        <f>+$B22*P22</f>
        <v>2105.5125540921563</v>
      </c>
      <c r="Y22" s="15">
        <f>+$B22*Q22</f>
        <v>2177.8040111579407</v>
      </c>
      <c r="Z22" s="15">
        <f>+$B22*R22</f>
        <v>2394.6783823552942</v>
      </c>
      <c r="AA22" s="15">
        <f>+$B22*S22</f>
        <v>2503.1155679539706</v>
      </c>
      <c r="AB22" s="15">
        <f>+$B22*T22</f>
        <v>2568.1778793131762</v>
      </c>
      <c r="AC22" s="15">
        <f>+$B22*U22</f>
        <v>2611.5527535526471</v>
      </c>
      <c r="AD22" s="15">
        <f>+$B22*V22</f>
        <v>2642.5348065808403</v>
      </c>
      <c r="AF22">
        <v>3000</v>
      </c>
      <c r="AG22">
        <v>1085.7864376299999</v>
      </c>
      <c r="AH22">
        <v>34.314575050000002</v>
      </c>
      <c r="AI22">
        <v>2187.2786317199998</v>
      </c>
      <c r="AK22">
        <v>3000</v>
      </c>
      <c r="AL22">
        <v>1910.72974256</v>
      </c>
    </row>
    <row r="23" spans="1:38" x14ac:dyDescent="0.25">
      <c r="A23" s="16">
        <v>1</v>
      </c>
      <c r="B23" s="16">
        <v>3000</v>
      </c>
      <c r="C23" s="16">
        <f t="shared" si="0"/>
        <v>2914.213562375</v>
      </c>
      <c r="D23" s="16">
        <v>5656.8542494900003</v>
      </c>
      <c r="E23" s="16">
        <f>(C23-B23)</f>
        <v>-85.786437624999962</v>
      </c>
      <c r="F23" s="16">
        <v>0.4</v>
      </c>
      <c r="G23" s="17">
        <f t="shared" si="4"/>
        <v>-34.314575049999988</v>
      </c>
      <c r="H23" s="17">
        <v>1.8</v>
      </c>
      <c r="I23" s="17">
        <v>2</v>
      </c>
      <c r="J23" s="17">
        <v>3</v>
      </c>
      <c r="K23" s="17">
        <v>4</v>
      </c>
      <c r="L23" s="17">
        <v>5</v>
      </c>
      <c r="M23" s="17">
        <v>6</v>
      </c>
      <c r="N23" s="17">
        <v>7</v>
      </c>
      <c r="O23" s="16">
        <f t="shared" si="2"/>
        <v>6222.5396744390009</v>
      </c>
      <c r="P23" s="12">
        <f>ABS($A23-($B23+$G23)/((H23)*$O23))</f>
        <v>0.73522016731702844</v>
      </c>
      <c r="Q23" s="12">
        <f>ABS($A23-($B23+$G23)/((I23)*$O23))</f>
        <v>0.76169815058532553</v>
      </c>
      <c r="R23" s="12">
        <f>ABS($A23-($B23+$G23)/((J23)*$O23))</f>
        <v>0.84113210039021702</v>
      </c>
      <c r="S23" s="12">
        <f>ABS($A23-($B23+$G23)/((K23)*$O23))</f>
        <v>0.88084907529266276</v>
      </c>
      <c r="T23" s="12">
        <f>ABS($A23-($B23+$G23)/((L23)*$O23))</f>
        <v>0.90467926023413026</v>
      </c>
      <c r="U23" s="12">
        <f>ABS($A23-($B23+$G23)/((M23)*$O23))</f>
        <v>0.92056605019510851</v>
      </c>
      <c r="V23" s="12">
        <f>ABS($A23-($B23+$G23)/((N23)*$O23))</f>
        <v>0.93191375731009307</v>
      </c>
      <c r="W23" s="8"/>
      <c r="X23" s="15">
        <f>+$B23*P23</f>
        <v>2205.6605019510853</v>
      </c>
      <c r="Y23" s="15">
        <f>+$B23*Q23</f>
        <v>2285.0944517559765</v>
      </c>
      <c r="Z23" s="15">
        <f>+$B23*R23</f>
        <v>2523.396301170651</v>
      </c>
      <c r="AA23" s="15">
        <f>+$B23*S23</f>
        <v>2642.5472258779882</v>
      </c>
      <c r="AB23" s="15">
        <f>+$B23*T23</f>
        <v>2714.0377807023906</v>
      </c>
      <c r="AC23" s="15">
        <f>+$B23*U23</f>
        <v>2761.6981505853255</v>
      </c>
      <c r="AD23" s="15">
        <f>+$B23*V23</f>
        <v>2795.7412719302793</v>
      </c>
      <c r="AF23">
        <v>4000</v>
      </c>
      <c r="AG23">
        <v>1085.7864376299999</v>
      </c>
      <c r="AH23">
        <v>-365.68542495000003</v>
      </c>
      <c r="AI23">
        <v>2416.3970172099998</v>
      </c>
      <c r="AK23">
        <v>3000</v>
      </c>
      <c r="AL23">
        <v>1910.72974256</v>
      </c>
    </row>
    <row r="24" spans="1:38" x14ac:dyDescent="0.25">
      <c r="A24" s="16">
        <v>1</v>
      </c>
      <c r="B24" s="16">
        <v>4000</v>
      </c>
      <c r="C24" s="16">
        <f t="shared" si="0"/>
        <v>2914.213562375</v>
      </c>
      <c r="D24" s="16">
        <v>5656.8542494900003</v>
      </c>
      <c r="E24" s="16">
        <f>(C24-B24)</f>
        <v>-1085.786437625</v>
      </c>
      <c r="F24" s="16">
        <v>0.4</v>
      </c>
      <c r="G24" s="17">
        <f t="shared" si="4"/>
        <v>-434.31457505000003</v>
      </c>
      <c r="H24" s="17">
        <v>1.8</v>
      </c>
      <c r="I24" s="17">
        <v>2</v>
      </c>
      <c r="J24" s="17">
        <v>3</v>
      </c>
      <c r="K24" s="17">
        <v>4</v>
      </c>
      <c r="L24" s="17">
        <v>5</v>
      </c>
      <c r="M24" s="17">
        <v>6</v>
      </c>
      <c r="N24" s="17">
        <v>7</v>
      </c>
      <c r="O24" s="16">
        <f t="shared" si="2"/>
        <v>6222.5396744390009</v>
      </c>
      <c r="P24" s="12">
        <f>ABS($A24-($B24+$G24)/((H24)*$O24))</f>
        <v>0.68165147177257046</v>
      </c>
      <c r="Q24" s="12">
        <f>ABS($A24-($B24+$G24)/((I24)*$O24))</f>
        <v>0.71348632459531336</v>
      </c>
      <c r="R24" s="12">
        <f>ABS($A24-($B24+$G24)/((J24)*$O24))</f>
        <v>0.80899088306354228</v>
      </c>
      <c r="S24" s="12">
        <f>ABS($A24-($B24+$G24)/((K24)*$O24))</f>
        <v>0.85674316229765668</v>
      </c>
      <c r="T24" s="12">
        <f>ABS($A24-($B24+$G24)/((L24)*$O24))</f>
        <v>0.88539452983812539</v>
      </c>
      <c r="U24" s="12">
        <f>ABS($A24-($B24+$G24)/((M24)*$O24))</f>
        <v>0.90449544153177108</v>
      </c>
      <c r="V24" s="12">
        <f>ABS($A24-($B24+$G24)/((N24)*$O24))</f>
        <v>0.91813894988437528</v>
      </c>
      <c r="W24" s="8"/>
      <c r="X24" s="15">
        <f>+$B24*P24</f>
        <v>2726.6058870902821</v>
      </c>
      <c r="Y24" s="15">
        <f>+$B24*Q24</f>
        <v>2853.9452983812535</v>
      </c>
      <c r="Z24" s="15">
        <f>+$B24*R24</f>
        <v>3235.963532254169</v>
      </c>
      <c r="AA24" s="15">
        <f>+$B24*S24</f>
        <v>3426.9726491906267</v>
      </c>
      <c r="AB24" s="15">
        <f>+$B24*T24</f>
        <v>3541.5781193525017</v>
      </c>
      <c r="AC24" s="15">
        <f>+$B24*U24</f>
        <v>3617.9817661270845</v>
      </c>
      <c r="AD24" s="15">
        <f>+$B24*V24</f>
        <v>3672.5557995375011</v>
      </c>
      <c r="AF24">
        <v>4000</v>
      </c>
      <c r="AG24">
        <v>1328.4271247500001</v>
      </c>
      <c r="AH24">
        <v>1097.0562748499999</v>
      </c>
      <c r="AI24">
        <v>2416.3970172099998</v>
      </c>
      <c r="AK24">
        <v>4000</v>
      </c>
      <c r="AL24">
        <v>2333.15607168</v>
      </c>
    </row>
    <row r="25" spans="1:38" x14ac:dyDescent="0.25">
      <c r="A25" s="16">
        <v>1</v>
      </c>
      <c r="B25" s="16">
        <v>4242.6406871199997</v>
      </c>
      <c r="C25" s="16">
        <f t="shared" si="0"/>
        <v>2914.213562375</v>
      </c>
      <c r="D25" s="16">
        <v>5656.8542494900003</v>
      </c>
      <c r="E25" s="16">
        <f>(C25-B25)</f>
        <v>-1328.4271247449997</v>
      </c>
      <c r="F25" s="16">
        <v>0.4</v>
      </c>
      <c r="G25" s="17">
        <f t="shared" si="4"/>
        <v>-531.37084989799985</v>
      </c>
      <c r="H25" s="17">
        <v>1.8</v>
      </c>
      <c r="I25" s="17">
        <v>2</v>
      </c>
      <c r="J25" s="17">
        <v>3</v>
      </c>
      <c r="K25" s="17">
        <v>4</v>
      </c>
      <c r="L25" s="17">
        <v>5</v>
      </c>
      <c r="M25" s="17">
        <v>6</v>
      </c>
      <c r="N25" s="17">
        <v>7</v>
      </c>
      <c r="O25" s="16">
        <f t="shared" si="2"/>
        <v>6222.5396744390009</v>
      </c>
      <c r="P25" s="12">
        <f>ABS($A25-($B25+$G25)/((H25)*$O25))</f>
        <v>0.66865352667754108</v>
      </c>
      <c r="Q25" s="12">
        <f>ABS($A25-($B25+$G25)/((I25)*$O25))</f>
        <v>0.70178817400978699</v>
      </c>
      <c r="R25" s="12">
        <f>ABS($A25-($B25+$G25)/((J25)*$O25))</f>
        <v>0.80119211600652473</v>
      </c>
      <c r="S25" s="12">
        <f>ABS($A25-($B25+$G25)/((K25)*$O25))</f>
        <v>0.85089408700489355</v>
      </c>
      <c r="T25" s="12">
        <f>ABS($A25-($B25+$G25)/((L25)*$O25))</f>
        <v>0.88071526960391477</v>
      </c>
      <c r="U25" s="12">
        <f>ABS($A25-($B25+$G25)/((M25)*$O25))</f>
        <v>0.90059605800326237</v>
      </c>
      <c r="V25" s="12">
        <f>ABS($A25-($B25+$G25)/((N25)*$O25))</f>
        <v>0.91479662114565341</v>
      </c>
      <c r="W25" s="8"/>
      <c r="X25" s="15">
        <f>+$B25*P25</f>
        <v>2836.856657868414</v>
      </c>
      <c r="Y25" s="15">
        <f>+$B25*Q25</f>
        <v>2977.4350607935726</v>
      </c>
      <c r="Z25" s="15">
        <f>+$B25*R25</f>
        <v>3399.1702695690487</v>
      </c>
      <c r="AA25" s="15">
        <f>+$B25*S25</f>
        <v>3610.0378739567864</v>
      </c>
      <c r="AB25" s="15">
        <f>+$B25*T25</f>
        <v>3736.5584365894288</v>
      </c>
      <c r="AC25" s="15">
        <f>+$B25*U25</f>
        <v>3820.905478344524</v>
      </c>
      <c r="AD25" s="15">
        <f>+$B25*V25</f>
        <v>3881.1533653124488</v>
      </c>
      <c r="AF25">
        <v>4000</v>
      </c>
      <c r="AG25">
        <v>-1914.2135623700001</v>
      </c>
      <c r="AH25">
        <v>-365.68542495000003</v>
      </c>
      <c r="AI25">
        <v>2416.3970172099998</v>
      </c>
      <c r="AK25">
        <v>4000</v>
      </c>
      <c r="AL25">
        <v>2333.15607168</v>
      </c>
    </row>
    <row r="26" spans="1:38" x14ac:dyDescent="0.25">
      <c r="A26" s="16">
        <v>1</v>
      </c>
      <c r="B26" s="16">
        <v>5656.8542494900003</v>
      </c>
      <c r="C26" s="16">
        <f t="shared" si="0"/>
        <v>2914.213562375</v>
      </c>
      <c r="D26" s="16">
        <v>5656.8542494900003</v>
      </c>
      <c r="E26" s="16">
        <f>(C26-B26)</f>
        <v>-2742.6406871150002</v>
      </c>
      <c r="F26" s="16">
        <v>0.4</v>
      </c>
      <c r="G26" s="17">
        <f t="shared" si="4"/>
        <v>-1097.0562748460002</v>
      </c>
      <c r="H26" s="17">
        <v>1.8</v>
      </c>
      <c r="I26" s="17">
        <v>2</v>
      </c>
      <c r="J26" s="17">
        <v>3</v>
      </c>
      <c r="K26" s="17">
        <v>4</v>
      </c>
      <c r="L26" s="17">
        <v>5</v>
      </c>
      <c r="M26" s="17">
        <v>6</v>
      </c>
      <c r="N26" s="17">
        <v>7</v>
      </c>
      <c r="O26" s="16">
        <f t="shared" si="2"/>
        <v>6222.5396744390009</v>
      </c>
      <c r="P26" s="12">
        <f>ABS($A26-($B26+$G26)/((H26)*$O26))</f>
        <v>0.59289595092009928</v>
      </c>
      <c r="Q26" s="12">
        <f>ABS($A26-($B26+$G26)/((I26)*$O26))</f>
        <v>0.63360635582808933</v>
      </c>
      <c r="R26" s="12">
        <f>ABS($A26-($B26+$G26)/((J26)*$O26))</f>
        <v>0.75573757055205959</v>
      </c>
      <c r="S26" s="12">
        <f>ABS($A26-($B26+$G26)/((K26)*$O26))</f>
        <v>0.81680317791404466</v>
      </c>
      <c r="T26" s="12">
        <f>ABS($A26-($B26+$G26)/((L26)*$O26))</f>
        <v>0.85344254233123573</v>
      </c>
      <c r="U26" s="12">
        <f>ABS($A26-($B26+$G26)/((M26)*$O26))</f>
        <v>0.87786878527602985</v>
      </c>
      <c r="V26" s="12">
        <f>ABS($A26-($B26+$G26)/((N26)*$O26))</f>
        <v>0.8953161016651684</v>
      </c>
      <c r="W26" s="8"/>
      <c r="X26" s="15">
        <f>+$B26*P26</f>
        <v>3353.9259794677782</v>
      </c>
      <c r="Y26" s="15">
        <f>+$B26*Q26</f>
        <v>3584.2188064700003</v>
      </c>
      <c r="Z26" s="15">
        <f>+$B26*R26</f>
        <v>4275.0972874766676</v>
      </c>
      <c r="AA26" s="15">
        <f>+$B26*S26</f>
        <v>4620.5365279799998</v>
      </c>
      <c r="AB26" s="15">
        <f>+$B26*T26</f>
        <v>4827.8000722820007</v>
      </c>
      <c r="AC26" s="15">
        <f>+$B26*U26</f>
        <v>4965.9757684833339</v>
      </c>
      <c r="AD26" s="15">
        <f>+$B26*V26</f>
        <v>5064.6726943414287</v>
      </c>
      <c r="AF26">
        <v>4000</v>
      </c>
      <c r="AG26">
        <v>2742.6406871200002</v>
      </c>
      <c r="AH26">
        <v>434.31457504999997</v>
      </c>
      <c r="AI26">
        <v>2416.3970172099998</v>
      </c>
      <c r="AK26">
        <v>4000</v>
      </c>
      <c r="AL26">
        <v>2333.15607168</v>
      </c>
    </row>
    <row r="27" spans="1:38" x14ac:dyDescent="0.25">
      <c r="A27" s="16">
        <v>1</v>
      </c>
      <c r="B27" s="16">
        <v>1000</v>
      </c>
      <c r="C27" s="16">
        <f t="shared" si="0"/>
        <v>2914.213562375</v>
      </c>
      <c r="D27" s="16">
        <v>5656.8542494900003</v>
      </c>
      <c r="E27" s="16">
        <f>(C27-B27)</f>
        <v>1914.213562375</v>
      </c>
      <c r="F27" s="16">
        <v>0.4</v>
      </c>
      <c r="G27" s="17">
        <f>F27 *E27</f>
        <v>765.68542495000008</v>
      </c>
      <c r="H27" s="17">
        <v>1.8</v>
      </c>
      <c r="I27" s="17">
        <v>2</v>
      </c>
      <c r="J27" s="17">
        <v>3</v>
      </c>
      <c r="K27" s="17">
        <v>4</v>
      </c>
      <c r="L27" s="17">
        <v>5</v>
      </c>
      <c r="M27" s="17">
        <v>6</v>
      </c>
      <c r="N27" s="17">
        <v>7</v>
      </c>
      <c r="O27" s="16">
        <f t="shared" si="2"/>
        <v>6222.5396744390009</v>
      </c>
      <c r="P27" s="12">
        <f>ABS($A27-($B27+$G27)/((H27)*$O27))</f>
        <v>0.84235755840594428</v>
      </c>
      <c r="Q27" s="12">
        <f>ABS($A27-($B27+$G27)/((I27)*$O27))</f>
        <v>0.85812180256534987</v>
      </c>
      <c r="R27" s="12">
        <f>ABS($A27-($B27+$G27)/((J27)*$O27))</f>
        <v>0.90541453504356662</v>
      </c>
      <c r="S27" s="12">
        <f>ABS($A27-($B27+$G27)/((K27)*$O27))</f>
        <v>0.92906090128267493</v>
      </c>
      <c r="T27" s="12">
        <f>ABS($A27-($B27+$G27)/((L27)*$O27))</f>
        <v>0.94324872102613999</v>
      </c>
      <c r="U27" s="12">
        <f>ABS($A27-($B27+$G27)/((M27)*$O27))</f>
        <v>0.95270726752178325</v>
      </c>
      <c r="V27" s="12">
        <f>ABS($A27-($B27+$G27)/((N27)*$O27))</f>
        <v>0.95946337216152855</v>
      </c>
      <c r="W27" s="8"/>
      <c r="X27" s="15">
        <f>+$B27*P27</f>
        <v>842.35755840594425</v>
      </c>
      <c r="Y27" s="15">
        <f>+$B27*Q27</f>
        <v>858.12180256534987</v>
      </c>
      <c r="Z27" s="15">
        <f>+$B27*R27</f>
        <v>905.41453504356662</v>
      </c>
      <c r="AA27" s="15">
        <f>+$B27*S27</f>
        <v>929.06090128267488</v>
      </c>
      <c r="AB27" s="15">
        <f>+$B27*T27</f>
        <v>943.24872102613995</v>
      </c>
      <c r="AC27" s="15">
        <f>+$B27*U27</f>
        <v>952.70726752178325</v>
      </c>
      <c r="AD27" s="15">
        <f>+$B27*V27</f>
        <v>959.46337216152858</v>
      </c>
      <c r="AF27">
        <v>4242.6406871199997</v>
      </c>
      <c r="AG27">
        <v>-85.786437629999995</v>
      </c>
      <c r="AH27">
        <v>-765.68542494999997</v>
      </c>
      <c r="AI27">
        <v>2434.3029836999999</v>
      </c>
      <c r="AK27">
        <v>4000</v>
      </c>
      <c r="AL27">
        <v>2333.15607168</v>
      </c>
    </row>
    <row r="28" spans="1:38" x14ac:dyDescent="0.25">
      <c r="A28" s="16">
        <v>1</v>
      </c>
      <c r="B28" s="16">
        <v>1414.2135623700001</v>
      </c>
      <c r="C28" s="16">
        <f t="shared" si="0"/>
        <v>2914.213562375</v>
      </c>
      <c r="D28" s="16">
        <v>5656.8542494900003</v>
      </c>
      <c r="E28" s="16">
        <f>(C28-B28)</f>
        <v>1500.0000000049999</v>
      </c>
      <c r="F28" s="16">
        <v>0.4</v>
      </c>
      <c r="G28" s="17">
        <f t="shared" ref="G28:G34" si="5">F28 *E28</f>
        <v>600.00000000199998</v>
      </c>
      <c r="H28" s="17">
        <v>1.8</v>
      </c>
      <c r="I28" s="17">
        <v>2</v>
      </c>
      <c r="J28" s="17">
        <v>3</v>
      </c>
      <c r="K28" s="17">
        <v>4</v>
      </c>
      <c r="L28" s="17">
        <v>5</v>
      </c>
      <c r="M28" s="17">
        <v>6</v>
      </c>
      <c r="N28" s="17">
        <v>7</v>
      </c>
      <c r="O28" s="16">
        <f t="shared" si="2"/>
        <v>6222.5396744390009</v>
      </c>
      <c r="P28" s="12">
        <f>ABS($A28-($B28+$G28)/((H28)*$O28))</f>
        <v>0.82016867819296047</v>
      </c>
      <c r="Q28" s="12">
        <f>ABS($A28-($B28+$G28)/((I28)*$O28))</f>
        <v>0.83815181037366437</v>
      </c>
      <c r="R28" s="12">
        <f>ABS($A28-($B28+$G28)/((J28)*$O28))</f>
        <v>0.89210120691577621</v>
      </c>
      <c r="S28" s="12">
        <f>ABS($A28-($B28+$G28)/((K28)*$O28))</f>
        <v>0.91907590518683224</v>
      </c>
      <c r="T28" s="12">
        <f>ABS($A28-($B28+$G28)/((L28)*$O28))</f>
        <v>0.93526072414946571</v>
      </c>
      <c r="U28" s="12">
        <f>ABS($A28-($B28+$G28)/((M28)*$O28))</f>
        <v>0.94605060345788816</v>
      </c>
      <c r="V28" s="12">
        <f>ABS($A28-($B28+$G28)/((N28)*$O28))</f>
        <v>0.95375766010676122</v>
      </c>
      <c r="W28" s="8"/>
      <c r="X28" s="15">
        <f>+$B28*P28</f>
        <v>1159.8936681315608</v>
      </c>
      <c r="Y28" s="15">
        <f>+$B28*Q28</f>
        <v>1185.3256575554046</v>
      </c>
      <c r="Z28" s="15">
        <f>+$B28*R28</f>
        <v>1261.6216258269365</v>
      </c>
      <c r="AA28" s="15">
        <f>+$B28*S28</f>
        <v>1299.7696099627024</v>
      </c>
      <c r="AB28" s="15">
        <f>+$B28*T28</f>
        <v>1322.6584004441618</v>
      </c>
      <c r="AC28" s="15">
        <f>+$B28*U28</f>
        <v>1337.9175940984683</v>
      </c>
      <c r="AD28" s="15">
        <f>+$B28*V28</f>
        <v>1348.8170181372584</v>
      </c>
      <c r="AF28">
        <v>4242.6406871199997</v>
      </c>
      <c r="AG28">
        <v>2742.6406871200002</v>
      </c>
      <c r="AH28">
        <v>-600</v>
      </c>
      <c r="AI28">
        <v>2434.3029836999999</v>
      </c>
      <c r="AK28">
        <v>4242.6406871199997</v>
      </c>
      <c r="AL28">
        <v>2429.60301824</v>
      </c>
    </row>
    <row r="29" spans="1:38" x14ac:dyDescent="0.25">
      <c r="A29" s="16">
        <v>1</v>
      </c>
      <c r="B29" s="16">
        <v>2000</v>
      </c>
      <c r="C29" s="16">
        <f t="shared" si="0"/>
        <v>2914.213562375</v>
      </c>
      <c r="D29" s="16">
        <v>5656.8542494900003</v>
      </c>
      <c r="E29" s="16">
        <f>(C29-B29)</f>
        <v>914.21356237500004</v>
      </c>
      <c r="F29" s="16">
        <v>0.4</v>
      </c>
      <c r="G29" s="17">
        <f t="shared" si="5"/>
        <v>365.68542495000003</v>
      </c>
      <c r="H29" s="17">
        <v>1.8</v>
      </c>
      <c r="I29" s="17">
        <v>2</v>
      </c>
      <c r="J29" s="17">
        <v>3</v>
      </c>
      <c r="K29" s="17">
        <v>4</v>
      </c>
      <c r="L29" s="17">
        <v>5</v>
      </c>
      <c r="M29" s="17">
        <v>6</v>
      </c>
      <c r="N29" s="17">
        <v>7</v>
      </c>
      <c r="O29" s="16">
        <f t="shared" si="2"/>
        <v>6222.5396744390009</v>
      </c>
      <c r="P29" s="12">
        <f>ABS($A29-($B29+$G29)/((H29)*$O29))</f>
        <v>0.78878886286148631</v>
      </c>
      <c r="Q29" s="12">
        <f>ABS($A29-($B29+$G29)/((I29)*$O29))</f>
        <v>0.8099099765753377</v>
      </c>
      <c r="R29" s="12">
        <f>ABS($A29-($B29+$G29)/((J29)*$O29))</f>
        <v>0.87327331771689187</v>
      </c>
      <c r="S29" s="12">
        <f>ABS($A29-($B29+$G29)/((K29)*$O29))</f>
        <v>0.90495498828766885</v>
      </c>
      <c r="T29" s="12">
        <f>ABS($A29-($B29+$G29)/((L29)*$O29))</f>
        <v>0.92396399063013512</v>
      </c>
      <c r="U29" s="12">
        <f>ABS($A29-($B29+$G29)/((M29)*$O29))</f>
        <v>0.93663665885844594</v>
      </c>
      <c r="V29" s="12">
        <f>ABS($A29-($B29+$G29)/((N29)*$O29))</f>
        <v>0.94568856473581075</v>
      </c>
      <c r="W29" s="8"/>
      <c r="X29" s="15">
        <f>+$B29*P29</f>
        <v>1577.5777257229727</v>
      </c>
      <c r="Y29" s="15">
        <f>+$B29*Q29</f>
        <v>1619.8199531506755</v>
      </c>
      <c r="Z29" s="15">
        <f>+$B29*R29</f>
        <v>1746.5466354337836</v>
      </c>
      <c r="AA29" s="15">
        <f>+$B29*S29</f>
        <v>1809.9099765753376</v>
      </c>
      <c r="AB29" s="15">
        <f>+$B29*T29</f>
        <v>1847.9279812602701</v>
      </c>
      <c r="AC29" s="15">
        <f>+$B29*U29</f>
        <v>1873.2733177168918</v>
      </c>
      <c r="AD29" s="15">
        <f>+$B29*V29</f>
        <v>1891.3771294716214</v>
      </c>
      <c r="AF29">
        <v>4242.6406871199997</v>
      </c>
      <c r="AG29">
        <v>85.786437629999995</v>
      </c>
      <c r="AH29">
        <v>434.31457504999997</v>
      </c>
      <c r="AI29">
        <v>2434.3029836999999</v>
      </c>
      <c r="AK29">
        <v>4242.6406871199997</v>
      </c>
      <c r="AL29">
        <v>2429.60301824</v>
      </c>
    </row>
    <row r="30" spans="1:38" x14ac:dyDescent="0.25">
      <c r="A30" s="16">
        <v>1</v>
      </c>
      <c r="B30" s="16">
        <v>2828.4271247500001</v>
      </c>
      <c r="C30" s="16">
        <f t="shared" si="0"/>
        <v>2914.213562375</v>
      </c>
      <c r="D30" s="16">
        <v>5656.8542494900003</v>
      </c>
      <c r="E30" s="16">
        <f>(C30-B30)</f>
        <v>85.786437624999962</v>
      </c>
      <c r="F30" s="16">
        <v>0.4</v>
      </c>
      <c r="G30" s="17">
        <f t="shared" si="5"/>
        <v>34.314575049999988</v>
      </c>
      <c r="H30" s="17">
        <v>1.8</v>
      </c>
      <c r="I30" s="17">
        <v>2</v>
      </c>
      <c r="J30" s="17">
        <v>3</v>
      </c>
      <c r="K30" s="17">
        <v>4</v>
      </c>
      <c r="L30" s="17">
        <v>5</v>
      </c>
      <c r="M30" s="17">
        <v>6</v>
      </c>
      <c r="N30" s="17">
        <v>7</v>
      </c>
      <c r="O30" s="16">
        <f t="shared" si="2"/>
        <v>6222.5396744390009</v>
      </c>
      <c r="P30" s="12">
        <f>ABS($A30-($B30+$G30)/((H30)*$O30))</f>
        <v>0.74441110243498287</v>
      </c>
      <c r="Q30" s="12">
        <f>ABS($A30-($B30+$G30)/((I30)*$O30))</f>
        <v>0.76996999219148465</v>
      </c>
      <c r="R30" s="12">
        <f>ABS($A30-($B30+$G30)/((J30)*$O30))</f>
        <v>0.84664666146098977</v>
      </c>
      <c r="S30" s="12">
        <f>ABS($A30-($B30+$G30)/((K30)*$O30))</f>
        <v>0.88498499609574233</v>
      </c>
      <c r="T30" s="12">
        <f>ABS($A30-($B30+$G30)/((L30)*$O30))</f>
        <v>0.90798799687659382</v>
      </c>
      <c r="U30" s="12">
        <f>ABS($A30-($B30+$G30)/((M30)*$O30))</f>
        <v>0.92332333073049488</v>
      </c>
      <c r="V30" s="12">
        <f>ABS($A30-($B30+$G30)/((N30)*$O30))</f>
        <v>0.93427714062613842</v>
      </c>
      <c r="W30" s="8"/>
      <c r="X30" s="15">
        <f>+$B30*P30</f>
        <v>2105.5125540921563</v>
      </c>
      <c r="Y30" s="15">
        <f>+$B30*Q30</f>
        <v>2177.8040111579407</v>
      </c>
      <c r="Z30" s="15">
        <f>+$B30*R30</f>
        <v>2394.6783823552942</v>
      </c>
      <c r="AA30" s="15">
        <f>+$B30*S30</f>
        <v>2503.1155679539706</v>
      </c>
      <c r="AB30" s="15">
        <f>+$B30*T30</f>
        <v>2568.1778793131762</v>
      </c>
      <c r="AC30" s="15">
        <f>+$B30*U30</f>
        <v>2611.5527535526471</v>
      </c>
      <c r="AD30" s="15">
        <f>+$B30*V30</f>
        <v>2642.5348065808403</v>
      </c>
      <c r="AF30">
        <v>4242.6406871199997</v>
      </c>
      <c r="AG30">
        <v>-1914.2135623700001</v>
      </c>
      <c r="AH30">
        <v>531.37084990000005</v>
      </c>
      <c r="AI30">
        <v>2434.3029836999999</v>
      </c>
      <c r="AK30">
        <v>4242.6406871199997</v>
      </c>
      <c r="AL30">
        <v>2429.60301824</v>
      </c>
    </row>
    <row r="31" spans="1:38" x14ac:dyDescent="0.25">
      <c r="A31" s="16">
        <v>1</v>
      </c>
      <c r="B31" s="16">
        <v>3000</v>
      </c>
      <c r="C31" s="16">
        <f t="shared" si="0"/>
        <v>2914.213562375</v>
      </c>
      <c r="D31" s="16">
        <v>5656.8542494900003</v>
      </c>
      <c r="E31" s="16">
        <f>(C31-B31)</f>
        <v>-85.786437624999962</v>
      </c>
      <c r="F31" s="16">
        <v>0.4</v>
      </c>
      <c r="G31" s="17">
        <f t="shared" si="5"/>
        <v>-34.314575049999988</v>
      </c>
      <c r="H31" s="17">
        <v>1.8</v>
      </c>
      <c r="I31" s="17">
        <v>2</v>
      </c>
      <c r="J31" s="17">
        <v>3</v>
      </c>
      <c r="K31" s="17">
        <v>4</v>
      </c>
      <c r="L31" s="17">
        <v>5</v>
      </c>
      <c r="M31" s="17">
        <v>6</v>
      </c>
      <c r="N31" s="17">
        <v>7</v>
      </c>
      <c r="O31" s="16">
        <f t="shared" si="2"/>
        <v>6222.5396744390009</v>
      </c>
      <c r="P31" s="12">
        <f>ABS($A31-($B31+$G31)/((H31)*$O31))</f>
        <v>0.73522016731702844</v>
      </c>
      <c r="Q31" s="12">
        <f>ABS($A31-($B31+$G31)/((I31)*$O31))</f>
        <v>0.76169815058532553</v>
      </c>
      <c r="R31" s="12">
        <f>ABS($A31-($B31+$G31)/((J31)*$O31))</f>
        <v>0.84113210039021702</v>
      </c>
      <c r="S31" s="12">
        <f>ABS($A31-($B31+$G31)/((K31)*$O31))</f>
        <v>0.88084907529266276</v>
      </c>
      <c r="T31" s="12">
        <f>ABS($A31-($B31+$G31)/((L31)*$O31))</f>
        <v>0.90467926023413026</v>
      </c>
      <c r="U31" s="12">
        <f>ABS($A31-($B31+$G31)/((M31)*$O31))</f>
        <v>0.92056605019510851</v>
      </c>
      <c r="V31" s="12">
        <f>ABS($A31-($B31+$G31)/((N31)*$O31))</f>
        <v>0.93191375731009307</v>
      </c>
      <c r="W31" s="8"/>
      <c r="X31" s="15">
        <f>+$B31*P31</f>
        <v>2205.6605019510853</v>
      </c>
      <c r="Y31" s="15">
        <f>+$B31*Q31</f>
        <v>2285.0944517559765</v>
      </c>
      <c r="Z31" s="15">
        <f>+$B31*R31</f>
        <v>2523.396301170651</v>
      </c>
      <c r="AA31" s="15">
        <f>+$B31*S31</f>
        <v>2642.5472258779882</v>
      </c>
      <c r="AB31" s="15">
        <f>+$B31*T31</f>
        <v>2714.0377807023906</v>
      </c>
      <c r="AC31" s="15">
        <f>+$B31*U31</f>
        <v>2761.6981505853255</v>
      </c>
      <c r="AD31" s="15">
        <f>+$B31*V31</f>
        <v>2795.7412719302793</v>
      </c>
      <c r="AF31">
        <v>5656.8542494900003</v>
      </c>
      <c r="AG31">
        <v>1085.7864376299999</v>
      </c>
      <c r="AH31">
        <v>34.314575050000002</v>
      </c>
      <c r="AI31">
        <v>2245.7883281099998</v>
      </c>
      <c r="AK31">
        <v>4242.6406871199997</v>
      </c>
      <c r="AL31">
        <v>2429.60301824</v>
      </c>
    </row>
    <row r="32" spans="1:38" x14ac:dyDescent="0.25">
      <c r="A32" s="16">
        <v>1</v>
      </c>
      <c r="B32" s="16">
        <v>4000</v>
      </c>
      <c r="C32" s="16">
        <f t="shared" si="0"/>
        <v>2914.213562375</v>
      </c>
      <c r="D32" s="16">
        <v>5656.8542494900003</v>
      </c>
      <c r="E32" s="16">
        <f>(C32-B32)</f>
        <v>-1085.786437625</v>
      </c>
      <c r="F32" s="16">
        <v>0.4</v>
      </c>
      <c r="G32" s="17">
        <f t="shared" si="5"/>
        <v>-434.31457505000003</v>
      </c>
      <c r="H32" s="17">
        <v>1.8</v>
      </c>
      <c r="I32" s="17">
        <v>2</v>
      </c>
      <c r="J32" s="17">
        <v>3</v>
      </c>
      <c r="K32" s="17">
        <v>4</v>
      </c>
      <c r="L32" s="17">
        <v>5</v>
      </c>
      <c r="M32" s="17">
        <v>6</v>
      </c>
      <c r="N32" s="17">
        <v>7</v>
      </c>
      <c r="O32" s="16">
        <f t="shared" si="2"/>
        <v>6222.5396744390009</v>
      </c>
      <c r="P32" s="12">
        <f>ABS($A32-($B32+$G32)/((H32)*$O32))</f>
        <v>0.68165147177257046</v>
      </c>
      <c r="Q32" s="12">
        <f>ABS($A32-($B32+$G32)/((I32)*$O32))</f>
        <v>0.71348632459531336</v>
      </c>
      <c r="R32" s="12">
        <f>ABS($A32-($B32+$G32)/((J32)*$O32))</f>
        <v>0.80899088306354228</v>
      </c>
      <c r="S32" s="12">
        <f>ABS($A32-($B32+$G32)/((K32)*$O32))</f>
        <v>0.85674316229765668</v>
      </c>
      <c r="T32" s="12">
        <f>ABS($A32-($B32+$G32)/((L32)*$O32))</f>
        <v>0.88539452983812539</v>
      </c>
      <c r="U32" s="12">
        <f>ABS($A32-($B32+$G32)/((M32)*$O32))</f>
        <v>0.90449544153177108</v>
      </c>
      <c r="V32" s="12">
        <f>ABS($A32-($B32+$G32)/((N32)*$O32))</f>
        <v>0.91813894988437528</v>
      </c>
      <c r="W32" s="8"/>
      <c r="X32" s="15">
        <f>+$B32*P32</f>
        <v>2726.6058870902821</v>
      </c>
      <c r="Y32" s="15">
        <f>+$B32*Q32</f>
        <v>2853.9452983812535</v>
      </c>
      <c r="Z32" s="15">
        <f>+$B32*R32</f>
        <v>3235.963532254169</v>
      </c>
      <c r="AA32" s="15">
        <f>+$B32*S32</f>
        <v>3426.9726491906267</v>
      </c>
      <c r="AB32" s="15">
        <f>+$B32*T32</f>
        <v>3541.5781193525017</v>
      </c>
      <c r="AC32" s="15">
        <f>+$B32*U32</f>
        <v>3617.9817661270845</v>
      </c>
      <c r="AD32" s="15">
        <f>+$B32*V32</f>
        <v>3672.5557995375011</v>
      </c>
      <c r="AF32">
        <v>5656.8542494900003</v>
      </c>
      <c r="AG32">
        <v>1085.7864376299999</v>
      </c>
      <c r="AH32">
        <v>34.314575050000002</v>
      </c>
      <c r="AI32">
        <v>2245.7883281099998</v>
      </c>
      <c r="AK32">
        <v>5656.8542494900003</v>
      </c>
      <c r="AL32">
        <v>2993.9475030799999</v>
      </c>
    </row>
    <row r="33" spans="1:38" x14ac:dyDescent="0.25">
      <c r="A33" s="16">
        <v>1</v>
      </c>
      <c r="B33" s="16">
        <v>4242.6406871199997</v>
      </c>
      <c r="C33" s="16">
        <f t="shared" si="0"/>
        <v>2914.213562375</v>
      </c>
      <c r="D33" s="16">
        <v>5656.8542494900003</v>
      </c>
      <c r="E33" s="16">
        <f>(C33-B33)</f>
        <v>-1328.4271247449997</v>
      </c>
      <c r="F33" s="16">
        <v>0.4</v>
      </c>
      <c r="G33" s="17">
        <f t="shared" si="5"/>
        <v>-531.37084989799985</v>
      </c>
      <c r="H33" s="17">
        <v>1.8</v>
      </c>
      <c r="I33" s="17">
        <v>2</v>
      </c>
      <c r="J33" s="17">
        <v>3</v>
      </c>
      <c r="K33" s="17">
        <v>4</v>
      </c>
      <c r="L33" s="17">
        <v>5</v>
      </c>
      <c r="M33" s="17">
        <v>6</v>
      </c>
      <c r="N33" s="17">
        <v>7</v>
      </c>
      <c r="O33" s="16">
        <f t="shared" si="2"/>
        <v>6222.5396744390009</v>
      </c>
      <c r="P33" s="12">
        <f>ABS($A33-($B33+$G33)/((H33)*$O33))</f>
        <v>0.66865352667754108</v>
      </c>
      <c r="Q33" s="12">
        <f>ABS($A33-($B33+$G33)/((I33)*$O33))</f>
        <v>0.70178817400978699</v>
      </c>
      <c r="R33" s="12">
        <f>ABS($A33-($B33+$G33)/((J33)*$O33))</f>
        <v>0.80119211600652473</v>
      </c>
      <c r="S33" s="12">
        <f>ABS($A33-($B33+$G33)/((K33)*$O33))</f>
        <v>0.85089408700489355</v>
      </c>
      <c r="T33" s="12">
        <f>ABS($A33-($B33+$G33)/((L33)*$O33))</f>
        <v>0.88071526960391477</v>
      </c>
      <c r="U33" s="12">
        <f>ABS($A33-($B33+$G33)/((M33)*$O33))</f>
        <v>0.90059605800326237</v>
      </c>
      <c r="V33" s="12">
        <f>ABS($A33-($B33+$G33)/((N33)*$O33))</f>
        <v>0.91479662114565341</v>
      </c>
      <c r="W33" s="8"/>
      <c r="X33" s="15">
        <f>+$B33*P33</f>
        <v>2836.856657868414</v>
      </c>
      <c r="Y33" s="15">
        <f>+$B33*Q33</f>
        <v>2977.4350607935726</v>
      </c>
      <c r="Z33" s="15">
        <f>+$B33*R33</f>
        <v>3399.1702695690487</v>
      </c>
      <c r="AA33" s="15">
        <f>+$B33*S33</f>
        <v>3610.0378739567864</v>
      </c>
      <c r="AB33" s="15">
        <f>+$B33*T33</f>
        <v>3736.5584365894288</v>
      </c>
      <c r="AC33" s="15">
        <f>+$B33*U33</f>
        <v>3820.905478344524</v>
      </c>
      <c r="AD33" s="15">
        <f>+$B33*V33</f>
        <v>3881.1533653124488</v>
      </c>
      <c r="AF33">
        <v>5656.8542494900003</v>
      </c>
      <c r="AG33">
        <v>-1500</v>
      </c>
      <c r="AH33">
        <v>531.37084990000005</v>
      </c>
      <c r="AI33">
        <v>2245.7883281099998</v>
      </c>
      <c r="AK33">
        <v>5656.8542494900003</v>
      </c>
      <c r="AL33">
        <v>2993.9475030799999</v>
      </c>
    </row>
    <row r="34" spans="1:38" x14ac:dyDescent="0.25">
      <c r="A34" s="16">
        <v>1</v>
      </c>
      <c r="B34" s="16">
        <v>5656.8542494900003</v>
      </c>
      <c r="C34" s="16">
        <f t="shared" si="0"/>
        <v>2914.213562375</v>
      </c>
      <c r="D34" s="16">
        <v>5656.8542494900003</v>
      </c>
      <c r="E34" s="16">
        <f>(C34-B34)</f>
        <v>-2742.6406871150002</v>
      </c>
      <c r="F34" s="16">
        <v>0.4</v>
      </c>
      <c r="G34" s="17">
        <f t="shared" si="5"/>
        <v>-1097.0562748460002</v>
      </c>
      <c r="H34" s="17">
        <v>1.8</v>
      </c>
      <c r="I34" s="17">
        <v>2</v>
      </c>
      <c r="J34" s="17">
        <v>3</v>
      </c>
      <c r="K34" s="17">
        <v>4</v>
      </c>
      <c r="L34" s="17">
        <v>5</v>
      </c>
      <c r="M34" s="17">
        <v>6</v>
      </c>
      <c r="N34" s="17">
        <v>7</v>
      </c>
      <c r="O34" s="16">
        <f t="shared" si="2"/>
        <v>6222.5396744390009</v>
      </c>
      <c r="P34" s="12">
        <f>ABS($A34-($B34+$G34)/((H34)*$O34))</f>
        <v>0.59289595092009928</v>
      </c>
      <c r="Q34" s="12">
        <f>ABS($A34-($B34+$G34)/((I34)*$O34))</f>
        <v>0.63360635582808933</v>
      </c>
      <c r="R34" s="12">
        <f>ABS($A34-($B34+$G34)/((J34)*$O34))</f>
        <v>0.75573757055205959</v>
      </c>
      <c r="S34" s="12">
        <f>ABS($A34-($B34+$G34)/((K34)*$O34))</f>
        <v>0.81680317791404466</v>
      </c>
      <c r="T34" s="12">
        <f>ABS($A34-($B34+$G34)/((L34)*$O34))</f>
        <v>0.85344254233123573</v>
      </c>
      <c r="U34" s="12">
        <f>ABS($A34-($B34+$G34)/((M34)*$O34))</f>
        <v>0.87786878527602985</v>
      </c>
      <c r="V34" s="12">
        <f>ABS($A34-($B34+$G34)/((N34)*$O34))</f>
        <v>0.8953161016651684</v>
      </c>
      <c r="W34" s="8"/>
      <c r="X34" s="15">
        <f>+$B34*P34</f>
        <v>3353.9259794677782</v>
      </c>
      <c r="Y34" s="15">
        <f>+$B34*Q34</f>
        <v>3584.2188064700003</v>
      </c>
      <c r="Z34" s="15">
        <f>+$B34*R34</f>
        <v>4275.0972874766676</v>
      </c>
      <c r="AA34" s="15">
        <f>+$B34*S34</f>
        <v>4620.5365279799998</v>
      </c>
      <c r="AB34" s="15">
        <f>+$B34*T34</f>
        <v>4827.8000722820007</v>
      </c>
      <c r="AC34" s="15">
        <f>+$B34*U34</f>
        <v>4965.9757684833339</v>
      </c>
      <c r="AD34" s="15">
        <f>+$B34*V34</f>
        <v>5064.6726943414287</v>
      </c>
      <c r="AF34" t="s">
        <v>69</v>
      </c>
      <c r="AG34">
        <v>-914.21356236999998</v>
      </c>
      <c r="AH34">
        <v>531.37084990000005</v>
      </c>
      <c r="AI34">
        <v>2245.7883281099998</v>
      </c>
      <c r="AK34">
        <v>5656.8542494900003</v>
      </c>
      <c r="AL34">
        <v>2993.9475030799999</v>
      </c>
    </row>
    <row r="35" spans="1:38" x14ac:dyDescent="0.25">
      <c r="B35" s="26">
        <f>MAX(B27:B34)</f>
        <v>5656.8542494900003</v>
      </c>
      <c r="AK35" t="s">
        <v>69</v>
      </c>
      <c r="AL35">
        <v>2993.9475030799999</v>
      </c>
    </row>
    <row r="53" spans="1:4" x14ac:dyDescent="0.25">
      <c r="A53" t="s">
        <v>43</v>
      </c>
      <c r="B53" t="s">
        <v>44</v>
      </c>
      <c r="C53" t="s">
        <v>78</v>
      </c>
      <c r="D53" t="s">
        <v>70</v>
      </c>
    </row>
  </sheetData>
  <sortState xmlns:xlrd2="http://schemas.microsoft.com/office/spreadsheetml/2017/richdata2" ref="AK4:AL35">
    <sortCondition ref="AK4:AK35"/>
  </sortState>
  <mergeCells count="2">
    <mergeCell ref="P1:V1"/>
    <mergeCell ref="X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excel</vt:lpstr>
      <vt:lpstr>from python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2019-06-27T15:49:33Z</dcterms:created>
  <dcterms:modified xsi:type="dcterms:W3CDTF">2019-07-05T13:35:09Z</dcterms:modified>
</cp:coreProperties>
</file>