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0730" windowHeight="11760" tabRatio="568" activeTab="2"/>
  </bookViews>
  <sheets>
    <sheet name="Scratch" sheetId="1" r:id="rId1"/>
    <sheet name="Historian 1" sheetId="4" r:id="rId2"/>
    <sheet name="Historian 2" sheetId="2" r:id="rId3"/>
    <sheet name="Historian 3" sheetId="3" r:id="rId4"/>
  </sheets>
  <calcPr calcId="144525"/>
</workbook>
</file>

<file path=xl/calcChain.xml><?xml version="1.0" encoding="utf-8"?>
<calcChain xmlns="http://schemas.openxmlformats.org/spreadsheetml/2006/main">
  <c r="N19" i="3" l="1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17" i="2" l="1"/>
  <c r="N10" i="2" l="1"/>
  <c r="N20" i="2" l="1"/>
  <c r="N20" i="4" l="1"/>
  <c r="N19" i="4" l="1"/>
  <c r="N18" i="4"/>
  <c r="N17" i="4"/>
  <c r="N16" i="4"/>
  <c r="N15" i="4"/>
  <c r="N14" i="4"/>
  <c r="N13" i="4"/>
  <c r="N12" i="4"/>
  <c r="N8" i="4"/>
  <c r="N7" i="4"/>
  <c r="N6" i="4"/>
  <c r="N5" i="4"/>
  <c r="N4" i="4"/>
  <c r="N9" i="4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L22" i="3" l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6" i="3"/>
  <c r="L5" i="3"/>
  <c r="L4" i="3"/>
  <c r="L3" i="3"/>
  <c r="L2" i="3"/>
  <c r="L7" i="3"/>
  <c r="L22" i="2" l="1"/>
  <c r="L22" i="4" l="1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J7" i="3" l="1"/>
  <c r="J7" i="2"/>
  <c r="H12" i="4" l="1"/>
  <c r="H14" i="4"/>
  <c r="H16" i="4"/>
  <c r="H18" i="4"/>
  <c r="H6" i="4"/>
  <c r="H4" i="4"/>
  <c r="F19" i="4"/>
  <c r="F17" i="4"/>
  <c r="F15" i="4"/>
  <c r="F13" i="4"/>
  <c r="F7" i="4"/>
  <c r="F5" i="4"/>
  <c r="D16" i="4"/>
  <c r="D22" i="4"/>
  <c r="D21" i="4"/>
  <c r="D19" i="4"/>
  <c r="D17" i="4"/>
  <c r="D15" i="4"/>
  <c r="D13" i="4"/>
  <c r="D11" i="4"/>
  <c r="D9" i="4"/>
  <c r="D7" i="4"/>
  <c r="D5" i="4"/>
  <c r="B22" i="4"/>
  <c r="B21" i="4"/>
  <c r="B15" i="4"/>
  <c r="B13" i="4"/>
  <c r="B19" i="4"/>
  <c r="B17" i="4"/>
  <c r="B11" i="4"/>
  <c r="B9" i="4"/>
  <c r="B7" i="4"/>
  <c r="B5" i="4"/>
  <c r="A4" i="4"/>
  <c r="A3" i="4"/>
  <c r="A5" i="4" l="1"/>
  <c r="A3" i="3"/>
  <c r="A6" i="4" l="1"/>
  <c r="A4" i="3"/>
  <c r="A3" i="2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A4" i="2" l="1"/>
  <c r="H2" i="2"/>
  <c r="D3" i="2"/>
  <c r="A7" i="4"/>
  <c r="A8" i="4" s="1"/>
  <c r="A5" i="3"/>
  <c r="F3" i="2"/>
  <c r="B3" i="2"/>
  <c r="B4" i="2"/>
  <c r="F4" i="2"/>
  <c r="L2" i="2" l="1"/>
  <c r="L3" i="2"/>
  <c r="N2" i="2"/>
  <c r="N3" i="2"/>
  <c r="A5" i="2"/>
  <c r="D4" i="2"/>
  <c r="H3" i="2"/>
  <c r="A9" i="4"/>
  <c r="A6" i="3"/>
  <c r="A6" i="2" l="1"/>
  <c r="H4" i="2"/>
  <c r="D5" i="2"/>
  <c r="F5" i="2"/>
  <c r="B5" i="2"/>
  <c r="A10" i="4"/>
  <c r="A7" i="3"/>
  <c r="A8" i="3" s="1"/>
  <c r="N4" i="2" l="1"/>
  <c r="L4" i="2"/>
  <c r="A7" i="2"/>
  <c r="A8" i="2" s="1"/>
  <c r="D6" i="2"/>
  <c r="H5" i="2"/>
  <c r="B6" i="2"/>
  <c r="L6" i="2" s="1"/>
  <c r="F6" i="2"/>
  <c r="N6" i="2" s="1"/>
  <c r="A11" i="4"/>
  <c r="A9" i="3"/>
  <c r="L5" i="2" l="1"/>
  <c r="A9" i="2"/>
  <c r="D8" i="2"/>
  <c r="H7" i="2"/>
  <c r="B8" i="2"/>
  <c r="F8" i="2"/>
  <c r="N5" i="2"/>
  <c r="A12" i="4"/>
  <c r="A10" i="3"/>
  <c r="N7" i="2" l="1"/>
  <c r="A10" i="2"/>
  <c r="D9" i="2"/>
  <c r="H8" i="2"/>
  <c r="B9" i="2"/>
  <c r="L8" i="2" s="1"/>
  <c r="F9" i="2"/>
  <c r="N9" i="2" s="1"/>
  <c r="L7" i="2"/>
  <c r="A13" i="4"/>
  <c r="A11" i="3"/>
  <c r="A11" i="2" l="1"/>
  <c r="D10" i="2"/>
  <c r="B10" i="2"/>
  <c r="N8" i="2"/>
  <c r="A14" i="4"/>
  <c r="A12" i="3"/>
  <c r="L9" i="2" l="1"/>
  <c r="A12" i="2"/>
  <c r="D11" i="2"/>
  <c r="B11" i="2"/>
  <c r="A15" i="4"/>
  <c r="A13" i="3"/>
  <c r="A13" i="2" l="1"/>
  <c r="H11" i="2"/>
  <c r="D12" i="2"/>
  <c r="B12" i="2"/>
  <c r="F12" i="2"/>
  <c r="L11" i="2"/>
  <c r="L10" i="2"/>
  <c r="A16" i="4"/>
  <c r="A14" i="3"/>
  <c r="N11" i="2" l="1"/>
  <c r="N12" i="2"/>
  <c r="A14" i="2"/>
  <c r="D13" i="2"/>
  <c r="H12" i="2"/>
  <c r="F13" i="2"/>
  <c r="B13" i="2"/>
  <c r="A17" i="4"/>
  <c r="A15" i="3"/>
  <c r="A15" i="2" l="1"/>
  <c r="H13" i="2"/>
  <c r="D14" i="2"/>
  <c r="F14" i="2"/>
  <c r="B14" i="2"/>
  <c r="N13" i="2"/>
  <c r="L12" i="2"/>
  <c r="A18" i="4"/>
  <c r="A16" i="3"/>
  <c r="A16" i="2" l="1"/>
  <c r="D15" i="2"/>
  <c r="H14" i="2"/>
  <c r="B15" i="2"/>
  <c r="F15" i="2"/>
  <c r="L13" i="2"/>
  <c r="A19" i="4"/>
  <c r="A17" i="3"/>
  <c r="N14" i="2" l="1"/>
  <c r="L14" i="2"/>
  <c r="A17" i="2"/>
  <c r="D16" i="2"/>
  <c r="H15" i="2"/>
  <c r="B16" i="2"/>
  <c r="F16" i="2"/>
  <c r="N16" i="2" s="1"/>
  <c r="A20" i="4"/>
  <c r="A21" i="4" s="1"/>
  <c r="A18" i="3"/>
  <c r="L15" i="2" l="1"/>
  <c r="A18" i="2"/>
  <c r="D17" i="2"/>
  <c r="B17" i="2"/>
  <c r="N15" i="2"/>
  <c r="A22" i="4"/>
  <c r="A19" i="3"/>
  <c r="A19" i="2" l="1"/>
  <c r="B18" i="2"/>
  <c r="L17" i="2"/>
  <c r="L16" i="2"/>
  <c r="A20" i="3"/>
  <c r="A21" i="3" s="1"/>
  <c r="A20" i="2" l="1"/>
  <c r="A21" i="2" s="1"/>
  <c r="D19" i="2"/>
  <c r="H18" i="2"/>
  <c r="B19" i="2"/>
  <c r="L19" i="2" s="1"/>
  <c r="F19" i="2"/>
  <c r="A22" i="3"/>
  <c r="N19" i="2" l="1"/>
  <c r="N18" i="2"/>
  <c r="A22" i="2"/>
  <c r="D21" i="2"/>
  <c r="B21" i="2"/>
  <c r="L18" i="2"/>
  <c r="B22" i="2" l="1"/>
  <c r="D22" i="2"/>
  <c r="L21" i="2"/>
  <c r="L20" i="2"/>
</calcChain>
</file>

<file path=xl/sharedStrings.xml><?xml version="1.0" encoding="utf-8"?>
<sst xmlns="http://schemas.openxmlformats.org/spreadsheetml/2006/main" count="599" uniqueCount="18">
  <si>
    <t>Time</t>
  </si>
  <si>
    <t>BR</t>
  </si>
  <si>
    <t>GR</t>
  </si>
  <si>
    <t>GI</t>
  </si>
  <si>
    <t>UI</t>
  </si>
  <si>
    <t>Start Bounds</t>
  </si>
  <si>
    <t>End Bounds</t>
  </si>
  <si>
    <t>Interopolated #2</t>
  </si>
  <si>
    <t>Interopolated #1</t>
  </si>
  <si>
    <t>UR</t>
  </si>
  <si>
    <t>BD</t>
  </si>
  <si>
    <t>Average</t>
  </si>
  <si>
    <t>GC</t>
  </si>
  <si>
    <t>UC</t>
  </si>
  <si>
    <t>Time Average</t>
  </si>
  <si>
    <t>Time Average Bounds</t>
  </si>
  <si>
    <t>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</si>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</sst>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 style="double">
        <color theme="4"/>
      </right>
      <top/>
      <bottom/>
      <diagonal/>
    </border>
    <border>
      <left style="double">
        <color theme="4"/>
      </left>
      <right/>
      <top style="double">
        <color theme="4"/>
      </top>
      <bottom/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10" borderId="0" xfId="19"/>
    <xf numFmtId="0" fontId="16" fillId="0" borderId="9" xfId="17" applyNumberFormat="1" applyAlignment="1">
      <alignment horizontal="center"/>
    </xf>
    <xf numFmtId="0" fontId="16" fillId="0" borderId="9" xfId="17" applyAlignment="1">
      <alignment horizontal="center"/>
    </xf>
    <xf numFmtId="0" fontId="1" fillId="10" borderId="11" xfId="19" applyNumberFormat="1" applyBorder="1"/>
    <xf numFmtId="0" fontId="1" fillId="10" borderId="10" xfId="19" applyNumberFormat="1" applyBorder="1" applyAlignment="1">
      <alignment horizontal="center"/>
    </xf>
    <xf numFmtId="0" fontId="0" fillId="0" borderId="0" xfId="0" applyNumberFormat="1" applyBorder="1"/>
    <xf numFmtId="0" fontId="0" fillId="0" borderId="12" xfId="0" applyNumberFormat="1" applyBorder="1" applyAlignment="1">
      <alignment horizontal="center"/>
    </xf>
    <xf numFmtId="0" fontId="1" fillId="10" borderId="0" xfId="19" applyNumberFormat="1" applyBorder="1"/>
    <xf numFmtId="0" fontId="1" fillId="10" borderId="12" xfId="19" applyNumberFormat="1" applyBorder="1" applyAlignment="1">
      <alignment horizontal="center"/>
    </xf>
    <xf numFmtId="0" fontId="0" fillId="0" borderId="12" xfId="0" applyNumberFormat="1" applyBorder="1"/>
    <xf numFmtId="0" fontId="1" fillId="10" borderId="13" xfId="19" applyNumberFormat="1" applyBorder="1"/>
    <xf numFmtId="0" fontId="0" fillId="0" borderId="14" xfId="0" applyNumberFormat="1" applyBorder="1"/>
    <xf numFmtId="0" fontId="1" fillId="10" borderId="14" xfId="19" applyNumberFormat="1" applyBorder="1"/>
    <xf numFmtId="0" fontId="1" fillId="10" borderId="16" xfId="19" applyNumberFormat="1" applyBorder="1"/>
    <xf numFmtId="0" fontId="1" fillId="10" borderId="15" xfId="19" applyNumberFormat="1" applyBorder="1" applyAlignment="1">
      <alignment horizontal="center"/>
    </xf>
    <xf numFmtId="0" fontId="1" fillId="10" borderId="17" xfId="19" applyNumberFormat="1" applyBorder="1"/>
    <xf numFmtId="0" fontId="0" fillId="10" borderId="12" xfId="19" applyNumberFormat="1" applyFont="1" applyBorder="1" applyAlignment="1">
      <alignment horizontal="center"/>
    </xf>
    <xf numFmtId="0" fontId="16" fillId="0" borderId="9" xfId="17" applyNumberFormat="1" applyAlignment="1">
      <alignment horizontal="center"/>
    </xf>
    <xf numFmtId="0" fontId="1" fillId="10" borderId="11" xfId="19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10" borderId="0" xfId="19" applyNumberFormat="1" applyBorder="1" applyAlignment="1">
      <alignment horizontal="center"/>
    </xf>
    <xf numFmtId="0" fontId="1" fillId="10" borderId="17" xfId="19" applyNumberFormat="1" applyBorder="1" applyAlignment="1">
      <alignment horizontal="center"/>
    </xf>
    <xf numFmtId="0" fontId="0" fillId="10" borderId="0" xfId="19" applyNumberFormat="1" applyFont="1" applyBorder="1" applyAlignment="1">
      <alignment horizontal="center"/>
    </xf>
    <xf numFmtId="0" fontId="16" fillId="0" borderId="9" xfId="17" applyNumberFormat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19" applyNumberFormat="1" applyFill="1" applyBorder="1"/>
    <xf numFmtId="0" fontId="1" fillId="0" borderId="14" xfId="19" applyNumberFormat="1" applyFill="1" applyBorder="1"/>
    <xf numFmtId="0" fontId="1" fillId="0" borderId="12" xfId="19" applyNumberFormat="1" applyFill="1" applyBorder="1" applyAlignment="1">
      <alignment horizontal="center"/>
    </xf>
    <xf numFmtId="0" fontId="1" fillId="0" borderId="0" xfId="19" applyNumberFormat="1" applyFill="1" applyBorder="1"/>
    <xf numFmtId="0" fontId="1" fillId="0" borderId="0" xfId="19" applyNumberFormat="1" applyFill="1"/>
    <xf numFmtId="0" fontId="1" fillId="0" borderId="0" xfId="19" applyFill="1"/>
    <xf numFmtId="0" fontId="0" fillId="0" borderId="14" xfId="0" applyNumberFormat="1" applyFill="1" applyBorder="1"/>
    <xf numFmtId="0" fontId="0" fillId="0" borderId="12" xfId="0" applyNumberFormat="1" applyFill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ill="1"/>
    <xf numFmtId="0" fontId="0" fillId="0" borderId="12" xfId="19" applyNumberFormat="1" applyFont="1" applyFill="1" applyBorder="1" applyAlignment="1">
      <alignment horizontal="center"/>
    </xf>
    <xf numFmtId="0" fontId="1" fillId="34" borderId="0" xfId="19" applyNumberFormat="1" applyFill="1"/>
    <xf numFmtId="0" fontId="1" fillId="34" borderId="0" xfId="19" applyFill="1"/>
    <xf numFmtId="0" fontId="0" fillId="34" borderId="14" xfId="0" applyNumberFormat="1" applyFill="1" applyBorder="1"/>
    <xf numFmtId="0" fontId="0" fillId="34" borderId="12" xfId="0" applyNumberFormat="1" applyFill="1" applyBorder="1" applyAlignment="1">
      <alignment horizontal="center"/>
    </xf>
    <xf numFmtId="0" fontId="0" fillId="34" borderId="0" xfId="0" applyNumberFormat="1" applyFill="1" applyBorder="1"/>
    <xf numFmtId="0" fontId="0" fillId="34" borderId="0" xfId="0" applyFill="1"/>
    <xf numFmtId="0" fontId="0" fillId="34" borderId="12" xfId="19" applyNumberFormat="1" applyFont="1" applyFill="1" applyBorder="1" applyAlignment="1">
      <alignment horizontal="center"/>
    </xf>
    <xf numFmtId="0" fontId="0" fillId="0" borderId="0" xfId="19" applyNumberFormat="1" applyFont="1" applyFill="1" applyBorder="1"/>
    <xf numFmtId="0" fontId="1" fillId="35" borderId="10" xfId="19" applyNumberFormat="1" applyFill="1" applyBorder="1"/>
    <xf numFmtId="0" fontId="1" fillId="35" borderId="13" xfId="19" applyNumberFormat="1" applyFill="1" applyBorder="1"/>
    <xf numFmtId="0" fontId="1" fillId="35" borderId="10" xfId="19" applyNumberFormat="1" applyFill="1" applyBorder="1" applyAlignment="1">
      <alignment horizontal="center"/>
    </xf>
    <xf numFmtId="0" fontId="1" fillId="35" borderId="11" xfId="19" applyNumberFormat="1" applyFill="1" applyBorder="1"/>
    <xf numFmtId="0" fontId="0" fillId="35" borderId="12" xfId="19" applyNumberFormat="1" applyFont="1" applyFill="1" applyBorder="1" applyAlignment="1">
      <alignment horizontal="center"/>
    </xf>
    <xf numFmtId="0" fontId="1" fillId="35" borderId="0" xfId="19" applyNumberFormat="1" applyFill="1"/>
    <xf numFmtId="0" fontId="1" fillId="35" borderId="0" xfId="19" applyFill="1"/>
    <xf numFmtId="0" fontId="0" fillId="35" borderId="12" xfId="0" applyNumberFormat="1" applyFill="1" applyBorder="1"/>
    <xf numFmtId="0" fontId="0" fillId="35" borderId="14" xfId="0" applyNumberFormat="1" applyFill="1" applyBorder="1"/>
    <xf numFmtId="0" fontId="0" fillId="35" borderId="12" xfId="0" applyNumberFormat="1" applyFill="1" applyBorder="1" applyAlignment="1">
      <alignment horizontal="center"/>
    </xf>
    <xf numFmtId="0" fontId="0" fillId="35" borderId="0" xfId="0" applyNumberFormat="1" applyFill="1" applyBorder="1"/>
    <xf numFmtId="0" fontId="0" fillId="35" borderId="0" xfId="0" applyNumberFormat="1" applyFill="1"/>
    <xf numFmtId="0" fontId="0" fillId="35" borderId="0" xfId="0" applyFill="1"/>
    <xf numFmtId="0" fontId="1" fillId="35" borderId="15" xfId="19" applyNumberFormat="1" applyFill="1" applyBorder="1"/>
    <xf numFmtId="0" fontId="1" fillId="35" borderId="16" xfId="19" applyNumberFormat="1" applyFill="1" applyBorder="1"/>
    <xf numFmtId="0" fontId="1" fillId="35" borderId="15" xfId="19" applyNumberFormat="1" applyFill="1" applyBorder="1" applyAlignment="1">
      <alignment horizontal="center"/>
    </xf>
    <xf numFmtId="0" fontId="1" fillId="35" borderId="17" xfId="19" applyNumberFormat="1" applyFill="1" applyBorder="1"/>
    <xf numFmtId="0" fontId="17" fillId="33" borderId="12" xfId="19" applyNumberFormat="1" applyFont="1" applyFill="1" applyBorder="1"/>
    <xf numFmtId="0" fontId="17" fillId="33" borderId="14" xfId="19" applyNumberFormat="1" applyFont="1" applyFill="1" applyBorder="1"/>
    <xf numFmtId="0" fontId="17" fillId="33" borderId="12" xfId="19" applyNumberFormat="1" applyFont="1" applyFill="1" applyBorder="1" applyAlignment="1">
      <alignment horizontal="center"/>
    </xf>
    <xf numFmtId="0" fontId="17" fillId="33" borderId="0" xfId="19" applyNumberFormat="1" applyFont="1" applyFill="1" applyBorder="1"/>
    <xf numFmtId="0" fontId="17" fillId="33" borderId="0" xfId="19" applyNumberFormat="1" applyFont="1" applyFill="1"/>
    <xf numFmtId="0" fontId="17" fillId="33" borderId="0" xfId="19" applyFont="1" applyFill="1"/>
    <xf numFmtId="0" fontId="1" fillId="34" borderId="12" xfId="19" applyNumberFormat="1" applyFill="1" applyBorder="1"/>
    <xf numFmtId="0" fontId="1" fillId="34" borderId="14" xfId="19" applyNumberFormat="1" applyFill="1" applyBorder="1"/>
    <xf numFmtId="0" fontId="1" fillId="34" borderId="12" xfId="19" applyNumberFormat="1" applyFill="1" applyBorder="1" applyAlignment="1">
      <alignment horizontal="center"/>
    </xf>
    <xf numFmtId="0" fontId="1" fillId="34" borderId="0" xfId="19" applyNumberFormat="1" applyFill="1" applyBorder="1"/>
    <xf numFmtId="0" fontId="1" fillId="35" borderId="14" xfId="19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  <color rgb="FFFF0A0A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41531917346379E-2"/>
          <c:y val="5.9980660312197814E-2"/>
          <c:w val="0.9237358040651602"/>
          <c:h val="0.76293144643469279"/>
        </c:manualLayout>
      </c:layout>
      <c:scatterChart>
        <c:scatterStyle val="lineMarker"/>
        <c:varyColors val="0"/>
        <c:ser>
          <c:idx val="1"/>
          <c:order val="0"/>
          <c:tx>
            <c:v>Historian2</c:v>
          </c:tx>
          <c:spPr>
            <a:ln w="28575">
              <a:noFill/>
            </a:ln>
          </c:spPr>
          <c:dPt>
            <c:idx val="4"/>
            <c:marker>
              <c:spPr>
                <a:solidFill>
                  <a:srgbClr val="C00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C000"/>
                </a:solidFill>
              </c:spPr>
            </c:marker>
            <c:bubble3D val="0"/>
          </c:dPt>
          <c:xVal>
            <c:numRef>
              <c:f>Scratch!$A$11:$A$22</c:f>
              <c:numCache>
                <c:formatCode>General</c:formatCode>
                <c:ptCount val="12"/>
                <c:pt idx="0">
                  <c:v>2</c:v>
                </c:pt>
                <c:pt idx="1">
                  <c:v>25</c:v>
                </c:pt>
                <c:pt idx="2">
                  <c:v>28</c:v>
                </c:pt>
                <c:pt idx="3">
                  <c:v>39</c:v>
                </c:pt>
                <c:pt idx="4">
                  <c:v>42</c:v>
                </c:pt>
                <c:pt idx="5">
                  <c:v>48</c:v>
                </c:pt>
                <c:pt idx="6">
                  <c:v>52</c:v>
                </c:pt>
                <c:pt idx="7">
                  <c:v>72</c:v>
                </c:pt>
                <c:pt idx="8">
                  <c:v>77</c:v>
                </c:pt>
                <c:pt idx="9">
                  <c:v>83</c:v>
                </c:pt>
                <c:pt idx="10">
                  <c:v>86</c:v>
                </c:pt>
                <c:pt idx="11">
                  <c:v>90</c:v>
                </c:pt>
              </c:numCache>
            </c:numRef>
          </c:xVal>
          <c:yVal>
            <c:numRef>
              <c:f>Scratch!$B$11:$B$22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4192"/>
        <c:axId val="84497536"/>
      </c:scatterChart>
      <c:valAx>
        <c:axId val="84344192"/>
        <c:scaling>
          <c:orientation val="minMax"/>
          <c:max val="100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84497536"/>
        <c:crosses val="autoZero"/>
        <c:crossBetween val="midCat"/>
        <c:majorUnit val="5"/>
        <c:minorUnit val="1"/>
      </c:valAx>
      <c:valAx>
        <c:axId val="84497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34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</xdr:row>
      <xdr:rowOff>180975</xdr:rowOff>
    </xdr:from>
    <xdr:to>
      <xdr:col>29</xdr:col>
      <xdr:colOff>200024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37" sqref="B37"/>
    </sheetView>
  </sheetViews>
  <sheetFormatPr defaultRowHeight="15" x14ac:dyDescent="0.25"/>
  <cols>
    <col min="1" max="1" width="17.5703125" customWidth="1"/>
    <col min="2" max="2" width="20" customWidth="1"/>
  </cols>
  <sheetData>
    <row r="1" spans="1:6" x14ac:dyDescent="0.25">
      <c r="A1">
        <v>10</v>
      </c>
      <c r="B1">
        <v>10</v>
      </c>
    </row>
    <row r="2" spans="1:6" x14ac:dyDescent="0.25">
      <c r="A2">
        <v>20</v>
      </c>
      <c r="B2">
        <v>20</v>
      </c>
    </row>
    <row r="3" spans="1:6" x14ac:dyDescent="0.25">
      <c r="A3">
        <v>30</v>
      </c>
      <c r="B3">
        <v>30</v>
      </c>
    </row>
    <row r="4" spans="1:6" x14ac:dyDescent="0.25">
      <c r="A4">
        <v>40</v>
      </c>
      <c r="B4">
        <v>40</v>
      </c>
    </row>
    <row r="5" spans="1:6" x14ac:dyDescent="0.25">
      <c r="A5">
        <v>50</v>
      </c>
      <c r="B5">
        <v>50</v>
      </c>
    </row>
    <row r="6" spans="1:6" x14ac:dyDescent="0.25">
      <c r="A6">
        <v>60</v>
      </c>
      <c r="B6">
        <v>60</v>
      </c>
    </row>
    <row r="7" spans="1:6" x14ac:dyDescent="0.25">
      <c r="A7">
        <v>70</v>
      </c>
      <c r="B7">
        <v>70</v>
      </c>
    </row>
    <row r="8" spans="1:6" x14ac:dyDescent="0.25">
      <c r="A8">
        <v>80</v>
      </c>
      <c r="B8">
        <v>80</v>
      </c>
    </row>
    <row r="9" spans="1:6" x14ac:dyDescent="0.25">
      <c r="A9">
        <v>90</v>
      </c>
      <c r="B9">
        <v>90</v>
      </c>
    </row>
    <row r="11" spans="1:6" x14ac:dyDescent="0.25">
      <c r="A11">
        <v>2</v>
      </c>
      <c r="B11">
        <v>10</v>
      </c>
      <c r="E11">
        <v>0</v>
      </c>
      <c r="F11">
        <v>0</v>
      </c>
    </row>
    <row r="12" spans="1:6" x14ac:dyDescent="0.25">
      <c r="A12">
        <v>25</v>
      </c>
      <c r="B12">
        <v>20</v>
      </c>
      <c r="E12">
        <f>E11+5</f>
        <v>5</v>
      </c>
      <c r="F12">
        <f>F11+5</f>
        <v>5</v>
      </c>
    </row>
    <row r="13" spans="1:6" x14ac:dyDescent="0.25">
      <c r="A13">
        <v>28</v>
      </c>
      <c r="B13">
        <v>25</v>
      </c>
      <c r="E13">
        <f t="shared" ref="E13:F30" si="0">E12+5</f>
        <v>10</v>
      </c>
      <c r="F13">
        <f t="shared" si="0"/>
        <v>10</v>
      </c>
    </row>
    <row r="14" spans="1:6" x14ac:dyDescent="0.25">
      <c r="A14">
        <v>39</v>
      </c>
      <c r="B14">
        <v>30</v>
      </c>
      <c r="E14">
        <f t="shared" si="0"/>
        <v>15</v>
      </c>
      <c r="F14">
        <f t="shared" si="0"/>
        <v>15</v>
      </c>
    </row>
    <row r="15" spans="1:6" x14ac:dyDescent="0.25">
      <c r="A15">
        <v>42</v>
      </c>
      <c r="B15">
        <v>0</v>
      </c>
      <c r="E15">
        <f t="shared" si="0"/>
        <v>20</v>
      </c>
      <c r="F15">
        <f t="shared" si="0"/>
        <v>20</v>
      </c>
    </row>
    <row r="16" spans="1:6" x14ac:dyDescent="0.25">
      <c r="A16">
        <v>48</v>
      </c>
      <c r="B16">
        <v>40</v>
      </c>
      <c r="E16">
        <f t="shared" si="0"/>
        <v>25</v>
      </c>
      <c r="F16">
        <f t="shared" si="0"/>
        <v>25</v>
      </c>
    </row>
    <row r="17" spans="1:6" x14ac:dyDescent="0.25">
      <c r="A17">
        <v>52</v>
      </c>
      <c r="B17">
        <v>50</v>
      </c>
      <c r="E17">
        <f t="shared" si="0"/>
        <v>30</v>
      </c>
      <c r="F17">
        <f t="shared" si="0"/>
        <v>30</v>
      </c>
    </row>
    <row r="18" spans="1:6" x14ac:dyDescent="0.25">
      <c r="A18">
        <v>72</v>
      </c>
      <c r="B18">
        <v>60</v>
      </c>
      <c r="E18">
        <f t="shared" si="0"/>
        <v>35</v>
      </c>
      <c r="F18">
        <f t="shared" si="0"/>
        <v>35</v>
      </c>
    </row>
    <row r="19" spans="1:6" x14ac:dyDescent="0.25">
      <c r="A19">
        <v>77</v>
      </c>
      <c r="B19">
        <v>70</v>
      </c>
      <c r="E19">
        <f t="shared" si="0"/>
        <v>40</v>
      </c>
      <c r="F19">
        <f t="shared" si="0"/>
        <v>40</v>
      </c>
    </row>
    <row r="20" spans="1:6" x14ac:dyDescent="0.25">
      <c r="A20">
        <v>83</v>
      </c>
      <c r="B20">
        <v>70</v>
      </c>
      <c r="E20">
        <f t="shared" si="0"/>
        <v>45</v>
      </c>
      <c r="F20">
        <f t="shared" si="0"/>
        <v>45</v>
      </c>
    </row>
    <row r="21" spans="1:6" x14ac:dyDescent="0.25">
      <c r="A21">
        <v>86</v>
      </c>
      <c r="B21">
        <v>80</v>
      </c>
      <c r="E21">
        <f t="shared" si="0"/>
        <v>50</v>
      </c>
      <c r="F21">
        <f t="shared" si="0"/>
        <v>50</v>
      </c>
    </row>
    <row r="22" spans="1:6" x14ac:dyDescent="0.25">
      <c r="A22">
        <v>90</v>
      </c>
      <c r="B22">
        <v>90</v>
      </c>
      <c r="E22">
        <f t="shared" si="0"/>
        <v>55</v>
      </c>
      <c r="F22">
        <f t="shared" si="0"/>
        <v>55</v>
      </c>
    </row>
    <row r="23" spans="1:6" x14ac:dyDescent="0.25">
      <c r="E23">
        <f t="shared" si="0"/>
        <v>60</v>
      </c>
      <c r="F23">
        <f t="shared" si="0"/>
        <v>60</v>
      </c>
    </row>
    <row r="24" spans="1:6" x14ac:dyDescent="0.25">
      <c r="E24">
        <f t="shared" si="0"/>
        <v>65</v>
      </c>
      <c r="F24">
        <f t="shared" si="0"/>
        <v>65</v>
      </c>
    </row>
    <row r="25" spans="1:6" x14ac:dyDescent="0.25">
      <c r="E25">
        <f t="shared" si="0"/>
        <v>70</v>
      </c>
      <c r="F25">
        <f t="shared" si="0"/>
        <v>70</v>
      </c>
    </row>
    <row r="26" spans="1:6" x14ac:dyDescent="0.25">
      <c r="E26">
        <f t="shared" si="0"/>
        <v>75</v>
      </c>
      <c r="F26">
        <f t="shared" si="0"/>
        <v>75</v>
      </c>
    </row>
    <row r="27" spans="1:6" x14ac:dyDescent="0.25">
      <c r="E27">
        <f t="shared" si="0"/>
        <v>80</v>
      </c>
      <c r="F27">
        <f t="shared" si="0"/>
        <v>80</v>
      </c>
    </row>
    <row r="28" spans="1:6" x14ac:dyDescent="0.25">
      <c r="E28">
        <f t="shared" si="0"/>
        <v>85</v>
      </c>
      <c r="F28">
        <f t="shared" si="0"/>
        <v>85</v>
      </c>
    </row>
    <row r="29" spans="1:6" x14ac:dyDescent="0.25">
      <c r="E29">
        <f t="shared" si="0"/>
        <v>90</v>
      </c>
      <c r="F29">
        <f t="shared" si="0"/>
        <v>90</v>
      </c>
    </row>
    <row r="30" spans="1:6" x14ac:dyDescent="0.25">
      <c r="E30">
        <f t="shared" si="0"/>
        <v>95</v>
      </c>
      <c r="F30">
        <f t="shared" si="0"/>
        <v>95</v>
      </c>
    </row>
    <row r="31" spans="1:6" x14ac:dyDescent="0.25">
      <c r="E31">
        <f>E30+5</f>
        <v>100</v>
      </c>
      <c r="F31">
        <f>F30+5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E23" sqref="E23"/>
    </sheetView>
  </sheetViews>
  <sheetFormatPr defaultRowHeight="15" x14ac:dyDescent="0.25"/>
  <cols>
    <col min="1" max="1" width="9.140625" style="1"/>
    <col min="2" max="2" width="8.7109375" style="1" customWidth="1"/>
    <col min="3" max="3" width="9.42578125" style="4" customWidth="1"/>
    <col min="4" max="4" width="8.140625" style="4" customWidth="1"/>
    <col min="5" max="5" width="9.5703125" style="4" customWidth="1"/>
    <col min="6" max="6" width="8.140625" style="1" customWidth="1"/>
    <col min="7" max="7" width="8.7109375" style="4" customWidth="1"/>
    <col min="8" max="8" width="8.140625" style="1" customWidth="1"/>
    <col min="9" max="9" width="10.7109375" style="1" customWidth="1"/>
    <col min="10" max="10" width="7.140625" style="1" customWidth="1"/>
    <col min="11" max="11" width="10.5703125" style="1" customWidth="1"/>
    <col min="15" max="15" width="13.140625" customWidth="1"/>
    <col min="16" max="16" width="6.5703125" customWidth="1"/>
    <col min="17" max="17" width="10.28515625" customWidth="1"/>
    <col min="18" max="18" width="8.140625" customWidth="1"/>
    <col min="19" max="19" width="9.140625" customWidth="1"/>
    <col min="20" max="20" width="9.140625" style="1"/>
  </cols>
  <sheetData>
    <row r="1" spans="1:20" s="7" customFormat="1" ht="15.75" thickBot="1" x14ac:dyDescent="0.3">
      <c r="A1" s="6" t="s">
        <v>0</v>
      </c>
      <c r="B1" s="28" t="s">
        <v>8</v>
      </c>
      <c r="C1" s="28"/>
      <c r="D1" s="28" t="s">
        <v>7</v>
      </c>
      <c r="E1" s="28"/>
      <c r="F1" s="28" t="s">
        <v>5</v>
      </c>
      <c r="G1" s="28"/>
      <c r="H1" s="28" t="s">
        <v>6</v>
      </c>
      <c r="I1" s="28"/>
      <c r="J1" s="28" t="s">
        <v>11</v>
      </c>
      <c r="K1" s="28"/>
      <c r="L1" s="28" t="s">
        <v>14</v>
      </c>
      <c r="M1" s="28"/>
      <c r="N1" s="28" t="s">
        <v>15</v>
      </c>
      <c r="O1" s="28"/>
      <c r="P1" s="28" t="s">
        <v>17</v>
      </c>
      <c r="Q1" s="28"/>
      <c r="R1" s="28" t="s">
        <v>16</v>
      </c>
      <c r="S1" s="28"/>
      <c r="T1" s="6" t="s">
        <v>0</v>
      </c>
    </row>
    <row r="2" spans="1:20" s="55" customFormat="1" ht="15.75" thickTop="1" x14ac:dyDescent="0.25">
      <c r="A2" s="49">
        <v>0</v>
      </c>
      <c r="B2" s="50">
        <v>0</v>
      </c>
      <c r="C2" s="51" t="s">
        <v>1</v>
      </c>
      <c r="D2" s="52">
        <v>0</v>
      </c>
      <c r="E2" s="51" t="s">
        <v>1</v>
      </c>
      <c r="F2" s="50">
        <v>0</v>
      </c>
      <c r="G2" s="51" t="s">
        <v>1</v>
      </c>
      <c r="H2" s="50">
        <v>0</v>
      </c>
      <c r="I2" s="51" t="s">
        <v>1</v>
      </c>
      <c r="J2" s="50">
        <v>0</v>
      </c>
      <c r="K2" s="51" t="s">
        <v>1</v>
      </c>
      <c r="L2" s="50">
        <v>0</v>
      </c>
      <c r="M2" s="51" t="s">
        <v>1</v>
      </c>
      <c r="N2" s="50">
        <v>0</v>
      </c>
      <c r="O2" s="51" t="s">
        <v>1</v>
      </c>
      <c r="P2" s="52">
        <v>0</v>
      </c>
      <c r="Q2" s="53" t="s">
        <v>12</v>
      </c>
      <c r="R2" s="52">
        <v>0</v>
      </c>
      <c r="S2" s="53" t="s">
        <v>12</v>
      </c>
      <c r="T2" s="54">
        <v>0</v>
      </c>
    </row>
    <row r="3" spans="1:20" s="61" customFormat="1" x14ac:dyDescent="0.25">
      <c r="A3" s="56">
        <f>A2+5</f>
        <v>5</v>
      </c>
      <c r="B3" s="57">
        <v>0</v>
      </c>
      <c r="C3" s="58" t="s">
        <v>1</v>
      </c>
      <c r="D3" s="59">
        <v>0</v>
      </c>
      <c r="E3" s="58" t="s">
        <v>1</v>
      </c>
      <c r="F3" s="57">
        <v>0</v>
      </c>
      <c r="G3" s="58" t="s">
        <v>1</v>
      </c>
      <c r="H3" s="57">
        <v>10</v>
      </c>
      <c r="I3" s="58" t="s">
        <v>2</v>
      </c>
      <c r="J3" s="57">
        <v>0</v>
      </c>
      <c r="K3" s="58" t="s">
        <v>1</v>
      </c>
      <c r="L3" s="57">
        <v>0</v>
      </c>
      <c r="M3" s="58" t="s">
        <v>1</v>
      </c>
      <c r="N3" s="57">
        <v>0</v>
      </c>
      <c r="O3" s="58" t="s">
        <v>1</v>
      </c>
      <c r="P3" s="59">
        <v>0</v>
      </c>
      <c r="Q3" s="58" t="s">
        <v>12</v>
      </c>
      <c r="R3" s="59">
        <v>0</v>
      </c>
      <c r="S3" s="58" t="s">
        <v>12</v>
      </c>
      <c r="T3" s="60">
        <f>T2+5</f>
        <v>5</v>
      </c>
    </row>
    <row r="4" spans="1:20" s="35" customFormat="1" x14ac:dyDescent="0.25">
      <c r="A4" s="30">
        <f t="shared" ref="A4:A21" si="0">A3+5</f>
        <v>10</v>
      </c>
      <c r="B4" s="31">
        <v>10</v>
      </c>
      <c r="C4" s="32" t="s">
        <v>2</v>
      </c>
      <c r="D4" s="33">
        <v>10</v>
      </c>
      <c r="E4" s="32" t="s">
        <v>2</v>
      </c>
      <c r="F4" s="31">
        <v>10</v>
      </c>
      <c r="G4" s="32" t="s">
        <v>2</v>
      </c>
      <c r="H4" s="31">
        <f>(A5-10)*(20-10)/(20-10)+10</f>
        <v>15</v>
      </c>
      <c r="I4" s="32" t="s">
        <v>3</v>
      </c>
      <c r="J4" s="31">
        <v>10</v>
      </c>
      <c r="K4" s="32" t="s">
        <v>12</v>
      </c>
      <c r="L4" s="31">
        <f t="shared" ref="L4:L21" si="1">(B4+B5)/2</f>
        <v>12.5</v>
      </c>
      <c r="M4" s="32" t="s">
        <v>12</v>
      </c>
      <c r="N4" s="31">
        <f>(F4+F5)/2</f>
        <v>12.5</v>
      </c>
      <c r="O4" s="32" t="s">
        <v>12</v>
      </c>
      <c r="P4" s="33">
        <v>1</v>
      </c>
      <c r="Q4" s="32" t="s">
        <v>12</v>
      </c>
      <c r="R4" s="33">
        <v>10</v>
      </c>
      <c r="S4" s="32" t="s">
        <v>12</v>
      </c>
      <c r="T4" s="34">
        <f t="shared" ref="T4:T21" si="2">T3+5</f>
        <v>10</v>
      </c>
    </row>
    <row r="5" spans="1:20" x14ac:dyDescent="0.25">
      <c r="A5" s="14">
        <f t="shared" si="0"/>
        <v>15</v>
      </c>
      <c r="B5" s="16">
        <f>(A5-10)*(20-10)/(20-10)+10</f>
        <v>15</v>
      </c>
      <c r="C5" s="11" t="s">
        <v>3</v>
      </c>
      <c r="D5" s="10">
        <f>(A5-10)*(20-10)/(20-10)+10</f>
        <v>15</v>
      </c>
      <c r="E5" s="11" t="s">
        <v>3</v>
      </c>
      <c r="F5" s="16">
        <f>(A5-10)*(20-10)/(20-10)+10</f>
        <v>15</v>
      </c>
      <c r="G5" s="11" t="s">
        <v>3</v>
      </c>
      <c r="H5" s="16">
        <v>20</v>
      </c>
      <c r="I5" s="11" t="s">
        <v>2</v>
      </c>
      <c r="J5" s="16">
        <v>0</v>
      </c>
      <c r="K5" s="11" t="s">
        <v>1</v>
      </c>
      <c r="L5" s="16">
        <f t="shared" si="1"/>
        <v>17.5</v>
      </c>
      <c r="M5" s="11" t="s">
        <v>12</v>
      </c>
      <c r="N5" s="16">
        <f t="shared" ref="N5:N8" si="3">(F5+F6)/2</f>
        <v>17.5</v>
      </c>
      <c r="O5" s="11" t="s">
        <v>12</v>
      </c>
      <c r="P5" s="10">
        <v>0</v>
      </c>
      <c r="Q5" s="11" t="s">
        <v>12</v>
      </c>
      <c r="R5" s="10">
        <v>0</v>
      </c>
      <c r="S5" s="11" t="s">
        <v>12</v>
      </c>
      <c r="T5" s="1">
        <f t="shared" si="2"/>
        <v>15</v>
      </c>
    </row>
    <row r="6" spans="1:20" s="35" customFormat="1" x14ac:dyDescent="0.25">
      <c r="A6" s="30">
        <f t="shared" si="0"/>
        <v>20</v>
      </c>
      <c r="B6" s="31">
        <v>20</v>
      </c>
      <c r="C6" s="32" t="s">
        <v>2</v>
      </c>
      <c r="D6" s="33">
        <v>20</v>
      </c>
      <c r="E6" s="32" t="s">
        <v>2</v>
      </c>
      <c r="F6" s="31">
        <v>20</v>
      </c>
      <c r="G6" s="32" t="s">
        <v>2</v>
      </c>
      <c r="H6" s="31">
        <f>(A7-10)*(20-10)/(20-10)+10</f>
        <v>25</v>
      </c>
      <c r="I6" s="32" t="s">
        <v>3</v>
      </c>
      <c r="J6" s="31">
        <v>20</v>
      </c>
      <c r="K6" s="32" t="s">
        <v>12</v>
      </c>
      <c r="L6" s="31">
        <f t="shared" si="1"/>
        <v>22.5</v>
      </c>
      <c r="M6" s="32" t="s">
        <v>12</v>
      </c>
      <c r="N6" s="31">
        <f t="shared" si="3"/>
        <v>22.5</v>
      </c>
      <c r="O6" s="32" t="s">
        <v>12</v>
      </c>
      <c r="P6" s="33">
        <v>1</v>
      </c>
      <c r="Q6" s="32" t="s">
        <v>12</v>
      </c>
      <c r="R6" s="33">
        <v>20</v>
      </c>
      <c r="S6" s="32" t="s">
        <v>12</v>
      </c>
      <c r="T6" s="34">
        <f t="shared" si="2"/>
        <v>20</v>
      </c>
    </row>
    <row r="7" spans="1:20" x14ac:dyDescent="0.25">
      <c r="A7" s="14">
        <f t="shared" si="0"/>
        <v>25</v>
      </c>
      <c r="B7" s="16">
        <f>(A7-10)*(20-10)/(20-10)+10</f>
        <v>25</v>
      </c>
      <c r="C7" s="11" t="s">
        <v>3</v>
      </c>
      <c r="D7" s="10">
        <f>(A7-10)*(20-10)/(20-10)+10</f>
        <v>25</v>
      </c>
      <c r="E7" s="11" t="s">
        <v>3</v>
      </c>
      <c r="F7" s="16">
        <f>(A7-10)*(20-10)/(20-10)+10</f>
        <v>25</v>
      </c>
      <c r="G7" s="11" t="s">
        <v>3</v>
      </c>
      <c r="H7" s="16">
        <v>30</v>
      </c>
      <c r="I7" s="11" t="s">
        <v>2</v>
      </c>
      <c r="J7" s="16">
        <v>0</v>
      </c>
      <c r="K7" s="11" t="s">
        <v>1</v>
      </c>
      <c r="L7" s="16">
        <f t="shared" si="1"/>
        <v>27.5</v>
      </c>
      <c r="M7" s="11" t="s">
        <v>12</v>
      </c>
      <c r="N7" s="16">
        <f t="shared" si="3"/>
        <v>27.5</v>
      </c>
      <c r="O7" s="11" t="s">
        <v>12</v>
      </c>
      <c r="P7" s="10">
        <v>0</v>
      </c>
      <c r="Q7" s="11" t="s">
        <v>12</v>
      </c>
      <c r="R7" s="10">
        <v>0</v>
      </c>
      <c r="S7" s="11" t="s">
        <v>12</v>
      </c>
      <c r="T7" s="1">
        <f t="shared" si="2"/>
        <v>25</v>
      </c>
    </row>
    <row r="8" spans="1:20" s="35" customFormat="1" x14ac:dyDescent="0.25">
      <c r="A8" s="30">
        <f t="shared" si="0"/>
        <v>30</v>
      </c>
      <c r="B8" s="31">
        <v>30</v>
      </c>
      <c r="C8" s="32" t="s">
        <v>2</v>
      </c>
      <c r="D8" s="33">
        <v>30</v>
      </c>
      <c r="E8" s="32" t="s">
        <v>2</v>
      </c>
      <c r="F8" s="31">
        <v>30</v>
      </c>
      <c r="G8" s="32" t="s">
        <v>2</v>
      </c>
      <c r="H8" s="31">
        <v>30</v>
      </c>
      <c r="I8" s="32" t="s">
        <v>4</v>
      </c>
      <c r="J8" s="31">
        <v>30</v>
      </c>
      <c r="K8" s="32" t="s">
        <v>12</v>
      </c>
      <c r="L8" s="31">
        <f t="shared" si="1"/>
        <v>32.5</v>
      </c>
      <c r="M8" s="32" t="s">
        <v>12</v>
      </c>
      <c r="N8" s="31">
        <f t="shared" si="3"/>
        <v>30</v>
      </c>
      <c r="O8" s="32" t="s">
        <v>12</v>
      </c>
      <c r="P8" s="33">
        <v>1</v>
      </c>
      <c r="Q8" s="32" t="s">
        <v>12</v>
      </c>
      <c r="R8" s="33">
        <v>30</v>
      </c>
      <c r="S8" s="32" t="s">
        <v>12</v>
      </c>
      <c r="T8" s="34">
        <f t="shared" si="2"/>
        <v>30</v>
      </c>
    </row>
    <row r="9" spans="1:20" x14ac:dyDescent="0.25">
      <c r="A9" s="14">
        <f t="shared" si="0"/>
        <v>35</v>
      </c>
      <c r="B9" s="16">
        <f>(A9-10)*(20-10)/(20-10)+10</f>
        <v>35</v>
      </c>
      <c r="C9" s="11" t="s">
        <v>4</v>
      </c>
      <c r="D9" s="10">
        <f>(A9-10)*(20-10)/(20-10)+10</f>
        <v>35</v>
      </c>
      <c r="E9" s="11" t="s">
        <v>4</v>
      </c>
      <c r="F9" s="16">
        <v>30</v>
      </c>
      <c r="G9" s="11" t="s">
        <v>4</v>
      </c>
      <c r="H9" s="16">
        <v>0</v>
      </c>
      <c r="I9" s="11" t="s">
        <v>10</v>
      </c>
      <c r="J9" s="16">
        <v>0</v>
      </c>
      <c r="K9" s="11" t="s">
        <v>1</v>
      </c>
      <c r="L9" s="16">
        <f t="shared" si="1"/>
        <v>37.5</v>
      </c>
      <c r="M9" s="11" t="s">
        <v>13</v>
      </c>
      <c r="N9" s="16">
        <f>F9</f>
        <v>30</v>
      </c>
      <c r="O9" s="11" t="s">
        <v>13</v>
      </c>
      <c r="P9" s="10">
        <v>0</v>
      </c>
      <c r="Q9" s="11" t="s">
        <v>12</v>
      </c>
      <c r="R9" s="10">
        <v>0</v>
      </c>
      <c r="S9" s="11" t="s">
        <v>12</v>
      </c>
      <c r="T9" s="1">
        <f t="shared" si="2"/>
        <v>35</v>
      </c>
    </row>
    <row r="10" spans="1:20" s="71" customFormat="1" x14ac:dyDescent="0.25">
      <c r="A10" s="66">
        <f t="shared" si="0"/>
        <v>40</v>
      </c>
      <c r="B10" s="67">
        <v>40</v>
      </c>
      <c r="C10" s="68" t="s">
        <v>4</v>
      </c>
      <c r="D10" s="69">
        <v>40</v>
      </c>
      <c r="E10" s="68" t="s">
        <v>4</v>
      </c>
      <c r="F10" s="67">
        <v>0</v>
      </c>
      <c r="G10" s="68" t="s">
        <v>10</v>
      </c>
      <c r="H10" s="67">
        <v>0</v>
      </c>
      <c r="I10" s="68" t="s">
        <v>1</v>
      </c>
      <c r="J10" s="67">
        <v>0</v>
      </c>
      <c r="K10" s="68" t="s">
        <v>1</v>
      </c>
      <c r="L10" s="67">
        <f t="shared" si="1"/>
        <v>42.5</v>
      </c>
      <c r="M10" s="68" t="s">
        <v>13</v>
      </c>
      <c r="N10" s="67">
        <v>0</v>
      </c>
      <c r="O10" s="68" t="s">
        <v>1</v>
      </c>
      <c r="P10" s="69">
        <v>0</v>
      </c>
      <c r="Q10" s="68" t="s">
        <v>12</v>
      </c>
      <c r="R10" s="69">
        <v>0</v>
      </c>
      <c r="S10" s="68" t="s">
        <v>12</v>
      </c>
      <c r="T10" s="70">
        <f t="shared" si="2"/>
        <v>40</v>
      </c>
    </row>
    <row r="11" spans="1:20" x14ac:dyDescent="0.25">
      <c r="A11" s="14">
        <f t="shared" si="0"/>
        <v>45</v>
      </c>
      <c r="B11" s="16">
        <f>(A11-10)*(20-10)/(20-10)+10</f>
        <v>45</v>
      </c>
      <c r="C11" s="11" t="s">
        <v>4</v>
      </c>
      <c r="D11" s="10">
        <f>(A11-10)*(20-10)/(20-10)+10</f>
        <v>45</v>
      </c>
      <c r="E11" s="11" t="s">
        <v>4</v>
      </c>
      <c r="F11" s="16">
        <v>0</v>
      </c>
      <c r="G11" s="11" t="s">
        <v>1</v>
      </c>
      <c r="H11" s="16">
        <v>50</v>
      </c>
      <c r="I11" s="11" t="s">
        <v>2</v>
      </c>
      <c r="J11" s="16">
        <v>0</v>
      </c>
      <c r="K11" s="11" t="s">
        <v>1</v>
      </c>
      <c r="L11" s="16">
        <f t="shared" si="1"/>
        <v>47.5</v>
      </c>
      <c r="M11" s="11" t="s">
        <v>13</v>
      </c>
      <c r="N11" s="16">
        <v>0</v>
      </c>
      <c r="O11" s="11" t="s">
        <v>1</v>
      </c>
      <c r="P11" s="10">
        <v>0</v>
      </c>
      <c r="Q11" s="11" t="s">
        <v>12</v>
      </c>
      <c r="R11" s="10">
        <v>0</v>
      </c>
      <c r="S11" s="11" t="s">
        <v>12</v>
      </c>
      <c r="T11" s="1">
        <f t="shared" si="2"/>
        <v>45</v>
      </c>
    </row>
    <row r="12" spans="1:20" s="35" customFormat="1" x14ac:dyDescent="0.25">
      <c r="A12" s="30">
        <f t="shared" si="0"/>
        <v>50</v>
      </c>
      <c r="B12" s="31">
        <v>50</v>
      </c>
      <c r="C12" s="32" t="s">
        <v>2</v>
      </c>
      <c r="D12" s="33">
        <v>50</v>
      </c>
      <c r="E12" s="32" t="s">
        <v>2</v>
      </c>
      <c r="F12" s="31">
        <v>50</v>
      </c>
      <c r="G12" s="32" t="s">
        <v>2</v>
      </c>
      <c r="H12" s="31">
        <f>(A13-10)*(20-10)/(20-10)+10</f>
        <v>55</v>
      </c>
      <c r="I12" s="32" t="s">
        <v>3</v>
      </c>
      <c r="J12" s="31">
        <v>50</v>
      </c>
      <c r="K12" s="32" t="s">
        <v>12</v>
      </c>
      <c r="L12" s="31">
        <f t="shared" si="1"/>
        <v>52.5</v>
      </c>
      <c r="M12" s="32" t="s">
        <v>12</v>
      </c>
      <c r="N12" s="31">
        <f t="shared" ref="N12:N19" si="4">(F12+F13)/2</f>
        <v>52.5</v>
      </c>
      <c r="O12" s="32" t="s">
        <v>12</v>
      </c>
      <c r="P12" s="48">
        <v>1</v>
      </c>
      <c r="Q12" s="32" t="s">
        <v>12</v>
      </c>
      <c r="R12" s="33">
        <v>50</v>
      </c>
      <c r="S12" s="32" t="s">
        <v>12</v>
      </c>
      <c r="T12" s="34">
        <f t="shared" si="2"/>
        <v>50</v>
      </c>
    </row>
    <row r="13" spans="1:20" x14ac:dyDescent="0.25">
      <c r="A13" s="14">
        <f t="shared" si="0"/>
        <v>55</v>
      </c>
      <c r="B13" s="16">
        <f>(A13-10)*(20-10)/(20-10)+10</f>
        <v>55</v>
      </c>
      <c r="C13" s="11" t="s">
        <v>3</v>
      </c>
      <c r="D13" s="10">
        <f>(A13-10)*(20-10)/(20-10)+10</f>
        <v>55</v>
      </c>
      <c r="E13" s="11" t="s">
        <v>3</v>
      </c>
      <c r="F13" s="16">
        <f>(A13-10)*(20-10)/(20-10)+10</f>
        <v>55</v>
      </c>
      <c r="G13" s="11" t="s">
        <v>3</v>
      </c>
      <c r="H13" s="16">
        <v>60</v>
      </c>
      <c r="I13" s="11" t="s">
        <v>2</v>
      </c>
      <c r="J13" s="16">
        <v>0</v>
      </c>
      <c r="K13" s="11" t="s">
        <v>1</v>
      </c>
      <c r="L13" s="16">
        <f t="shared" si="1"/>
        <v>57.5</v>
      </c>
      <c r="M13" s="11" t="s">
        <v>12</v>
      </c>
      <c r="N13" s="16">
        <f t="shared" si="4"/>
        <v>57.5</v>
      </c>
      <c r="O13" s="11" t="s">
        <v>12</v>
      </c>
      <c r="P13" s="10">
        <v>0</v>
      </c>
      <c r="Q13" s="11" t="s">
        <v>12</v>
      </c>
      <c r="R13" s="10">
        <v>0</v>
      </c>
      <c r="S13" s="11" t="s">
        <v>12</v>
      </c>
      <c r="T13" s="1">
        <f t="shared" si="2"/>
        <v>55</v>
      </c>
    </row>
    <row r="14" spans="1:20" s="35" customFormat="1" x14ac:dyDescent="0.25">
      <c r="A14" s="30">
        <f t="shared" si="0"/>
        <v>60</v>
      </c>
      <c r="B14" s="31">
        <v>60</v>
      </c>
      <c r="C14" s="32" t="s">
        <v>2</v>
      </c>
      <c r="D14" s="33">
        <v>60</v>
      </c>
      <c r="E14" s="32" t="s">
        <v>2</v>
      </c>
      <c r="F14" s="31">
        <v>60</v>
      </c>
      <c r="G14" s="32" t="s">
        <v>2</v>
      </c>
      <c r="H14" s="31">
        <f>(A15-10)*(20-10)/(20-10)+10</f>
        <v>65</v>
      </c>
      <c r="I14" s="32" t="s">
        <v>4</v>
      </c>
      <c r="J14" s="31">
        <v>60</v>
      </c>
      <c r="K14" s="32" t="s">
        <v>12</v>
      </c>
      <c r="L14" s="31">
        <f t="shared" si="1"/>
        <v>62.5</v>
      </c>
      <c r="M14" s="32" t="s">
        <v>12</v>
      </c>
      <c r="N14" s="31">
        <f t="shared" si="4"/>
        <v>62.5</v>
      </c>
      <c r="O14" s="32" t="s">
        <v>12</v>
      </c>
      <c r="P14" s="33">
        <v>1</v>
      </c>
      <c r="Q14" s="32" t="s">
        <v>12</v>
      </c>
      <c r="R14" s="33">
        <v>60</v>
      </c>
      <c r="S14" s="32" t="s">
        <v>12</v>
      </c>
      <c r="T14" s="34">
        <f t="shared" si="2"/>
        <v>60</v>
      </c>
    </row>
    <row r="15" spans="1:20" x14ac:dyDescent="0.25">
      <c r="A15" s="14">
        <f t="shared" si="0"/>
        <v>65</v>
      </c>
      <c r="B15" s="16">
        <f>(A15-10)*(20-10)/(20-10)+10</f>
        <v>65</v>
      </c>
      <c r="C15" s="11" t="s">
        <v>3</v>
      </c>
      <c r="D15" s="10">
        <f>(A15-10)*(20-10)/(20-10)+10</f>
        <v>65</v>
      </c>
      <c r="E15" s="11" t="s">
        <v>4</v>
      </c>
      <c r="F15" s="16">
        <f>(A15-10)*(20-10)/(20-10)+10</f>
        <v>65</v>
      </c>
      <c r="G15" s="11" t="s">
        <v>4</v>
      </c>
      <c r="H15" s="16">
        <v>70</v>
      </c>
      <c r="I15" s="11" t="s">
        <v>9</v>
      </c>
      <c r="J15" s="16">
        <v>0</v>
      </c>
      <c r="K15" s="11" t="s">
        <v>1</v>
      </c>
      <c r="L15" s="16">
        <f t="shared" si="1"/>
        <v>67.5</v>
      </c>
      <c r="M15" s="11" t="s">
        <v>13</v>
      </c>
      <c r="N15" s="16">
        <f t="shared" si="4"/>
        <v>67.5</v>
      </c>
      <c r="O15" s="11" t="s">
        <v>13</v>
      </c>
      <c r="P15" s="10">
        <v>0</v>
      </c>
      <c r="Q15" s="11" t="s">
        <v>12</v>
      </c>
      <c r="R15" s="10">
        <v>0</v>
      </c>
      <c r="S15" s="11" t="s">
        <v>12</v>
      </c>
      <c r="T15" s="1">
        <f t="shared" si="2"/>
        <v>65</v>
      </c>
    </row>
    <row r="16" spans="1:20" s="42" customFormat="1" x14ac:dyDescent="0.25">
      <c r="A16" s="72">
        <f t="shared" si="0"/>
        <v>70</v>
      </c>
      <c r="B16" s="73">
        <v>70</v>
      </c>
      <c r="C16" s="74" t="s">
        <v>9</v>
      </c>
      <c r="D16" s="75">
        <f>(A16-10)*(20-10)/(20-10)+10</f>
        <v>70</v>
      </c>
      <c r="E16" s="74" t="s">
        <v>4</v>
      </c>
      <c r="F16" s="73">
        <v>70</v>
      </c>
      <c r="G16" s="74" t="s">
        <v>9</v>
      </c>
      <c r="H16" s="73">
        <f>(A17-10)*(20-10)/(20-10)+10</f>
        <v>75</v>
      </c>
      <c r="I16" s="74" t="s">
        <v>4</v>
      </c>
      <c r="J16" s="73">
        <v>70</v>
      </c>
      <c r="K16" s="47" t="s">
        <v>12</v>
      </c>
      <c r="L16" s="73">
        <f t="shared" si="1"/>
        <v>72.5</v>
      </c>
      <c r="M16" s="74" t="s">
        <v>13</v>
      </c>
      <c r="N16" s="73">
        <f t="shared" si="4"/>
        <v>72.5</v>
      </c>
      <c r="O16" s="74" t="s">
        <v>13</v>
      </c>
      <c r="P16" s="75">
        <v>1</v>
      </c>
      <c r="Q16" s="47" t="s">
        <v>12</v>
      </c>
      <c r="R16" s="75">
        <v>70</v>
      </c>
      <c r="S16" s="74" t="s">
        <v>13</v>
      </c>
      <c r="T16" s="41">
        <f t="shared" si="2"/>
        <v>70</v>
      </c>
    </row>
    <row r="17" spans="1:20" x14ac:dyDescent="0.25">
      <c r="A17" s="14">
        <f t="shared" si="0"/>
        <v>75</v>
      </c>
      <c r="B17" s="16">
        <f>(A17-10)*(20-10)/(20-10)+10</f>
        <v>75</v>
      </c>
      <c r="C17" s="11" t="s">
        <v>3</v>
      </c>
      <c r="D17" s="10">
        <f>(A17-10)*(20-10)/(20-10)+10</f>
        <v>75</v>
      </c>
      <c r="E17" s="11" t="s">
        <v>4</v>
      </c>
      <c r="F17" s="16">
        <f>(A17-10)*(20-10)/(20-10)+10</f>
        <v>75</v>
      </c>
      <c r="G17" s="11" t="s">
        <v>4</v>
      </c>
      <c r="H17" s="16">
        <v>80</v>
      </c>
      <c r="I17" s="11" t="s">
        <v>2</v>
      </c>
      <c r="J17" s="16">
        <v>0</v>
      </c>
      <c r="K17" s="11" t="s">
        <v>1</v>
      </c>
      <c r="L17" s="16">
        <f t="shared" si="1"/>
        <v>77.5</v>
      </c>
      <c r="M17" s="11" t="s">
        <v>13</v>
      </c>
      <c r="N17" s="16">
        <f t="shared" si="4"/>
        <v>77.5</v>
      </c>
      <c r="O17" s="11" t="s">
        <v>13</v>
      </c>
      <c r="P17" s="10">
        <v>0</v>
      </c>
      <c r="Q17" s="11" t="s">
        <v>12</v>
      </c>
      <c r="R17" s="10">
        <v>0</v>
      </c>
      <c r="S17" s="11" t="s">
        <v>12</v>
      </c>
      <c r="T17" s="1">
        <f t="shared" si="2"/>
        <v>75</v>
      </c>
    </row>
    <row r="18" spans="1:20" s="35" customFormat="1" x14ac:dyDescent="0.25">
      <c r="A18" s="30">
        <f t="shared" si="0"/>
        <v>80</v>
      </c>
      <c r="B18" s="31">
        <v>80</v>
      </c>
      <c r="C18" s="32" t="s">
        <v>2</v>
      </c>
      <c r="D18" s="33">
        <v>80</v>
      </c>
      <c r="E18" s="32" t="s">
        <v>2</v>
      </c>
      <c r="F18" s="31">
        <v>80</v>
      </c>
      <c r="G18" s="32" t="s">
        <v>2</v>
      </c>
      <c r="H18" s="31">
        <f>(A19-10)*(20-10)/(20-10)+10</f>
        <v>85</v>
      </c>
      <c r="I18" s="32" t="s">
        <v>3</v>
      </c>
      <c r="J18" s="31">
        <v>80</v>
      </c>
      <c r="K18" s="32" t="s">
        <v>12</v>
      </c>
      <c r="L18" s="31">
        <f t="shared" si="1"/>
        <v>82.5</v>
      </c>
      <c r="M18" s="32" t="s">
        <v>12</v>
      </c>
      <c r="N18" s="31">
        <f t="shared" si="4"/>
        <v>82.5</v>
      </c>
      <c r="O18" s="32" t="s">
        <v>12</v>
      </c>
      <c r="P18" s="33">
        <v>1</v>
      </c>
      <c r="Q18" s="32" t="s">
        <v>12</v>
      </c>
      <c r="R18" s="33">
        <v>80</v>
      </c>
      <c r="S18" s="32" t="s">
        <v>12</v>
      </c>
      <c r="T18" s="34">
        <f t="shared" si="2"/>
        <v>80</v>
      </c>
    </row>
    <row r="19" spans="1:20" x14ac:dyDescent="0.25">
      <c r="A19" s="14">
        <f t="shared" si="0"/>
        <v>85</v>
      </c>
      <c r="B19" s="16">
        <f>(A19-10)*(20-10)/(20-10)+10</f>
        <v>85</v>
      </c>
      <c r="C19" s="11" t="s">
        <v>3</v>
      </c>
      <c r="D19" s="10">
        <f>(A19-10)*(20-10)/(20-10)+10</f>
        <v>85</v>
      </c>
      <c r="E19" s="11" t="s">
        <v>3</v>
      </c>
      <c r="F19" s="16">
        <f>(A19-10)*(20-10)/(20-10)+10</f>
        <v>85</v>
      </c>
      <c r="G19" s="11" t="s">
        <v>3</v>
      </c>
      <c r="H19" s="16">
        <v>90</v>
      </c>
      <c r="I19" s="11" t="s">
        <v>2</v>
      </c>
      <c r="J19" s="16">
        <v>0</v>
      </c>
      <c r="K19" s="11" t="s">
        <v>1</v>
      </c>
      <c r="L19" s="16">
        <f t="shared" si="1"/>
        <v>87.5</v>
      </c>
      <c r="M19" s="11" t="s">
        <v>12</v>
      </c>
      <c r="N19" s="16">
        <f t="shared" si="4"/>
        <v>87.5</v>
      </c>
      <c r="O19" s="11" t="s">
        <v>12</v>
      </c>
      <c r="P19" s="10">
        <v>0</v>
      </c>
      <c r="Q19" s="11" t="s">
        <v>12</v>
      </c>
      <c r="R19" s="10">
        <v>0</v>
      </c>
      <c r="S19" s="11" t="s">
        <v>12</v>
      </c>
      <c r="T19" s="1">
        <f t="shared" si="2"/>
        <v>85</v>
      </c>
    </row>
    <row r="20" spans="1:20" s="35" customFormat="1" x14ac:dyDescent="0.25">
      <c r="A20" s="30">
        <f t="shared" si="0"/>
        <v>90</v>
      </c>
      <c r="B20" s="31">
        <v>90</v>
      </c>
      <c r="C20" s="32" t="s">
        <v>2</v>
      </c>
      <c r="D20" s="33">
        <v>90</v>
      </c>
      <c r="E20" s="32" t="s">
        <v>2</v>
      </c>
      <c r="F20" s="31">
        <v>90</v>
      </c>
      <c r="G20" s="32" t="s">
        <v>2</v>
      </c>
      <c r="H20" s="31">
        <v>0</v>
      </c>
      <c r="I20" s="32" t="s">
        <v>1</v>
      </c>
      <c r="J20" s="31">
        <v>90</v>
      </c>
      <c r="K20" s="40" t="s">
        <v>12</v>
      </c>
      <c r="L20" s="31">
        <f t="shared" si="1"/>
        <v>92.5</v>
      </c>
      <c r="M20" s="40" t="s">
        <v>13</v>
      </c>
      <c r="N20" s="31">
        <f>F20</f>
        <v>90</v>
      </c>
      <c r="O20" s="32" t="s">
        <v>13</v>
      </c>
      <c r="P20" s="33">
        <v>1</v>
      </c>
      <c r="Q20" s="40" t="s">
        <v>12</v>
      </c>
      <c r="R20" s="33">
        <v>90</v>
      </c>
      <c r="S20" s="40" t="s">
        <v>12</v>
      </c>
      <c r="T20" s="34">
        <f t="shared" si="2"/>
        <v>90</v>
      </c>
    </row>
    <row r="21" spans="1:20" s="61" customFormat="1" x14ac:dyDescent="0.25">
      <c r="A21" s="56">
        <f t="shared" si="0"/>
        <v>95</v>
      </c>
      <c r="B21" s="57">
        <f>(A21-10)*(20-10)/(20-10)+10</f>
        <v>95</v>
      </c>
      <c r="C21" s="58" t="s">
        <v>4</v>
      </c>
      <c r="D21" s="59">
        <f>(A21-10)*(20-10)/(20-10)+10</f>
        <v>95</v>
      </c>
      <c r="E21" s="58" t="s">
        <v>4</v>
      </c>
      <c r="F21" s="57">
        <v>0</v>
      </c>
      <c r="G21" s="58" t="s">
        <v>1</v>
      </c>
      <c r="H21" s="57">
        <v>0</v>
      </c>
      <c r="I21" s="58" t="s">
        <v>1</v>
      </c>
      <c r="J21" s="57">
        <v>0</v>
      </c>
      <c r="K21" s="58" t="s">
        <v>1</v>
      </c>
      <c r="L21" s="57">
        <f t="shared" si="1"/>
        <v>97.5</v>
      </c>
      <c r="M21" s="58" t="s">
        <v>13</v>
      </c>
      <c r="N21" s="57">
        <v>0</v>
      </c>
      <c r="O21" s="58" t="s">
        <v>1</v>
      </c>
      <c r="P21" s="59">
        <v>0</v>
      </c>
      <c r="Q21" s="58" t="s">
        <v>12</v>
      </c>
      <c r="R21" s="59">
        <v>0</v>
      </c>
      <c r="S21" s="58" t="s">
        <v>12</v>
      </c>
      <c r="T21" s="60">
        <f t="shared" si="2"/>
        <v>95</v>
      </c>
    </row>
    <row r="22" spans="1:20" s="55" customFormat="1" ht="15.75" thickBot="1" x14ac:dyDescent="0.3">
      <c r="A22" s="62">
        <f>A21+5</f>
        <v>100</v>
      </c>
      <c r="B22" s="63">
        <f>(A22-10)*(20-10)/(20-10)+10</f>
        <v>100</v>
      </c>
      <c r="C22" s="64" t="s">
        <v>4</v>
      </c>
      <c r="D22" s="65">
        <f>(A22-10)*(20-10)/(20-10)+10</f>
        <v>100</v>
      </c>
      <c r="E22" s="64" t="s">
        <v>4</v>
      </c>
      <c r="F22" s="63">
        <v>0</v>
      </c>
      <c r="G22" s="64" t="s">
        <v>1</v>
      </c>
      <c r="H22" s="63">
        <v>0</v>
      </c>
      <c r="I22" s="64" t="s">
        <v>1</v>
      </c>
      <c r="J22" s="63">
        <v>0</v>
      </c>
      <c r="K22" s="64" t="s">
        <v>1</v>
      </c>
      <c r="L22" s="63">
        <f>(110+100)/2</f>
        <v>105</v>
      </c>
      <c r="M22" s="64" t="s">
        <v>13</v>
      </c>
      <c r="N22" s="63">
        <v>0</v>
      </c>
      <c r="O22" s="64" t="s">
        <v>1</v>
      </c>
      <c r="P22" s="65">
        <v>0</v>
      </c>
      <c r="Q22" s="64" t="s">
        <v>12</v>
      </c>
      <c r="R22" s="65">
        <v>0</v>
      </c>
      <c r="S22" s="64" t="s">
        <v>12</v>
      </c>
      <c r="T22" s="54">
        <f>T21+5</f>
        <v>100</v>
      </c>
    </row>
    <row r="23" spans="1:20" ht="15.75" thickTop="1" x14ac:dyDescent="0.25"/>
  </sheetData>
  <mergeCells count="9">
    <mergeCell ref="R1:S1"/>
    <mergeCell ref="P1:Q1"/>
    <mergeCell ref="N1:O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E10" sqref="E10"/>
    </sheetView>
  </sheetViews>
  <sheetFormatPr defaultRowHeight="15" x14ac:dyDescent="0.25"/>
  <cols>
    <col min="1" max="1" width="9.140625" style="1"/>
    <col min="2" max="2" width="11.7109375" style="1" customWidth="1"/>
    <col min="3" max="3" width="8.7109375" style="2" customWidth="1"/>
    <col min="4" max="5" width="11.7109375" style="3" customWidth="1"/>
    <col min="6" max="6" width="11.7109375" style="1" customWidth="1"/>
    <col min="7" max="7" width="8.7109375" style="2" customWidth="1"/>
    <col min="8" max="8" width="11.7109375" style="1" customWidth="1"/>
    <col min="9" max="9" width="10.7109375" style="1" customWidth="1"/>
    <col min="10" max="10" width="6.5703125" style="1" customWidth="1"/>
    <col min="11" max="11" width="10.5703125" style="1" customWidth="1"/>
    <col min="12" max="12" width="12.85546875" customWidth="1"/>
    <col min="15" max="15" width="12.85546875" customWidth="1"/>
    <col min="16" max="16" width="8.28515625" customWidth="1"/>
    <col min="17" max="17" width="7.5703125" customWidth="1"/>
    <col min="18" max="18" width="8.140625" customWidth="1"/>
    <col min="19" max="19" width="9.140625" customWidth="1"/>
    <col min="20" max="20" width="9.140625" style="1"/>
  </cols>
  <sheetData>
    <row r="1" spans="1:20" s="7" customFormat="1" ht="15.75" thickBot="1" x14ac:dyDescent="0.3">
      <c r="A1" s="6" t="s">
        <v>0</v>
      </c>
      <c r="B1" s="28" t="s">
        <v>8</v>
      </c>
      <c r="C1" s="28"/>
      <c r="D1" s="28" t="s">
        <v>7</v>
      </c>
      <c r="E1" s="28"/>
      <c r="F1" s="28" t="s">
        <v>5</v>
      </c>
      <c r="G1" s="28"/>
      <c r="H1" s="28" t="s">
        <v>6</v>
      </c>
      <c r="I1" s="28"/>
      <c r="J1" s="28" t="s">
        <v>11</v>
      </c>
      <c r="K1" s="28"/>
      <c r="L1" s="28" t="s">
        <v>14</v>
      </c>
      <c r="M1" s="28"/>
      <c r="N1" s="28" t="s">
        <v>15</v>
      </c>
      <c r="O1" s="28"/>
      <c r="P1" s="28" t="s">
        <v>17</v>
      </c>
      <c r="Q1" s="29"/>
      <c r="R1" s="28" t="s">
        <v>16</v>
      </c>
      <c r="S1" s="29"/>
      <c r="T1" s="6" t="s">
        <v>0</v>
      </c>
    </row>
    <row r="2" spans="1:20" s="55" customFormat="1" ht="15.75" thickTop="1" x14ac:dyDescent="0.25">
      <c r="A2" s="52">
        <v>0</v>
      </c>
      <c r="B2" s="50">
        <v>0</v>
      </c>
      <c r="C2" s="51" t="s">
        <v>1</v>
      </c>
      <c r="D2" s="52">
        <v>0</v>
      </c>
      <c r="E2" s="51" t="s">
        <v>1</v>
      </c>
      <c r="F2" s="52">
        <v>0</v>
      </c>
      <c r="G2" s="51" t="s">
        <v>1</v>
      </c>
      <c r="H2" s="52">
        <f>(A3-2)*(20-10)/(25-2)+10</f>
        <v>11.304347826086957</v>
      </c>
      <c r="I2" s="51" t="s">
        <v>3</v>
      </c>
      <c r="J2" s="52">
        <v>10</v>
      </c>
      <c r="K2" s="51" t="s">
        <v>13</v>
      </c>
      <c r="L2" s="52">
        <f>(B3+10)/2</f>
        <v>10.652173913043478</v>
      </c>
      <c r="M2" s="51" t="s">
        <v>13</v>
      </c>
      <c r="N2" s="52">
        <f>(10+F3)/2</f>
        <v>10.652173913043478</v>
      </c>
      <c r="O2" s="51" t="s">
        <v>13</v>
      </c>
      <c r="P2" s="52">
        <v>1</v>
      </c>
      <c r="Q2" s="51" t="s">
        <v>12</v>
      </c>
      <c r="R2" s="52">
        <v>10</v>
      </c>
      <c r="S2" s="51" t="s">
        <v>12</v>
      </c>
      <c r="T2" s="50">
        <v>0</v>
      </c>
    </row>
    <row r="3" spans="1:20" s="39" customFormat="1" x14ac:dyDescent="0.25">
      <c r="A3" s="38">
        <f>A2+5</f>
        <v>5</v>
      </c>
      <c r="B3" s="36">
        <f>(A3-2)*(20-10)/(25-2)+10</f>
        <v>11.304347826086957</v>
      </c>
      <c r="C3" s="37" t="s">
        <v>3</v>
      </c>
      <c r="D3" s="38">
        <f>(A3-2)*(20-10)/(25-2)+10</f>
        <v>11.304347826086957</v>
      </c>
      <c r="E3" s="37" t="s">
        <v>3</v>
      </c>
      <c r="F3" s="38">
        <f>(A3-2)*(20-10)/(25-2)+10</f>
        <v>11.304347826086957</v>
      </c>
      <c r="G3" s="37" t="s">
        <v>3</v>
      </c>
      <c r="H3" s="38">
        <f>(A4-2)*(20-10)/(25-2)+10</f>
        <v>13.478260869565217</v>
      </c>
      <c r="I3" s="37" t="s">
        <v>3</v>
      </c>
      <c r="J3" s="38">
        <v>0</v>
      </c>
      <c r="K3" s="37" t="s">
        <v>1</v>
      </c>
      <c r="L3" s="38">
        <f>(B3+B4)/2</f>
        <v>12.391304347826086</v>
      </c>
      <c r="M3" s="37" t="s">
        <v>12</v>
      </c>
      <c r="N3" s="38">
        <f>(F3+F4)/2</f>
        <v>12.391304347826086</v>
      </c>
      <c r="O3" s="37" t="s">
        <v>12</v>
      </c>
      <c r="P3" s="38">
        <v>0</v>
      </c>
      <c r="Q3" s="37" t="s">
        <v>12</v>
      </c>
      <c r="R3" s="38">
        <v>0</v>
      </c>
      <c r="S3" s="37" t="s">
        <v>12</v>
      </c>
      <c r="T3" s="36">
        <f>T2+5</f>
        <v>5</v>
      </c>
    </row>
    <row r="4" spans="1:20" s="35" customFormat="1" x14ac:dyDescent="0.25">
      <c r="A4" s="33">
        <f t="shared" ref="A4:A21" si="0">A3+5</f>
        <v>10</v>
      </c>
      <c r="B4" s="31">
        <f>(A4-2)*(20-10)/(25-2)+10</f>
        <v>13.478260869565217</v>
      </c>
      <c r="C4" s="32" t="s">
        <v>3</v>
      </c>
      <c r="D4" s="33">
        <f>(A4-2)*(20-10)/(25-2)+10</f>
        <v>13.478260869565217</v>
      </c>
      <c r="E4" s="32" t="s">
        <v>3</v>
      </c>
      <c r="F4" s="33">
        <f>(A4-2)*(20-10)/(25-2)+10</f>
        <v>13.478260869565217</v>
      </c>
      <c r="G4" s="32" t="s">
        <v>3</v>
      </c>
      <c r="H4" s="33">
        <f>(A5-2)*(20-10)/(25-2)+10</f>
        <v>15.652173913043478</v>
      </c>
      <c r="I4" s="32" t="s">
        <v>3</v>
      </c>
      <c r="J4" s="33">
        <v>0</v>
      </c>
      <c r="K4" s="32" t="s">
        <v>1</v>
      </c>
      <c r="L4" s="33">
        <f>(B4+B5)/2</f>
        <v>14.565217391304348</v>
      </c>
      <c r="M4" s="32" t="s">
        <v>12</v>
      </c>
      <c r="N4" s="33">
        <f>(F4+F5)/2</f>
        <v>14.565217391304348</v>
      </c>
      <c r="O4" s="32" t="s">
        <v>12</v>
      </c>
      <c r="P4" s="33">
        <v>0</v>
      </c>
      <c r="Q4" s="32" t="s">
        <v>12</v>
      </c>
      <c r="R4" s="33">
        <v>0</v>
      </c>
      <c r="S4" s="32" t="s">
        <v>12</v>
      </c>
      <c r="T4" s="31">
        <f t="shared" ref="T4:T21" si="1">T3+5</f>
        <v>10</v>
      </c>
    </row>
    <row r="5" spans="1:20" s="39" customFormat="1" x14ac:dyDescent="0.25">
      <c r="A5" s="38">
        <f t="shared" si="0"/>
        <v>15</v>
      </c>
      <c r="B5" s="36">
        <f>(A5-2)*(20-10)/(25-2)+10</f>
        <v>15.652173913043478</v>
      </c>
      <c r="C5" s="37" t="s">
        <v>3</v>
      </c>
      <c r="D5" s="38">
        <f>(A5-2)*(20-10)/(25-2)+10</f>
        <v>15.652173913043478</v>
      </c>
      <c r="E5" s="37" t="s">
        <v>3</v>
      </c>
      <c r="F5" s="38">
        <f>(A5-2)*(20-10)/(25-2)+10</f>
        <v>15.652173913043478</v>
      </c>
      <c r="G5" s="37" t="s">
        <v>3</v>
      </c>
      <c r="H5" s="38">
        <f>(A6-2)*(20-10)/(25-2)+10</f>
        <v>17.826086956521738</v>
      </c>
      <c r="I5" s="37" t="s">
        <v>3</v>
      </c>
      <c r="J5" s="38">
        <v>0</v>
      </c>
      <c r="K5" s="37" t="s">
        <v>1</v>
      </c>
      <c r="L5" s="38">
        <f>(B5+B6)/2</f>
        <v>16.739130434782609</v>
      </c>
      <c r="M5" s="37" t="s">
        <v>12</v>
      </c>
      <c r="N5" s="38">
        <f>(F5+F6)/2</f>
        <v>16.739130434782609</v>
      </c>
      <c r="O5" s="37" t="s">
        <v>12</v>
      </c>
      <c r="P5" s="38">
        <v>0</v>
      </c>
      <c r="Q5" s="37" t="s">
        <v>12</v>
      </c>
      <c r="R5" s="38">
        <v>0</v>
      </c>
      <c r="S5" s="37" t="s">
        <v>12</v>
      </c>
      <c r="T5" s="36">
        <f t="shared" si="1"/>
        <v>15</v>
      </c>
    </row>
    <row r="6" spans="1:20" s="35" customFormat="1" x14ac:dyDescent="0.25">
      <c r="A6" s="33">
        <f t="shared" si="0"/>
        <v>20</v>
      </c>
      <c r="B6" s="31">
        <f>(A6-2)*(20-10)/(25-2)+10</f>
        <v>17.826086956521738</v>
      </c>
      <c r="C6" s="32" t="s">
        <v>3</v>
      </c>
      <c r="D6" s="33">
        <f>(A6-2)*(20-10)/(25-2)+10</f>
        <v>17.826086956521738</v>
      </c>
      <c r="E6" s="32" t="s">
        <v>3</v>
      </c>
      <c r="F6" s="33">
        <f>(A6-2)*(20-10)/(25-2)+10</f>
        <v>17.826086956521738</v>
      </c>
      <c r="G6" s="32" t="s">
        <v>3</v>
      </c>
      <c r="H6" s="33">
        <v>20</v>
      </c>
      <c r="I6" s="32" t="s">
        <v>2</v>
      </c>
      <c r="J6" s="33">
        <v>0</v>
      </c>
      <c r="K6" s="32" t="s">
        <v>1</v>
      </c>
      <c r="L6" s="33">
        <f>(B6+B7)/2</f>
        <v>18.913043478260867</v>
      </c>
      <c r="M6" s="32" t="s">
        <v>12</v>
      </c>
      <c r="N6" s="33">
        <f>(F6+F7)/2</f>
        <v>18.913043478260867</v>
      </c>
      <c r="O6" s="32" t="s">
        <v>12</v>
      </c>
      <c r="P6" s="33">
        <v>0</v>
      </c>
      <c r="Q6" s="32" t="s">
        <v>12</v>
      </c>
      <c r="R6" s="33">
        <v>0</v>
      </c>
      <c r="S6" s="32" t="s">
        <v>12</v>
      </c>
      <c r="T6" s="31">
        <f t="shared" si="1"/>
        <v>20</v>
      </c>
    </row>
    <row r="7" spans="1:20" s="39" customFormat="1" x14ac:dyDescent="0.25">
      <c r="A7" s="38">
        <f t="shared" si="0"/>
        <v>25</v>
      </c>
      <c r="B7" s="36">
        <v>20</v>
      </c>
      <c r="C7" s="37" t="s">
        <v>2</v>
      </c>
      <c r="D7" s="38">
        <v>20</v>
      </c>
      <c r="E7" s="37" t="s">
        <v>2</v>
      </c>
      <c r="F7" s="38">
        <v>20</v>
      </c>
      <c r="G7" s="37" t="s">
        <v>2</v>
      </c>
      <c r="H7" s="38">
        <f>(A8-28)*(30-25)/(39-28)+25</f>
        <v>25.90909090909091</v>
      </c>
      <c r="I7" s="37" t="s">
        <v>3</v>
      </c>
      <c r="J7" s="38">
        <f>(20+25)/2</f>
        <v>22.5</v>
      </c>
      <c r="K7" s="37" t="s">
        <v>12</v>
      </c>
      <c r="L7" s="38">
        <f>(3*(B7+25)/2+2*(25+B8)/2)/5</f>
        <v>23.68181818181818</v>
      </c>
      <c r="M7" s="37" t="s">
        <v>12</v>
      </c>
      <c r="N7" s="38">
        <f>(3*(F7+25)/2+2*(25+F8)/2)/5</f>
        <v>23.68181818181818</v>
      </c>
      <c r="O7" s="37" t="s">
        <v>12</v>
      </c>
      <c r="P7" s="38">
        <v>2</v>
      </c>
      <c r="Q7" s="37" t="s">
        <v>12</v>
      </c>
      <c r="R7" s="38">
        <v>45</v>
      </c>
      <c r="S7" s="37" t="s">
        <v>12</v>
      </c>
      <c r="T7" s="36">
        <f t="shared" si="1"/>
        <v>25</v>
      </c>
    </row>
    <row r="8" spans="1:20" s="35" customFormat="1" x14ac:dyDescent="0.25">
      <c r="A8" s="33">
        <f t="shared" si="0"/>
        <v>30</v>
      </c>
      <c r="B8" s="31">
        <f>(A8-28)*(30-25)/(39-28)+25</f>
        <v>25.90909090909091</v>
      </c>
      <c r="C8" s="32" t="s">
        <v>3</v>
      </c>
      <c r="D8" s="33">
        <f>(A8-28)*(30-25)/(39-28)+25</f>
        <v>25.90909090909091</v>
      </c>
      <c r="E8" s="32" t="s">
        <v>3</v>
      </c>
      <c r="F8" s="33">
        <f>(A8-28)*(30-25)/(39-28)+25</f>
        <v>25.90909090909091</v>
      </c>
      <c r="G8" s="32" t="s">
        <v>3</v>
      </c>
      <c r="H8" s="33">
        <f>(A9-28)*(30-25)/(39-28)+25</f>
        <v>28.18181818181818</v>
      </c>
      <c r="I8" s="32" t="s">
        <v>3</v>
      </c>
      <c r="J8" s="33">
        <v>0</v>
      </c>
      <c r="K8" s="32" t="s">
        <v>1</v>
      </c>
      <c r="L8" s="33">
        <f>(B8+B9)/2</f>
        <v>27.045454545454547</v>
      </c>
      <c r="M8" s="32" t="s">
        <v>12</v>
      </c>
      <c r="N8" s="33">
        <f>(F8+F9)/2</f>
        <v>27.045454545454547</v>
      </c>
      <c r="O8" s="32" t="s">
        <v>12</v>
      </c>
      <c r="P8" s="33">
        <v>0</v>
      </c>
      <c r="Q8" s="32" t="s">
        <v>12</v>
      </c>
      <c r="R8" s="33">
        <v>0</v>
      </c>
      <c r="S8" s="32" t="s">
        <v>12</v>
      </c>
      <c r="T8" s="31">
        <f t="shared" si="1"/>
        <v>30</v>
      </c>
    </row>
    <row r="9" spans="1:20" s="39" customFormat="1" x14ac:dyDescent="0.25">
      <c r="A9" s="38">
        <f t="shared" si="0"/>
        <v>35</v>
      </c>
      <c r="B9" s="36">
        <f>(A9-28)*(30-25)/(39-28)+25</f>
        <v>28.18181818181818</v>
      </c>
      <c r="C9" s="37" t="s">
        <v>3</v>
      </c>
      <c r="D9" s="38">
        <f>(A9-28)*(30-25)/(39-28)+25</f>
        <v>28.18181818181818</v>
      </c>
      <c r="E9" s="37" t="s">
        <v>3</v>
      </c>
      <c r="F9" s="38">
        <f>(A9-28)*(30-25)/(39-28)+25</f>
        <v>28.18181818181818</v>
      </c>
      <c r="G9" s="37" t="s">
        <v>3</v>
      </c>
      <c r="H9" s="38">
        <v>30</v>
      </c>
      <c r="I9" s="37" t="s">
        <v>4</v>
      </c>
      <c r="J9" s="38">
        <v>30</v>
      </c>
      <c r="K9" s="37" t="s">
        <v>12</v>
      </c>
      <c r="L9" s="38">
        <f>(4*(B9+30)/2+1*(30+B10)/2)/5</f>
        <v>29.383838383838384</v>
      </c>
      <c r="M9" s="37" t="s">
        <v>13</v>
      </c>
      <c r="N9" s="38">
        <f>(4*(F9+30)/2+1*30)/5</f>
        <v>29.272727272727273</v>
      </c>
      <c r="O9" s="37" t="s">
        <v>13</v>
      </c>
      <c r="P9" s="38">
        <v>1</v>
      </c>
      <c r="Q9" s="37" t="s">
        <v>12</v>
      </c>
      <c r="R9" s="38">
        <v>30</v>
      </c>
      <c r="S9" s="37" t="s">
        <v>12</v>
      </c>
      <c r="T9" s="36">
        <f t="shared" si="1"/>
        <v>35</v>
      </c>
    </row>
    <row r="10" spans="1:20" s="71" customFormat="1" x14ac:dyDescent="0.25">
      <c r="A10" s="69">
        <f t="shared" si="0"/>
        <v>40</v>
      </c>
      <c r="B10" s="67">
        <f>(A10-39)*(40-30)/(48-39)+30</f>
        <v>31.111111111111111</v>
      </c>
      <c r="C10" s="68" t="s">
        <v>4</v>
      </c>
      <c r="D10" s="69">
        <f>(A10-39)*(40-30)/(48-39)+30</f>
        <v>31.111111111111111</v>
      </c>
      <c r="E10" s="68" t="s">
        <v>4</v>
      </c>
      <c r="F10" s="69">
        <v>30</v>
      </c>
      <c r="G10" s="68" t="s">
        <v>4</v>
      </c>
      <c r="H10" s="69">
        <v>0</v>
      </c>
      <c r="I10" s="68" t="s">
        <v>1</v>
      </c>
      <c r="J10" s="69">
        <v>0</v>
      </c>
      <c r="K10" s="68" t="s">
        <v>1</v>
      </c>
      <c r="L10" s="69">
        <f t="shared" ref="L10:L21" si="2">(B10+B11)/2</f>
        <v>33.888888888888886</v>
      </c>
      <c r="M10" s="68" t="s">
        <v>13</v>
      </c>
      <c r="N10" s="69">
        <f>2*F10/2</f>
        <v>30</v>
      </c>
      <c r="O10" s="68" t="s">
        <v>13</v>
      </c>
      <c r="P10" s="69">
        <v>0</v>
      </c>
      <c r="Q10" s="68" t="s">
        <v>12</v>
      </c>
      <c r="R10" s="69">
        <v>0</v>
      </c>
      <c r="S10" s="68" t="s">
        <v>13</v>
      </c>
      <c r="T10" s="67">
        <f t="shared" si="1"/>
        <v>40</v>
      </c>
    </row>
    <row r="11" spans="1:20" s="39" customFormat="1" x14ac:dyDescent="0.25">
      <c r="A11" s="38">
        <f t="shared" si="0"/>
        <v>45</v>
      </c>
      <c r="B11" s="36">
        <f>(A11-39)*(40-30)/(48-39)+30</f>
        <v>36.666666666666664</v>
      </c>
      <c r="C11" s="37" t="s">
        <v>4</v>
      </c>
      <c r="D11" s="38">
        <f>(A11-39)*(40-30)/(48-39)+30</f>
        <v>36.666666666666664</v>
      </c>
      <c r="E11" s="37" t="s">
        <v>4</v>
      </c>
      <c r="F11" s="38">
        <v>0</v>
      </c>
      <c r="G11" s="37" t="s">
        <v>1</v>
      </c>
      <c r="H11" s="38">
        <f>(A12-48)*(50-40)/(52-48)+40</f>
        <v>45</v>
      </c>
      <c r="I11" s="37" t="s">
        <v>3</v>
      </c>
      <c r="J11" s="38">
        <v>40</v>
      </c>
      <c r="K11" s="37" t="s">
        <v>13</v>
      </c>
      <c r="L11" s="38">
        <f>(3*(B11+40)/2+2*(40+B12)/2)/5</f>
        <v>40</v>
      </c>
      <c r="M11" s="37" t="s">
        <v>13</v>
      </c>
      <c r="N11" s="38">
        <f>(2*(40+F12)/2)/2</f>
        <v>42.5</v>
      </c>
      <c r="O11" s="37" t="s">
        <v>13</v>
      </c>
      <c r="P11" s="38">
        <v>1</v>
      </c>
      <c r="Q11" s="37" t="s">
        <v>12</v>
      </c>
      <c r="R11" s="38">
        <v>40</v>
      </c>
      <c r="S11" s="37" t="s">
        <v>12</v>
      </c>
      <c r="T11" s="36">
        <f t="shared" si="1"/>
        <v>45</v>
      </c>
    </row>
    <row r="12" spans="1:20" s="35" customFormat="1" x14ac:dyDescent="0.25">
      <c r="A12" s="33">
        <f t="shared" si="0"/>
        <v>50</v>
      </c>
      <c r="B12" s="31">
        <f>(A12-48)*(50-40)/(52-48)+40</f>
        <v>45</v>
      </c>
      <c r="C12" s="32" t="s">
        <v>3</v>
      </c>
      <c r="D12" s="33">
        <f>(A12-48)*(50-40)/(52-48)+40</f>
        <v>45</v>
      </c>
      <c r="E12" s="32" t="s">
        <v>3</v>
      </c>
      <c r="F12" s="33">
        <f>(A12-48)*(50-40)/(52-48)+40</f>
        <v>45</v>
      </c>
      <c r="G12" s="32" t="s">
        <v>3</v>
      </c>
      <c r="H12" s="33">
        <f>(A13-52)*(60-50)/(72-52)+50</f>
        <v>51.5</v>
      </c>
      <c r="I12" s="32" t="s">
        <v>3</v>
      </c>
      <c r="J12" s="33">
        <v>50</v>
      </c>
      <c r="K12" s="32" t="s">
        <v>12</v>
      </c>
      <c r="L12" s="33">
        <f>(2*(B12+50)/2+3*(50+B13)/2)/5</f>
        <v>49.45</v>
      </c>
      <c r="M12" s="32" t="s">
        <v>12</v>
      </c>
      <c r="N12" s="33">
        <f>(2*(F12+50)/2+3*(50+F13)/2)/5</f>
        <v>49.45</v>
      </c>
      <c r="O12" s="32" t="s">
        <v>12</v>
      </c>
      <c r="P12" s="33">
        <v>1</v>
      </c>
      <c r="Q12" s="32" t="s">
        <v>12</v>
      </c>
      <c r="R12" s="33">
        <v>50</v>
      </c>
      <c r="S12" s="32" t="s">
        <v>12</v>
      </c>
      <c r="T12" s="31">
        <f t="shared" si="1"/>
        <v>50</v>
      </c>
    </row>
    <row r="13" spans="1:20" s="39" customFormat="1" x14ac:dyDescent="0.25">
      <c r="A13" s="38">
        <f t="shared" si="0"/>
        <v>55</v>
      </c>
      <c r="B13" s="36">
        <f>(A13-52)*(60-50)/(72-52)+50</f>
        <v>51.5</v>
      </c>
      <c r="C13" s="37" t="s">
        <v>3</v>
      </c>
      <c r="D13" s="38">
        <f>(A13-52)*(60-50)/(72-52)+50</f>
        <v>51.5</v>
      </c>
      <c r="E13" s="37" t="s">
        <v>3</v>
      </c>
      <c r="F13" s="38">
        <f>(A13-52)*(60-50)/(72-52)+50</f>
        <v>51.5</v>
      </c>
      <c r="G13" s="37" t="s">
        <v>3</v>
      </c>
      <c r="H13" s="38">
        <f>(A14-52)*(60-50)/(72-52)+50</f>
        <v>54</v>
      </c>
      <c r="I13" s="37" t="s">
        <v>3</v>
      </c>
      <c r="J13" s="38">
        <v>0</v>
      </c>
      <c r="K13" s="37" t="s">
        <v>1</v>
      </c>
      <c r="L13" s="38">
        <f t="shared" si="2"/>
        <v>52.75</v>
      </c>
      <c r="M13" s="37" t="s">
        <v>12</v>
      </c>
      <c r="N13" s="38">
        <f>(F13+F14)/2</f>
        <v>52.75</v>
      </c>
      <c r="O13" s="37" t="s">
        <v>12</v>
      </c>
      <c r="P13" s="38">
        <v>0</v>
      </c>
      <c r="Q13" s="37" t="s">
        <v>12</v>
      </c>
      <c r="R13" s="38">
        <v>0</v>
      </c>
      <c r="S13" s="37" t="s">
        <v>12</v>
      </c>
      <c r="T13" s="36">
        <f t="shared" si="1"/>
        <v>55</v>
      </c>
    </row>
    <row r="14" spans="1:20" s="35" customFormat="1" x14ac:dyDescent="0.25">
      <c r="A14" s="33">
        <f t="shared" si="0"/>
        <v>60</v>
      </c>
      <c r="B14" s="31">
        <f>(A14-52)*(60-50)/(72-52)+50</f>
        <v>54</v>
      </c>
      <c r="C14" s="32" t="s">
        <v>3</v>
      </c>
      <c r="D14" s="33">
        <f>(A14-52)*(60-50)/(72-52)+50</f>
        <v>54</v>
      </c>
      <c r="E14" s="32" t="s">
        <v>3</v>
      </c>
      <c r="F14" s="33">
        <f>(A14-52)*(60-50)/(72-52)+50</f>
        <v>54</v>
      </c>
      <c r="G14" s="32" t="s">
        <v>3</v>
      </c>
      <c r="H14" s="33">
        <f>(A15-52)*(60-50)/(72-52)+50</f>
        <v>56.5</v>
      </c>
      <c r="I14" s="32" t="s">
        <v>3</v>
      </c>
      <c r="J14" s="33">
        <v>0</v>
      </c>
      <c r="K14" s="32" t="s">
        <v>1</v>
      </c>
      <c r="L14" s="33">
        <f t="shared" si="2"/>
        <v>55.25</v>
      </c>
      <c r="M14" s="32" t="s">
        <v>12</v>
      </c>
      <c r="N14" s="33">
        <f>(F14+F15)/2</f>
        <v>55.25</v>
      </c>
      <c r="O14" s="32" t="s">
        <v>12</v>
      </c>
      <c r="P14" s="33">
        <v>0</v>
      </c>
      <c r="Q14" s="32" t="s">
        <v>12</v>
      </c>
      <c r="R14" s="33">
        <v>0</v>
      </c>
      <c r="S14" s="32" t="s">
        <v>12</v>
      </c>
      <c r="T14" s="31">
        <f t="shared" si="1"/>
        <v>60</v>
      </c>
    </row>
    <row r="15" spans="1:20" s="39" customFormat="1" x14ac:dyDescent="0.25">
      <c r="A15" s="38">
        <f t="shared" si="0"/>
        <v>65</v>
      </c>
      <c r="B15" s="36">
        <f>(A15-52)*(60-50)/(72-52)+50</f>
        <v>56.5</v>
      </c>
      <c r="C15" s="37" t="s">
        <v>3</v>
      </c>
      <c r="D15" s="38">
        <f>(A15-52)*(60-50)/(72-52)+50</f>
        <v>56.5</v>
      </c>
      <c r="E15" s="37" t="s">
        <v>3</v>
      </c>
      <c r="F15" s="38">
        <f>(A15-52)*(60-50)/(72-52)+50</f>
        <v>56.5</v>
      </c>
      <c r="G15" s="37" t="s">
        <v>3</v>
      </c>
      <c r="H15" s="38">
        <f>(A16-52)*(60-50)/(72-52)+50</f>
        <v>59</v>
      </c>
      <c r="I15" s="37" t="s">
        <v>3</v>
      </c>
      <c r="J15" s="38">
        <v>0</v>
      </c>
      <c r="K15" s="37" t="s">
        <v>1</v>
      </c>
      <c r="L15" s="38">
        <f t="shared" si="2"/>
        <v>57.75</v>
      </c>
      <c r="M15" s="37" t="s">
        <v>12</v>
      </c>
      <c r="N15" s="38">
        <f>(F15+F16)/2</f>
        <v>57.75</v>
      </c>
      <c r="O15" s="37" t="s">
        <v>12</v>
      </c>
      <c r="P15" s="38">
        <v>0</v>
      </c>
      <c r="Q15" s="37" t="s">
        <v>12</v>
      </c>
      <c r="R15" s="38">
        <v>0</v>
      </c>
      <c r="S15" s="37" t="s">
        <v>12</v>
      </c>
      <c r="T15" s="36">
        <f t="shared" si="1"/>
        <v>65</v>
      </c>
    </row>
    <row r="16" spans="1:20" s="35" customFormat="1" x14ac:dyDescent="0.25">
      <c r="A16" s="33">
        <f t="shared" si="0"/>
        <v>70</v>
      </c>
      <c r="B16" s="31">
        <f>(A16-52)*(60-50)/(72-52)+50</f>
        <v>59</v>
      </c>
      <c r="C16" s="32" t="s">
        <v>3</v>
      </c>
      <c r="D16" s="33">
        <f>(A16-52)*(60-50)/(72-52)+50</f>
        <v>59</v>
      </c>
      <c r="E16" s="32" t="s">
        <v>3</v>
      </c>
      <c r="F16" s="33">
        <f>(A16-52)*(60-50)/(72-52)+50</f>
        <v>59</v>
      </c>
      <c r="G16" s="32" t="s">
        <v>3</v>
      </c>
      <c r="H16" s="33">
        <v>60</v>
      </c>
      <c r="I16" s="32" t="s">
        <v>4</v>
      </c>
      <c r="J16" s="33">
        <v>60</v>
      </c>
      <c r="K16" s="32" t="s">
        <v>12</v>
      </c>
      <c r="L16" s="33">
        <f>(2*(B16+60)/2+3*(60+B17)/2)/5</f>
        <v>60.61818181818181</v>
      </c>
      <c r="M16" s="32" t="s">
        <v>13</v>
      </c>
      <c r="N16" s="33">
        <f>(2*(F16+60)/2+3*(60+F17)/2)/5</f>
        <v>59.8</v>
      </c>
      <c r="O16" s="32" t="s">
        <v>13</v>
      </c>
      <c r="P16" s="33">
        <v>1</v>
      </c>
      <c r="Q16" s="32" t="s">
        <v>12</v>
      </c>
      <c r="R16" s="33">
        <v>60</v>
      </c>
      <c r="S16" s="32" t="s">
        <v>12</v>
      </c>
      <c r="T16" s="31">
        <f t="shared" si="1"/>
        <v>70</v>
      </c>
    </row>
    <row r="17" spans="1:20" s="46" customFormat="1" x14ac:dyDescent="0.25">
      <c r="A17" s="45">
        <f t="shared" si="0"/>
        <v>75</v>
      </c>
      <c r="B17" s="43">
        <f>(A17-72)*(70-60)/(83-72)+60</f>
        <v>62.727272727272727</v>
      </c>
      <c r="C17" s="44" t="s">
        <v>4</v>
      </c>
      <c r="D17" s="45">
        <f>(A17-72)*(70-60)/(77-72)+60</f>
        <v>66</v>
      </c>
      <c r="E17" s="44" t="s">
        <v>4</v>
      </c>
      <c r="F17" s="45">
        <v>60</v>
      </c>
      <c r="G17" s="44" t="s">
        <v>4</v>
      </c>
      <c r="H17" s="45">
        <v>0</v>
      </c>
      <c r="I17" s="44" t="s">
        <v>1</v>
      </c>
      <c r="J17" s="45">
        <v>0</v>
      </c>
      <c r="K17" s="44" t="s">
        <v>1</v>
      </c>
      <c r="L17" s="45">
        <f t="shared" si="2"/>
        <v>65</v>
      </c>
      <c r="M17" s="44" t="s">
        <v>13</v>
      </c>
      <c r="N17" s="45">
        <f>F17</f>
        <v>60</v>
      </c>
      <c r="O17" s="44" t="s">
        <v>13</v>
      </c>
      <c r="P17" s="45">
        <v>0</v>
      </c>
      <c r="Q17" s="44" t="s">
        <v>12</v>
      </c>
      <c r="R17" s="45">
        <v>0</v>
      </c>
      <c r="S17" s="44" t="s">
        <v>13</v>
      </c>
      <c r="T17" s="43">
        <f t="shared" si="1"/>
        <v>75</v>
      </c>
    </row>
    <row r="18" spans="1:20" s="35" customFormat="1" x14ac:dyDescent="0.25">
      <c r="A18" s="33">
        <f t="shared" si="0"/>
        <v>80</v>
      </c>
      <c r="B18" s="31">
        <f>(A18-72)*(70-60)/(83-72)+60</f>
        <v>67.272727272727266</v>
      </c>
      <c r="C18" s="32" t="s">
        <v>4</v>
      </c>
      <c r="D18" s="33">
        <v>70</v>
      </c>
      <c r="E18" s="32" t="s">
        <v>4</v>
      </c>
      <c r="F18" s="33">
        <v>0</v>
      </c>
      <c r="G18" s="32" t="s">
        <v>1</v>
      </c>
      <c r="H18" s="33">
        <f>(A19-83)*(80-70)/(86-83)+70</f>
        <v>76.666666666666671</v>
      </c>
      <c r="I18" s="32" t="s">
        <v>3</v>
      </c>
      <c r="J18" s="33">
        <v>70</v>
      </c>
      <c r="K18" s="32" t="s">
        <v>13</v>
      </c>
      <c r="L18" s="33">
        <f>(3*(B18+70)/2+2*(70+B19)/2)/5</f>
        <v>70.515151515151516</v>
      </c>
      <c r="M18" s="32" t="s">
        <v>13</v>
      </c>
      <c r="N18" s="33">
        <f>(2*(70+F19)/2)/2</f>
        <v>73.333333333333343</v>
      </c>
      <c r="O18" s="32" t="s">
        <v>13</v>
      </c>
      <c r="P18" s="33">
        <v>1</v>
      </c>
      <c r="Q18" s="32" t="s">
        <v>12</v>
      </c>
      <c r="R18" s="33">
        <v>70</v>
      </c>
      <c r="S18" s="32" t="s">
        <v>12</v>
      </c>
      <c r="T18" s="31">
        <f t="shared" si="1"/>
        <v>80</v>
      </c>
    </row>
    <row r="19" spans="1:20" s="39" customFormat="1" x14ac:dyDescent="0.25">
      <c r="A19" s="38">
        <f t="shared" si="0"/>
        <v>85</v>
      </c>
      <c r="B19" s="36">
        <f>(A19-83)*(80-70)/(86-83)+70</f>
        <v>76.666666666666671</v>
      </c>
      <c r="C19" s="37" t="s">
        <v>3</v>
      </c>
      <c r="D19" s="38">
        <f>(A19-83)*(80-70)/(86-83)+70</f>
        <v>76.666666666666671</v>
      </c>
      <c r="E19" s="37" t="s">
        <v>3</v>
      </c>
      <c r="F19" s="38">
        <f>(A19-83)*(80-70)/(86-83)+70</f>
        <v>76.666666666666671</v>
      </c>
      <c r="G19" s="37" t="s">
        <v>3</v>
      </c>
      <c r="H19" s="38">
        <v>90</v>
      </c>
      <c r="I19" s="37" t="s">
        <v>2</v>
      </c>
      <c r="J19" s="38">
        <v>80</v>
      </c>
      <c r="K19" s="37" t="s">
        <v>12</v>
      </c>
      <c r="L19" s="38">
        <f>(1*(B19+80)/2+4*(80+B20)/2)/5</f>
        <v>83.666666666666671</v>
      </c>
      <c r="M19" s="37" t="s">
        <v>12</v>
      </c>
      <c r="N19" s="38">
        <f>(1*(F19+80)/2+4*(80+F20)/2)/5</f>
        <v>83.666666666666671</v>
      </c>
      <c r="O19" s="37" t="s">
        <v>12</v>
      </c>
      <c r="P19" s="38">
        <v>1</v>
      </c>
      <c r="Q19" s="37" t="s">
        <v>12</v>
      </c>
      <c r="R19" s="38">
        <v>80</v>
      </c>
      <c r="S19" s="37" t="s">
        <v>12</v>
      </c>
      <c r="T19" s="36">
        <f t="shared" si="1"/>
        <v>85</v>
      </c>
    </row>
    <row r="20" spans="1:20" s="35" customFormat="1" x14ac:dyDescent="0.25">
      <c r="A20" s="33">
        <f t="shared" si="0"/>
        <v>90</v>
      </c>
      <c r="B20" s="31">
        <v>90</v>
      </c>
      <c r="C20" s="32" t="s">
        <v>2</v>
      </c>
      <c r="D20" s="33">
        <v>90</v>
      </c>
      <c r="E20" s="32" t="s">
        <v>2</v>
      </c>
      <c r="F20" s="33">
        <v>90</v>
      </c>
      <c r="G20" s="32" t="s">
        <v>2</v>
      </c>
      <c r="H20" s="33">
        <v>0</v>
      </c>
      <c r="I20" s="32" t="s">
        <v>1</v>
      </c>
      <c r="J20" s="33">
        <v>90</v>
      </c>
      <c r="K20" s="40" t="s">
        <v>12</v>
      </c>
      <c r="L20" s="33">
        <f t="shared" si="2"/>
        <v>96.25</v>
      </c>
      <c r="M20" s="32" t="s">
        <v>13</v>
      </c>
      <c r="N20" s="33">
        <f>F20</f>
        <v>90</v>
      </c>
      <c r="O20" s="32" t="s">
        <v>13</v>
      </c>
      <c r="P20" s="33">
        <v>1</v>
      </c>
      <c r="Q20" s="40" t="s">
        <v>12</v>
      </c>
      <c r="R20" s="33">
        <v>90</v>
      </c>
      <c r="S20" s="40" t="s">
        <v>12</v>
      </c>
      <c r="T20" s="31">
        <f t="shared" si="1"/>
        <v>90</v>
      </c>
    </row>
    <row r="21" spans="1:20" s="61" customFormat="1" x14ac:dyDescent="0.25">
      <c r="A21" s="59">
        <f t="shared" si="0"/>
        <v>95</v>
      </c>
      <c r="B21" s="57">
        <f>(A21-86)*(90-80)/(90-86)+80</f>
        <v>102.5</v>
      </c>
      <c r="C21" s="58" t="s">
        <v>4</v>
      </c>
      <c r="D21" s="59">
        <f>(A21-86)*(90-80)/(90-86)+80</f>
        <v>102.5</v>
      </c>
      <c r="E21" s="58" t="s">
        <v>4</v>
      </c>
      <c r="F21" s="59">
        <v>0</v>
      </c>
      <c r="G21" s="58" t="s">
        <v>1</v>
      </c>
      <c r="H21" s="59">
        <v>0</v>
      </c>
      <c r="I21" s="58" t="s">
        <v>1</v>
      </c>
      <c r="J21" s="59">
        <v>0</v>
      </c>
      <c r="K21" s="58" t="s">
        <v>1</v>
      </c>
      <c r="L21" s="59">
        <f t="shared" si="2"/>
        <v>108.75</v>
      </c>
      <c r="M21" s="58" t="s">
        <v>13</v>
      </c>
      <c r="N21" s="59">
        <v>0</v>
      </c>
      <c r="O21" s="58" t="s">
        <v>1</v>
      </c>
      <c r="P21" s="59">
        <v>0</v>
      </c>
      <c r="Q21" s="58" t="s">
        <v>12</v>
      </c>
      <c r="R21" s="59">
        <v>0</v>
      </c>
      <c r="S21" s="58" t="s">
        <v>12</v>
      </c>
      <c r="T21" s="57">
        <f t="shared" si="1"/>
        <v>95</v>
      </c>
    </row>
    <row r="22" spans="1:20" s="55" customFormat="1" ht="15.75" thickBot="1" x14ac:dyDescent="0.3">
      <c r="A22" s="65">
        <f>A21+5</f>
        <v>100</v>
      </c>
      <c r="B22" s="63">
        <f>(A22-86)*(90-80)/(90-86)+80</f>
        <v>115</v>
      </c>
      <c r="C22" s="64" t="s">
        <v>4</v>
      </c>
      <c r="D22" s="65">
        <f>(A22-86)*(90-80)/(90-86)+80</f>
        <v>115</v>
      </c>
      <c r="E22" s="64" t="s">
        <v>4</v>
      </c>
      <c r="F22" s="65">
        <v>0</v>
      </c>
      <c r="G22" s="64" t="s">
        <v>1</v>
      </c>
      <c r="H22" s="65">
        <v>0</v>
      </c>
      <c r="I22" s="64" t="s">
        <v>1</v>
      </c>
      <c r="J22" s="65">
        <v>0</v>
      </c>
      <c r="K22" s="64" t="s">
        <v>1</v>
      </c>
      <c r="L22" s="65">
        <f>(115+120)/2</f>
        <v>117.5</v>
      </c>
      <c r="M22" s="64" t="s">
        <v>13</v>
      </c>
      <c r="N22" s="65">
        <v>0</v>
      </c>
      <c r="O22" s="64" t="s">
        <v>1</v>
      </c>
      <c r="P22" s="65">
        <v>0</v>
      </c>
      <c r="Q22" s="64" t="s">
        <v>12</v>
      </c>
      <c r="R22" s="65">
        <v>0</v>
      </c>
      <c r="S22" s="64" t="s">
        <v>12</v>
      </c>
      <c r="T22" s="76">
        <f>T21+5</f>
        <v>100</v>
      </c>
    </row>
    <row r="23" spans="1:20" ht="15.75" thickTop="1" x14ac:dyDescent="0.25"/>
  </sheetData>
  <mergeCells count="9">
    <mergeCell ref="P1:Q1"/>
    <mergeCell ref="R1:S1"/>
    <mergeCell ref="N1:O1"/>
    <mergeCell ref="L1:M1"/>
    <mergeCell ref="B1:C1"/>
    <mergeCell ref="F1:G1"/>
    <mergeCell ref="H1:I1"/>
    <mergeCell ref="J1:K1"/>
    <mergeCell ref="D1:E1"/>
  </mergeCells>
  <pageMargins left="0.7" right="0.7" top="0.75" bottom="0.75" header="0.3" footer="0.3"/>
  <pageSetup orientation="portrait" horizontalDpi="4294967293" verticalDpi="4294967293" r:id="rId1"/>
  <ignoredErrors>
    <ignoredError sqref="L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D41" sqref="D41"/>
    </sheetView>
  </sheetViews>
  <sheetFormatPr defaultRowHeight="15" x14ac:dyDescent="0.25"/>
  <cols>
    <col min="1" max="1" width="9.140625" style="1"/>
    <col min="2" max="2" width="11.7109375" style="1" customWidth="1"/>
    <col min="3" max="3" width="8.7109375" style="1" customWidth="1"/>
    <col min="4" max="4" width="11.7109375" style="1" customWidth="1"/>
    <col min="5" max="5" width="8.7109375" style="1" customWidth="1"/>
    <col min="6" max="6" width="11.7109375" style="1" customWidth="1"/>
    <col min="7" max="7" width="8.7109375" style="1" customWidth="1"/>
    <col min="8" max="8" width="11.7109375" style="1" customWidth="1"/>
    <col min="9" max="9" width="8.7109375" style="1" customWidth="1"/>
    <col min="14" max="14" width="10.140625" customWidth="1"/>
    <col min="15" max="15" width="12.140625" customWidth="1"/>
    <col min="16" max="16" width="8.28515625" customWidth="1"/>
    <col min="17" max="17" width="7.5703125" customWidth="1"/>
    <col min="18" max="18" width="8.140625" customWidth="1"/>
    <col min="19" max="19" width="9.140625" customWidth="1"/>
  </cols>
  <sheetData>
    <row r="1" spans="1:19" s="7" customFormat="1" ht="15.75" thickBot="1" x14ac:dyDescent="0.3">
      <c r="A1" s="22" t="s">
        <v>0</v>
      </c>
      <c r="B1" s="28" t="s">
        <v>8</v>
      </c>
      <c r="C1" s="28"/>
      <c r="D1" s="28" t="s">
        <v>7</v>
      </c>
      <c r="E1" s="28"/>
      <c r="F1" s="28" t="s">
        <v>5</v>
      </c>
      <c r="G1" s="28"/>
      <c r="H1" s="28" t="s">
        <v>6</v>
      </c>
      <c r="I1" s="28"/>
      <c r="J1" s="28" t="s">
        <v>11</v>
      </c>
      <c r="K1" s="28"/>
      <c r="L1" s="28" t="s">
        <v>14</v>
      </c>
      <c r="M1" s="28"/>
      <c r="N1" s="28" t="s">
        <v>15</v>
      </c>
      <c r="O1" s="28"/>
      <c r="P1" s="28" t="s">
        <v>17</v>
      </c>
      <c r="Q1" s="29"/>
      <c r="R1" s="28" t="s">
        <v>16</v>
      </c>
      <c r="S1" s="29"/>
    </row>
    <row r="2" spans="1:19" s="5" customFormat="1" ht="15.75" thickTop="1" x14ac:dyDescent="0.25">
      <c r="A2" s="15">
        <v>0</v>
      </c>
      <c r="B2" s="15">
        <v>0</v>
      </c>
      <c r="C2" s="23" t="s">
        <v>1</v>
      </c>
      <c r="D2" s="15">
        <v>0</v>
      </c>
      <c r="E2" s="9" t="s">
        <v>1</v>
      </c>
      <c r="F2" s="8">
        <v>0</v>
      </c>
      <c r="G2" s="23" t="s">
        <v>1</v>
      </c>
      <c r="H2" s="15">
        <v>10</v>
      </c>
      <c r="I2" s="9" t="s">
        <v>3</v>
      </c>
      <c r="J2" s="8">
        <v>10</v>
      </c>
      <c r="K2" s="23" t="s">
        <v>13</v>
      </c>
      <c r="L2" s="15">
        <f>10</f>
        <v>10</v>
      </c>
      <c r="M2" s="9" t="s">
        <v>13</v>
      </c>
      <c r="N2" s="8">
        <f>10*3/3</f>
        <v>10</v>
      </c>
      <c r="O2" s="9" t="s">
        <v>13</v>
      </c>
      <c r="P2" s="8">
        <v>1</v>
      </c>
      <c r="Q2" s="9" t="s">
        <v>12</v>
      </c>
      <c r="R2" s="8">
        <v>10</v>
      </c>
      <c r="S2" s="9" t="s">
        <v>12</v>
      </c>
    </row>
    <row r="3" spans="1:19" x14ac:dyDescent="0.25">
      <c r="A3" s="16">
        <f>A2+5</f>
        <v>5</v>
      </c>
      <c r="B3" s="16">
        <v>10</v>
      </c>
      <c r="C3" s="24" t="s">
        <v>3</v>
      </c>
      <c r="D3" s="16">
        <v>10</v>
      </c>
      <c r="E3" s="11" t="s">
        <v>3</v>
      </c>
      <c r="F3" s="10">
        <v>10</v>
      </c>
      <c r="G3" s="24" t="s">
        <v>3</v>
      </c>
      <c r="H3" s="16">
        <v>10</v>
      </c>
      <c r="I3" s="11" t="s">
        <v>3</v>
      </c>
      <c r="J3" s="10">
        <v>0</v>
      </c>
      <c r="K3" s="24" t="s">
        <v>1</v>
      </c>
      <c r="L3" s="16">
        <f>B3</f>
        <v>10</v>
      </c>
      <c r="M3" s="11" t="s">
        <v>12</v>
      </c>
      <c r="N3" s="10">
        <f>F3*5/5</f>
        <v>10</v>
      </c>
      <c r="O3" s="11" t="s">
        <v>12</v>
      </c>
      <c r="P3" s="10">
        <v>0</v>
      </c>
      <c r="Q3" s="11" t="s">
        <v>12</v>
      </c>
      <c r="R3" s="10">
        <v>0</v>
      </c>
      <c r="S3" s="11" t="s">
        <v>12</v>
      </c>
    </row>
    <row r="4" spans="1:19" s="5" customFormat="1" x14ac:dyDescent="0.25">
      <c r="A4" s="17">
        <f t="shared" ref="A4:A21" si="0">A3+5</f>
        <v>10</v>
      </c>
      <c r="B4" s="17">
        <v>10</v>
      </c>
      <c r="C4" s="25" t="s">
        <v>3</v>
      </c>
      <c r="D4" s="17">
        <v>10</v>
      </c>
      <c r="E4" s="13" t="s">
        <v>3</v>
      </c>
      <c r="F4" s="12">
        <v>10</v>
      </c>
      <c r="G4" s="25" t="s">
        <v>3</v>
      </c>
      <c r="H4" s="17">
        <v>10</v>
      </c>
      <c r="I4" s="13" t="s">
        <v>3</v>
      </c>
      <c r="J4" s="12">
        <v>0</v>
      </c>
      <c r="K4" s="25" t="s">
        <v>1</v>
      </c>
      <c r="L4" s="17">
        <f>B4</f>
        <v>10</v>
      </c>
      <c r="M4" s="13" t="s">
        <v>12</v>
      </c>
      <c r="N4" s="12">
        <f>F4*5/5</f>
        <v>10</v>
      </c>
      <c r="O4" s="13" t="s">
        <v>12</v>
      </c>
      <c r="P4" s="12">
        <v>0</v>
      </c>
      <c r="Q4" s="13" t="s">
        <v>12</v>
      </c>
      <c r="R4" s="12">
        <v>0</v>
      </c>
      <c r="S4" s="13" t="s">
        <v>12</v>
      </c>
    </row>
    <row r="5" spans="1:19" x14ac:dyDescent="0.25">
      <c r="A5" s="16">
        <f t="shared" si="0"/>
        <v>15</v>
      </c>
      <c r="B5" s="16">
        <v>10</v>
      </c>
      <c r="C5" s="24" t="s">
        <v>3</v>
      </c>
      <c r="D5" s="16">
        <v>10</v>
      </c>
      <c r="E5" s="11" t="s">
        <v>3</v>
      </c>
      <c r="F5" s="10">
        <v>10</v>
      </c>
      <c r="G5" s="24" t="s">
        <v>3</v>
      </c>
      <c r="H5" s="16">
        <v>10</v>
      </c>
      <c r="I5" s="11" t="s">
        <v>3</v>
      </c>
      <c r="J5" s="10">
        <v>0</v>
      </c>
      <c r="K5" s="24" t="s">
        <v>1</v>
      </c>
      <c r="L5" s="16">
        <f>B5</f>
        <v>10</v>
      </c>
      <c r="M5" s="11" t="s">
        <v>12</v>
      </c>
      <c r="N5" s="10">
        <f>F5*5/5</f>
        <v>10</v>
      </c>
      <c r="O5" s="11" t="s">
        <v>12</v>
      </c>
      <c r="P5" s="10">
        <v>0</v>
      </c>
      <c r="Q5" s="11" t="s">
        <v>12</v>
      </c>
      <c r="R5" s="10">
        <v>0</v>
      </c>
      <c r="S5" s="11" t="s">
        <v>12</v>
      </c>
    </row>
    <row r="6" spans="1:19" s="5" customFormat="1" x14ac:dyDescent="0.25">
      <c r="A6" s="17">
        <f t="shared" si="0"/>
        <v>20</v>
      </c>
      <c r="B6" s="17">
        <v>10</v>
      </c>
      <c r="C6" s="25" t="s">
        <v>3</v>
      </c>
      <c r="D6" s="17">
        <v>10</v>
      </c>
      <c r="E6" s="13" t="s">
        <v>3</v>
      </c>
      <c r="F6" s="12">
        <v>10</v>
      </c>
      <c r="G6" s="25" t="s">
        <v>3</v>
      </c>
      <c r="H6" s="17">
        <v>20</v>
      </c>
      <c r="I6" s="13" t="s">
        <v>2</v>
      </c>
      <c r="J6" s="12">
        <v>0</v>
      </c>
      <c r="K6" s="25" t="s">
        <v>1</v>
      </c>
      <c r="L6" s="17">
        <f>B6</f>
        <v>10</v>
      </c>
      <c r="M6" s="13" t="s">
        <v>12</v>
      </c>
      <c r="N6" s="12">
        <f>F6*5/5</f>
        <v>10</v>
      </c>
      <c r="O6" s="13" t="s">
        <v>12</v>
      </c>
      <c r="P6" s="12">
        <v>0</v>
      </c>
      <c r="Q6" s="13" t="s">
        <v>12</v>
      </c>
      <c r="R6" s="12">
        <v>0</v>
      </c>
      <c r="S6" s="13" t="s">
        <v>12</v>
      </c>
    </row>
    <row r="7" spans="1:19" x14ac:dyDescent="0.25">
      <c r="A7" s="16">
        <f t="shared" si="0"/>
        <v>25</v>
      </c>
      <c r="B7" s="16">
        <v>20</v>
      </c>
      <c r="C7" s="24" t="s">
        <v>2</v>
      </c>
      <c r="D7" s="16">
        <v>20</v>
      </c>
      <c r="E7" s="11" t="s">
        <v>2</v>
      </c>
      <c r="F7" s="10">
        <v>20</v>
      </c>
      <c r="G7" s="24" t="s">
        <v>2</v>
      </c>
      <c r="H7" s="16">
        <v>25</v>
      </c>
      <c r="I7" s="11" t="s">
        <v>3</v>
      </c>
      <c r="J7" s="10">
        <f>(20+25)/2</f>
        <v>22.5</v>
      </c>
      <c r="K7" s="24" t="s">
        <v>12</v>
      </c>
      <c r="L7" s="16">
        <f>(3*B7+2*25)/5</f>
        <v>22</v>
      </c>
      <c r="M7" s="11" t="s">
        <v>12</v>
      </c>
      <c r="N7" s="10">
        <f>(F7*3+25*2)/5</f>
        <v>22</v>
      </c>
      <c r="O7" s="11" t="s">
        <v>12</v>
      </c>
      <c r="P7" s="10">
        <v>2</v>
      </c>
      <c r="Q7" s="11" t="s">
        <v>12</v>
      </c>
      <c r="R7" s="10">
        <v>45</v>
      </c>
      <c r="S7" s="11" t="s">
        <v>12</v>
      </c>
    </row>
    <row r="8" spans="1:19" s="5" customFormat="1" x14ac:dyDescent="0.25">
      <c r="A8" s="17">
        <f t="shared" si="0"/>
        <v>30</v>
      </c>
      <c r="B8" s="17">
        <v>25</v>
      </c>
      <c r="C8" s="25" t="s">
        <v>3</v>
      </c>
      <c r="D8" s="17">
        <v>25</v>
      </c>
      <c r="E8" s="13" t="s">
        <v>3</v>
      </c>
      <c r="F8" s="12">
        <v>25</v>
      </c>
      <c r="G8" s="25" t="s">
        <v>3</v>
      </c>
      <c r="H8" s="17">
        <v>25</v>
      </c>
      <c r="I8" s="13" t="s">
        <v>3</v>
      </c>
      <c r="J8" s="12">
        <v>0</v>
      </c>
      <c r="K8" s="25" t="s">
        <v>1</v>
      </c>
      <c r="L8" s="17">
        <f>B8</f>
        <v>25</v>
      </c>
      <c r="M8" s="13" t="s">
        <v>12</v>
      </c>
      <c r="N8" s="12">
        <f>F8*5/5</f>
        <v>25</v>
      </c>
      <c r="O8" s="13" t="s">
        <v>12</v>
      </c>
      <c r="P8" s="12">
        <v>0</v>
      </c>
      <c r="Q8" s="13" t="s">
        <v>12</v>
      </c>
      <c r="R8" s="12">
        <v>0</v>
      </c>
      <c r="S8" s="13" t="s">
        <v>12</v>
      </c>
    </row>
    <row r="9" spans="1:19" x14ac:dyDescent="0.25">
      <c r="A9" s="16">
        <f t="shared" si="0"/>
        <v>35</v>
      </c>
      <c r="B9" s="16">
        <v>25</v>
      </c>
      <c r="C9" s="24" t="s">
        <v>3</v>
      </c>
      <c r="D9" s="16">
        <v>25</v>
      </c>
      <c r="E9" s="11" t="s">
        <v>3</v>
      </c>
      <c r="F9" s="10">
        <v>25</v>
      </c>
      <c r="G9" s="24" t="s">
        <v>3</v>
      </c>
      <c r="H9" s="16">
        <v>30</v>
      </c>
      <c r="I9" s="11" t="s">
        <v>3</v>
      </c>
      <c r="J9" s="10">
        <v>30</v>
      </c>
      <c r="K9" s="24" t="s">
        <v>12</v>
      </c>
      <c r="L9" s="16">
        <f>(4*B9+1*30)/5</f>
        <v>26</v>
      </c>
      <c r="M9" s="11" t="s">
        <v>12</v>
      </c>
      <c r="N9" s="10">
        <f>(F9*4+30*1)/5</f>
        <v>26</v>
      </c>
      <c r="O9" s="11" t="s">
        <v>12</v>
      </c>
      <c r="P9" s="10">
        <v>1</v>
      </c>
      <c r="Q9" s="11" t="s">
        <v>12</v>
      </c>
      <c r="R9" s="10">
        <v>30</v>
      </c>
      <c r="S9" s="11" t="s">
        <v>12</v>
      </c>
    </row>
    <row r="10" spans="1:19" s="5" customFormat="1" x14ac:dyDescent="0.25">
      <c r="A10" s="17">
        <f t="shared" si="0"/>
        <v>40</v>
      </c>
      <c r="B10" s="17">
        <v>30</v>
      </c>
      <c r="C10" s="25" t="s">
        <v>3</v>
      </c>
      <c r="D10" s="17">
        <v>30</v>
      </c>
      <c r="E10" s="13" t="s">
        <v>3</v>
      </c>
      <c r="F10" s="12">
        <v>30</v>
      </c>
      <c r="G10" s="25" t="s">
        <v>3</v>
      </c>
      <c r="H10" s="17">
        <v>0</v>
      </c>
      <c r="I10" s="13" t="s">
        <v>1</v>
      </c>
      <c r="J10" s="12">
        <v>0</v>
      </c>
      <c r="K10" s="25" t="s">
        <v>1</v>
      </c>
      <c r="L10" s="17">
        <f>B10</f>
        <v>30</v>
      </c>
      <c r="M10" s="13" t="s">
        <v>13</v>
      </c>
      <c r="N10" s="12">
        <f>F10*2/2</f>
        <v>30</v>
      </c>
      <c r="O10" s="13" t="s">
        <v>13</v>
      </c>
      <c r="P10" s="12">
        <v>0</v>
      </c>
      <c r="Q10" s="21" t="s">
        <v>12</v>
      </c>
      <c r="R10" s="12">
        <v>0</v>
      </c>
      <c r="S10" s="21" t="s">
        <v>13</v>
      </c>
    </row>
    <row r="11" spans="1:19" x14ac:dyDescent="0.25">
      <c r="A11" s="16">
        <f t="shared" si="0"/>
        <v>45</v>
      </c>
      <c r="B11" s="16">
        <v>30</v>
      </c>
      <c r="C11" s="24" t="s">
        <v>4</v>
      </c>
      <c r="D11" s="16">
        <v>30</v>
      </c>
      <c r="E11" s="11" t="s">
        <v>4</v>
      </c>
      <c r="F11" s="10">
        <v>0</v>
      </c>
      <c r="G11" s="24" t="s">
        <v>1</v>
      </c>
      <c r="H11" s="16">
        <v>40</v>
      </c>
      <c r="I11" s="11" t="s">
        <v>3</v>
      </c>
      <c r="J11" s="10">
        <v>40</v>
      </c>
      <c r="K11" s="24" t="s">
        <v>13</v>
      </c>
      <c r="L11" s="16">
        <f>(3*B11+2*40)/5</f>
        <v>34</v>
      </c>
      <c r="M11" s="11" t="s">
        <v>13</v>
      </c>
      <c r="N11" s="10">
        <f>2*40/2</f>
        <v>40</v>
      </c>
      <c r="O11" s="11" t="s">
        <v>13</v>
      </c>
      <c r="P11" s="10">
        <v>1</v>
      </c>
      <c r="Q11" s="11" t="s">
        <v>12</v>
      </c>
      <c r="R11" s="10">
        <v>40</v>
      </c>
      <c r="S11" s="11" t="s">
        <v>12</v>
      </c>
    </row>
    <row r="12" spans="1:19" s="5" customFormat="1" x14ac:dyDescent="0.25">
      <c r="A12" s="17">
        <f t="shared" si="0"/>
        <v>50</v>
      </c>
      <c r="B12" s="17">
        <v>40</v>
      </c>
      <c r="C12" s="25" t="s">
        <v>3</v>
      </c>
      <c r="D12" s="17">
        <v>40</v>
      </c>
      <c r="E12" s="13" t="s">
        <v>3</v>
      </c>
      <c r="F12" s="12">
        <v>40</v>
      </c>
      <c r="G12" s="25" t="s">
        <v>3</v>
      </c>
      <c r="H12" s="17">
        <v>50</v>
      </c>
      <c r="I12" s="13" t="s">
        <v>3</v>
      </c>
      <c r="J12" s="12">
        <v>50</v>
      </c>
      <c r="K12" s="25" t="s">
        <v>12</v>
      </c>
      <c r="L12" s="17">
        <f>(2*B12+3*50)/5</f>
        <v>46</v>
      </c>
      <c r="M12" s="13" t="s">
        <v>12</v>
      </c>
      <c r="N12" s="12">
        <f>(F12*2+50*3)/5</f>
        <v>46</v>
      </c>
      <c r="O12" s="13" t="s">
        <v>12</v>
      </c>
      <c r="P12" s="12">
        <v>1</v>
      </c>
      <c r="Q12" s="13" t="s">
        <v>12</v>
      </c>
      <c r="R12" s="12">
        <v>50</v>
      </c>
      <c r="S12" s="13" t="s">
        <v>12</v>
      </c>
    </row>
    <row r="13" spans="1:19" x14ac:dyDescent="0.25">
      <c r="A13" s="16">
        <f t="shared" si="0"/>
        <v>55</v>
      </c>
      <c r="B13" s="16">
        <v>50</v>
      </c>
      <c r="C13" s="24" t="s">
        <v>3</v>
      </c>
      <c r="D13" s="16">
        <v>50</v>
      </c>
      <c r="E13" s="11" t="s">
        <v>3</v>
      </c>
      <c r="F13" s="10">
        <v>50</v>
      </c>
      <c r="G13" s="24" t="s">
        <v>3</v>
      </c>
      <c r="H13" s="16">
        <v>50</v>
      </c>
      <c r="I13" s="11" t="s">
        <v>3</v>
      </c>
      <c r="J13" s="10">
        <v>0</v>
      </c>
      <c r="K13" s="24" t="s">
        <v>1</v>
      </c>
      <c r="L13" s="16">
        <f>B13</f>
        <v>50</v>
      </c>
      <c r="M13" s="11" t="s">
        <v>12</v>
      </c>
      <c r="N13" s="10">
        <f t="shared" ref="N13:N15" si="1">F13*5/5</f>
        <v>50</v>
      </c>
      <c r="O13" s="11" t="s">
        <v>12</v>
      </c>
      <c r="P13" s="10">
        <v>0</v>
      </c>
      <c r="Q13" s="11" t="s">
        <v>12</v>
      </c>
      <c r="R13" s="10">
        <v>0</v>
      </c>
      <c r="S13" s="11" t="s">
        <v>12</v>
      </c>
    </row>
    <row r="14" spans="1:19" s="5" customFormat="1" x14ac:dyDescent="0.25">
      <c r="A14" s="17">
        <f t="shared" si="0"/>
        <v>60</v>
      </c>
      <c r="B14" s="17">
        <v>50</v>
      </c>
      <c r="C14" s="25" t="s">
        <v>3</v>
      </c>
      <c r="D14" s="17">
        <v>50</v>
      </c>
      <c r="E14" s="13" t="s">
        <v>3</v>
      </c>
      <c r="F14" s="12">
        <v>50</v>
      </c>
      <c r="G14" s="25" t="s">
        <v>3</v>
      </c>
      <c r="H14" s="17">
        <v>50</v>
      </c>
      <c r="I14" s="13" t="s">
        <v>3</v>
      </c>
      <c r="J14" s="12">
        <v>0</v>
      </c>
      <c r="K14" s="25" t="s">
        <v>1</v>
      </c>
      <c r="L14" s="17">
        <f>B14</f>
        <v>50</v>
      </c>
      <c r="M14" s="13" t="s">
        <v>12</v>
      </c>
      <c r="N14" s="12">
        <f t="shared" si="1"/>
        <v>50</v>
      </c>
      <c r="O14" s="13" t="s">
        <v>12</v>
      </c>
      <c r="P14" s="12">
        <v>0</v>
      </c>
      <c r="Q14" s="13" t="s">
        <v>12</v>
      </c>
      <c r="R14" s="12">
        <v>0</v>
      </c>
      <c r="S14" s="13" t="s">
        <v>12</v>
      </c>
    </row>
    <row r="15" spans="1:19" x14ac:dyDescent="0.25">
      <c r="A15" s="16">
        <f t="shared" si="0"/>
        <v>65</v>
      </c>
      <c r="B15" s="16">
        <v>50</v>
      </c>
      <c r="C15" s="24" t="s">
        <v>3</v>
      </c>
      <c r="D15" s="16">
        <v>50</v>
      </c>
      <c r="E15" s="11" t="s">
        <v>3</v>
      </c>
      <c r="F15" s="10">
        <v>50</v>
      </c>
      <c r="G15" s="24" t="s">
        <v>3</v>
      </c>
      <c r="H15" s="16">
        <v>50</v>
      </c>
      <c r="I15" s="11" t="s">
        <v>3</v>
      </c>
      <c r="J15" s="10">
        <v>0</v>
      </c>
      <c r="K15" s="24" t="s">
        <v>1</v>
      </c>
      <c r="L15" s="16">
        <f>B15</f>
        <v>50</v>
      </c>
      <c r="M15" s="11" t="s">
        <v>12</v>
      </c>
      <c r="N15" s="10">
        <f t="shared" si="1"/>
        <v>50</v>
      </c>
      <c r="O15" s="11" t="s">
        <v>12</v>
      </c>
      <c r="P15" s="10">
        <v>0</v>
      </c>
      <c r="Q15" s="11" t="s">
        <v>12</v>
      </c>
      <c r="R15" s="10">
        <v>0</v>
      </c>
      <c r="S15" s="11" t="s">
        <v>12</v>
      </c>
    </row>
    <row r="16" spans="1:19" s="5" customFormat="1" x14ac:dyDescent="0.25">
      <c r="A16" s="17">
        <f t="shared" si="0"/>
        <v>70</v>
      </c>
      <c r="B16" s="17">
        <v>50</v>
      </c>
      <c r="C16" s="25" t="s">
        <v>3</v>
      </c>
      <c r="D16" s="17">
        <v>50</v>
      </c>
      <c r="E16" s="13" t="s">
        <v>3</v>
      </c>
      <c r="F16" s="12">
        <v>50</v>
      </c>
      <c r="G16" s="25" t="s">
        <v>3</v>
      </c>
      <c r="H16" s="17">
        <v>60</v>
      </c>
      <c r="I16" s="13" t="s">
        <v>3</v>
      </c>
      <c r="J16" s="12">
        <v>60</v>
      </c>
      <c r="K16" s="25" t="s">
        <v>12</v>
      </c>
      <c r="L16" s="17">
        <f>(2*B16+3*60)/5</f>
        <v>56</v>
      </c>
      <c r="M16" s="13" t="s">
        <v>12</v>
      </c>
      <c r="N16" s="12">
        <f>(F16*2+60*3)/5</f>
        <v>56</v>
      </c>
      <c r="O16" s="13" t="s">
        <v>12</v>
      </c>
      <c r="P16" s="12">
        <v>1</v>
      </c>
      <c r="Q16" s="13" t="s">
        <v>12</v>
      </c>
      <c r="R16" s="12">
        <v>60</v>
      </c>
      <c r="S16" s="13" t="s">
        <v>12</v>
      </c>
    </row>
    <row r="17" spans="1:19" x14ac:dyDescent="0.25">
      <c r="A17" s="16">
        <f t="shared" si="0"/>
        <v>75</v>
      </c>
      <c r="B17" s="16">
        <v>60</v>
      </c>
      <c r="C17" s="24" t="s">
        <v>3</v>
      </c>
      <c r="D17" s="16">
        <v>60</v>
      </c>
      <c r="E17" s="11" t="s">
        <v>3</v>
      </c>
      <c r="F17" s="10">
        <v>60</v>
      </c>
      <c r="G17" s="24" t="s">
        <v>3</v>
      </c>
      <c r="H17" s="16">
        <v>0</v>
      </c>
      <c r="I17" s="11" t="s">
        <v>1</v>
      </c>
      <c r="J17" s="10">
        <v>0</v>
      </c>
      <c r="K17" s="24" t="s">
        <v>1</v>
      </c>
      <c r="L17" s="16">
        <f>B17</f>
        <v>60</v>
      </c>
      <c r="M17" s="11" t="s">
        <v>13</v>
      </c>
      <c r="N17" s="10">
        <f>(F17*2)/2</f>
        <v>60</v>
      </c>
      <c r="O17" s="11" t="s">
        <v>13</v>
      </c>
      <c r="P17" s="10">
        <v>0</v>
      </c>
      <c r="Q17" s="11" t="s">
        <v>12</v>
      </c>
      <c r="R17" s="10">
        <v>0</v>
      </c>
      <c r="S17" s="11" t="s">
        <v>13</v>
      </c>
    </row>
    <row r="18" spans="1:19" s="5" customFormat="1" x14ac:dyDescent="0.25">
      <c r="A18" s="17">
        <f t="shared" si="0"/>
        <v>80</v>
      </c>
      <c r="B18" s="17">
        <v>60</v>
      </c>
      <c r="C18" s="25" t="s">
        <v>4</v>
      </c>
      <c r="D18" s="17">
        <v>70</v>
      </c>
      <c r="E18" s="13" t="s">
        <v>4</v>
      </c>
      <c r="F18" s="12">
        <v>0</v>
      </c>
      <c r="G18" s="25" t="s">
        <v>1</v>
      </c>
      <c r="H18" s="17">
        <v>70</v>
      </c>
      <c r="I18" s="13" t="s">
        <v>3</v>
      </c>
      <c r="J18" s="12">
        <v>70</v>
      </c>
      <c r="K18" s="25" t="s">
        <v>13</v>
      </c>
      <c r="L18" s="17">
        <f>(3*B18+2*70)/5</f>
        <v>64</v>
      </c>
      <c r="M18" s="13" t="s">
        <v>13</v>
      </c>
      <c r="N18" s="12">
        <f>(70*2)/2</f>
        <v>70</v>
      </c>
      <c r="O18" s="13" t="s">
        <v>13</v>
      </c>
      <c r="P18" s="12">
        <v>1</v>
      </c>
      <c r="Q18" s="13" t="s">
        <v>12</v>
      </c>
      <c r="R18" s="12">
        <v>70</v>
      </c>
      <c r="S18" s="13" t="s">
        <v>12</v>
      </c>
    </row>
    <row r="19" spans="1:19" x14ac:dyDescent="0.25">
      <c r="A19" s="16">
        <f t="shared" si="0"/>
        <v>85</v>
      </c>
      <c r="B19" s="16">
        <v>70</v>
      </c>
      <c r="C19" s="24" t="s">
        <v>3</v>
      </c>
      <c r="D19" s="16">
        <v>70</v>
      </c>
      <c r="E19" s="11" t="s">
        <v>3</v>
      </c>
      <c r="F19" s="10">
        <v>70</v>
      </c>
      <c r="G19" s="24" t="s">
        <v>3</v>
      </c>
      <c r="H19" s="16">
        <v>90</v>
      </c>
      <c r="I19" s="11" t="s">
        <v>2</v>
      </c>
      <c r="J19" s="10">
        <v>80</v>
      </c>
      <c r="K19" s="24" t="s">
        <v>12</v>
      </c>
      <c r="L19" s="16">
        <f>(1*B19+4*80)/5</f>
        <v>78</v>
      </c>
      <c r="M19" s="11" t="s">
        <v>12</v>
      </c>
      <c r="N19" s="10">
        <f>(F19*1+80*4)/5</f>
        <v>78</v>
      </c>
      <c r="O19" s="11" t="s">
        <v>12</v>
      </c>
      <c r="P19" s="10">
        <v>1</v>
      </c>
      <c r="Q19" s="11" t="s">
        <v>12</v>
      </c>
      <c r="R19" s="10">
        <v>80</v>
      </c>
      <c r="S19" s="11" t="s">
        <v>12</v>
      </c>
    </row>
    <row r="20" spans="1:19" s="5" customFormat="1" x14ac:dyDescent="0.25">
      <c r="A20" s="17">
        <f t="shared" si="0"/>
        <v>90</v>
      </c>
      <c r="B20" s="17">
        <v>90</v>
      </c>
      <c r="C20" s="25" t="s">
        <v>2</v>
      </c>
      <c r="D20" s="17">
        <v>90</v>
      </c>
      <c r="E20" s="13" t="s">
        <v>2</v>
      </c>
      <c r="F20" s="12">
        <v>90</v>
      </c>
      <c r="G20" s="25" t="s">
        <v>2</v>
      </c>
      <c r="H20" s="17">
        <v>0</v>
      </c>
      <c r="I20" s="13" t="s">
        <v>1</v>
      </c>
      <c r="J20" s="12">
        <v>90</v>
      </c>
      <c r="K20" s="27" t="s">
        <v>12</v>
      </c>
      <c r="L20" s="17">
        <f>B20</f>
        <v>90</v>
      </c>
      <c r="M20" s="13" t="s">
        <v>13</v>
      </c>
      <c r="N20" s="12">
        <v>90</v>
      </c>
      <c r="O20" s="13" t="s">
        <v>13</v>
      </c>
      <c r="P20" s="12">
        <v>1</v>
      </c>
      <c r="Q20" s="21" t="s">
        <v>12</v>
      </c>
      <c r="R20" s="12">
        <v>90</v>
      </c>
      <c r="S20" s="21" t="s">
        <v>12</v>
      </c>
    </row>
    <row r="21" spans="1:19" x14ac:dyDescent="0.25">
      <c r="A21" s="16">
        <f t="shared" si="0"/>
        <v>95</v>
      </c>
      <c r="B21" s="16">
        <v>90</v>
      </c>
      <c r="C21" s="24" t="s">
        <v>4</v>
      </c>
      <c r="D21" s="16">
        <v>90</v>
      </c>
      <c r="E21" s="11" t="s">
        <v>4</v>
      </c>
      <c r="F21" s="10">
        <v>0</v>
      </c>
      <c r="G21" s="24" t="s">
        <v>1</v>
      </c>
      <c r="H21" s="16">
        <v>0</v>
      </c>
      <c r="I21" s="11" t="s">
        <v>1</v>
      </c>
      <c r="J21" s="10">
        <v>0</v>
      </c>
      <c r="K21" s="24" t="s">
        <v>1</v>
      </c>
      <c r="L21" s="16">
        <f>B21</f>
        <v>90</v>
      </c>
      <c r="M21" s="11" t="s">
        <v>13</v>
      </c>
      <c r="N21" s="10">
        <v>0</v>
      </c>
      <c r="O21" s="11" t="s">
        <v>1</v>
      </c>
      <c r="P21" s="10">
        <v>0</v>
      </c>
      <c r="Q21" s="11" t="s">
        <v>12</v>
      </c>
      <c r="R21" s="10">
        <v>0</v>
      </c>
      <c r="S21" s="11" t="s">
        <v>12</v>
      </c>
    </row>
    <row r="22" spans="1:19" s="5" customFormat="1" ht="15.75" thickBot="1" x14ac:dyDescent="0.3">
      <c r="A22" s="18">
        <f>A21+5</f>
        <v>100</v>
      </c>
      <c r="B22" s="18">
        <v>90</v>
      </c>
      <c r="C22" s="26" t="s">
        <v>4</v>
      </c>
      <c r="D22" s="18">
        <v>90</v>
      </c>
      <c r="E22" s="19" t="s">
        <v>4</v>
      </c>
      <c r="F22" s="20">
        <v>0</v>
      </c>
      <c r="G22" s="26" t="s">
        <v>1</v>
      </c>
      <c r="H22" s="18">
        <v>0</v>
      </c>
      <c r="I22" s="19" t="s">
        <v>1</v>
      </c>
      <c r="J22" s="20">
        <v>0</v>
      </c>
      <c r="K22" s="26" t="s">
        <v>1</v>
      </c>
      <c r="L22" s="18">
        <f>B22</f>
        <v>90</v>
      </c>
      <c r="M22" s="19" t="s">
        <v>13</v>
      </c>
      <c r="N22" s="20">
        <v>0</v>
      </c>
      <c r="O22" s="19" t="s">
        <v>1</v>
      </c>
      <c r="P22" s="20">
        <v>0</v>
      </c>
      <c r="Q22" s="19" t="s">
        <v>12</v>
      </c>
      <c r="R22" s="20">
        <v>0</v>
      </c>
      <c r="S22" s="19" t="s">
        <v>12</v>
      </c>
    </row>
    <row r="23" spans="1:19" ht="15.75" thickTop="1" x14ac:dyDescent="0.25"/>
  </sheetData>
  <mergeCells count="9">
    <mergeCell ref="R1:S1"/>
    <mergeCell ref="N1:O1"/>
    <mergeCell ref="L1:M1"/>
    <mergeCell ref="D1:E1"/>
    <mergeCell ref="B1:C1"/>
    <mergeCell ref="F1:G1"/>
    <mergeCell ref="H1:I1"/>
    <mergeCell ref="J1:K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Historian 1</vt:lpstr>
      <vt:lpstr>Historian 2</vt:lpstr>
      <vt:lpstr>Historian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Armstrong</dc:creator>
  <cp:lastModifiedBy>Randy Armstrong</cp:lastModifiedBy>
  <cp:lastPrinted>2010-08-29T01:35:22Z</cp:lastPrinted>
  <dcterms:created xsi:type="dcterms:W3CDTF">2010-08-29T01:35:36Z</dcterms:created>
  <dcterms:modified xsi:type="dcterms:W3CDTF">2010-09-19T08:37:11Z</dcterms:modified>
</cp:coreProperties>
</file>