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<sst xmlns="http://schemas.openxmlformats.org/spreadsheetml/2006/main" count="377" uniqueCount="70">
  <si>
    <t xml:space="preserve">Demand</t>
  </si>
  <si>
    <t xml:space="preserve">Retail Store</t>
  </si>
  <si>
    <t xml:space="preserve">Month</t>
  </si>
  <si>
    <t xml:space="preserve">Total</t>
  </si>
  <si>
    <t xml:space="preserve">(1/3) Total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</si>
  <si>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</si>
  <si>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</si>
  <si>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</si>
  <si>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</si>
  <si>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</si>
  <si>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</si>
  <si>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</si>
  <si>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</si>
  <si>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</si>
  <si>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</si>
  <si>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</si>
  <si>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</si>
  <si>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Shipping Distances</t>
  </si>
  <si>
    <t xml:space="preserve">Gallons for Round Trip (15 mpg)</t>
  </si>
  <si>
    <t xml:space="preserve">Costs per Trip: $4 per gallon</t>
  </si>
  <si>
    <t xml:space="preserve">Shipping Costs Per Unit*</t>
  </si>
  <si>
    <t xml:space="preserve">*Rough cost per unit - assumes 250 units per truck - rounded to nearest penny</t>
  </si>
  <si>
    <t xml:space="preserve">Production Line Characteristics</t>
  </si>
  <si>
    <t xml:space="preserve">Troy, NY</t>
  </si>
  <si>
    <t xml:space="preserve">Units per hour</t>
  </si>
  <si>
    <t xml:space="preserve">Energy (KW) per hour</t>
  </si>
  <si>
    <t xml:space="preserve">Emissions per product</t>
  </si>
  <si>
    <t xml:space="preserve">Energy Cost (KW) per Hour</t>
  </si>
  <si>
    <t xml:space="preserve">Prod Line 1</t>
  </si>
  <si>
    <t xml:space="preserve">Prod Line 2</t>
  </si>
  <si>
    <t xml:space="preserve">Prod Line 3</t>
  </si>
  <si>
    <t xml:space="preserve">Newark, NJ</t>
  </si>
  <si>
    <t xml:space="preserve">Harrisburg, PA</t>
  </si>
  <si>
    <t xml:space="preserve">FastProd - Production Line Characteristics</t>
  </si>
  <si>
    <t xml:space="preserve">Energy per hour</t>
  </si>
  <si>
    <t xml:space="preserve">FastProd Characteristics</t>
  </si>
  <si>
    <t xml:space="preserve">No Fast Prod</t>
  </si>
  <si>
    <t xml:space="preserve">Fast Prod</t>
  </si>
  <si>
    <t xml:space="preserve">Energy Costs</t>
  </si>
  <si>
    <t xml:space="preserve">Average Unit Emissions</t>
  </si>
  <si>
    <t xml:space="preserve">Unit Production</t>
  </si>
  <si>
    <t xml:space="preserve">Unit Production Limit</t>
  </si>
  <si>
    <t xml:space="preserve">Decision Variables</t>
  </si>
  <si>
    <t xml:space="preserve">Fast Prod Use</t>
  </si>
  <si>
    <t xml:space="preserve">yi</t>
  </si>
  <si>
    <t xml:space="preserve">Objective</t>
  </si>
  <si>
    <t xml:space="preserve">Total Cost</t>
  </si>
  <si>
    <t xml:space="preserve">Total Emissions</t>
  </si>
  <si>
    <t xml:space="preserve">Month 1</t>
  </si>
  <si>
    <t xml:space="preserve">Dinoballs shipped from factory i to store j</t>
  </si>
  <si>
    <t xml:space="preserve">xij</t>
  </si>
  <si>
    <t xml:space="preserve">Prod Lim</t>
  </si>
  <si>
    <t xml:space="preserve">&lt;=</t>
  </si>
  <si>
    <t xml:space="preserve">=</t>
  </si>
  <si>
    <t xml:space="preserve">Trucks sent from factory i to store j</t>
  </si>
  <si>
    <t xml:space="preserve">tij</t>
  </si>
  <si>
    <t xml:space="preserve">Cost</t>
  </si>
  <si>
    <t xml:space="preserve">Emissions</t>
  </si>
  <si>
    <t xml:space="preserve">Truck Constraint</t>
  </si>
  <si>
    <t xml:space="preserve">Month 2</t>
  </si>
  <si>
    <t xml:space="preserve">Month 3</t>
  </si>
  <si>
    <t xml:space="preserve">Month 4</t>
  </si>
  <si>
    <t xml:space="preserve">Month 5</t>
  </si>
  <si>
    <t xml:space="preserve">Month 6</t>
  </si>
  <si>
    <t xml:space="preserve">Month 7</t>
  </si>
  <si>
    <t xml:space="preserve">Month 8</t>
  </si>
  <si>
    <t xml:space="preserve">Month 9</t>
  </si>
  <si>
    <t xml:space="preserve">Month 10</t>
  </si>
  <si>
    <t xml:space="preserve">Month 11</t>
  </si>
  <si>
    <t xml:space="preserve">Month 12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</si>
</sst>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0.00"/>
  </numFmts>
  <fonts count="1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angal"/>
      <family val="2"/>
    </font>
    <font>
      <sz val="10"/>
      <name val="Mangal"/>
      <family val="2"/>
    </font>
    <font>
      <sz val="10"/>
      <color rgb="FF333333"/>
      <name val="Mangal"/>
      <family val="2"/>
    </font>
    <font>
      <sz val="10"/>
      <color rgb="FF808080"/>
      <name val="Mangal"/>
      <family val="2"/>
    </font>
    <font>
      <sz val="10"/>
      <color rgb="FF006600"/>
      <name val="Mangal"/>
      <family val="2"/>
    </font>
    <font>
      <sz val="10"/>
      <color rgb="FF996600"/>
      <name val="Mangal"/>
      <family val="2"/>
    </font>
    <font>
      <sz val="10"/>
      <color rgb="FFCC0000"/>
      <name val="Mangal"/>
      <family val="2"/>
    </font>
    <font>
      <sz val="10"/>
      <color rgb="FFFFFFFF"/>
      <name val="Mangal"/>
      <family val="2"/>
    </font>
    <font>
      <b val="true"/>
      <sz val="12"/>
      <color rgb="FFFFFFFF"/>
      <name val="Calibri"/>
      <family val="2"/>
    </font>
    <font>
      <b val="true"/>
      <sz val="12"/>
      <color rgb="FF000000"/>
      <name val="Calibri"/>
      <family val="2"/>
    </font>
    <font>
      <sz val="12"/>
      <color rgb="FFFFFFFF"/>
      <name val="Calibri"/>
      <family val="2"/>
    </font>
    <font>
      <sz val="12"/>
      <color rgb="FF000000"/>
      <name val="Calibri"/>
      <family val="2"/>
    </font>
    <font>
      <b val="true"/>
      <sz val="10"/>
      <name val="Arial"/>
      <family val="2"/>
    </font>
    <font>
      <sz val="10"/>
      <color rgb="FF000000"/>
      <name val="Segoe U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9D9D9"/>
      </patternFill>
    </fill>
    <fill>
      <patternFill patternType="solid">
        <fgColor rgb="FF376092"/>
        <bgColor rgb="FF333399"/>
      </patternFill>
    </fill>
    <fill>
      <patternFill patternType="solid">
        <fgColor rgb="FFD9D9D9"/>
        <bgColor rgb="FFDDDDDD"/>
      </patternFill>
    </fill>
    <fill>
      <patternFill patternType="solid">
        <fgColor rgb="FFFF0000"/>
        <bgColor rgb="FFCC0000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>
        <color rgb="FFFF0000"/>
      </left>
      <right style="thin">
        <color rgb="FFFF0000"/>
      </right>
      <top style="thin">
        <color rgb="FFFF0000"/>
      </top>
      <bottom/>
      <diagonal/>
    </border>
    <border diagonalUp="false" diagonalDown="false">
      <left style="thin">
        <color rgb="FFFF0000"/>
      </left>
      <right style="thin">
        <color rgb="FFFF0000"/>
      </right>
      <top/>
      <bottom/>
      <diagonal/>
    </border>
    <border diagonalUp="false" diagonalDown="false"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 diagonalUp="false" diagonalDown="false">
      <left style="thin">
        <color rgb="FFFF0000"/>
      </left>
      <right/>
      <top style="thin">
        <color rgb="FFFF0000"/>
      </top>
      <bottom/>
      <diagonal/>
    </border>
    <border diagonalUp="false" diagonalDown="false">
      <left/>
      <right/>
      <top style="thin">
        <color rgb="FFFF0000"/>
      </top>
      <bottom/>
      <diagonal/>
    </border>
    <border diagonalUp="false" diagonalDown="false">
      <left/>
      <right style="thin">
        <color rgb="FFFF0000"/>
      </right>
      <top style="thin">
        <color rgb="FFFF0000"/>
      </top>
      <bottom/>
      <diagonal/>
    </border>
    <border diagonalUp="false" diagonalDown="false">
      <left style="thin">
        <color rgb="FFFF0000"/>
      </left>
      <right/>
      <top/>
      <bottom/>
      <diagonal/>
    </border>
    <border diagonalUp="false" diagonalDown="false">
      <left/>
      <right style="thin">
        <color rgb="FFFF0000"/>
      </right>
      <top/>
      <bottom/>
      <diagonal/>
    </border>
    <border diagonalUp="false" diagonalDown="false">
      <left style="thin">
        <color rgb="FFFF0000"/>
      </left>
      <right/>
      <top/>
      <bottom style="thin">
        <color rgb="FFFF0000"/>
      </bottom>
      <diagonal/>
    </border>
    <border diagonalUp="false" diagonalDown="false">
      <left/>
      <right/>
      <top/>
      <bottom style="thin">
        <color rgb="FFFF0000"/>
      </bottom>
      <diagonal/>
    </border>
    <border diagonalUp="false" diagonalDown="false">
      <left/>
      <right style="thin">
        <color rgb="FFFF0000"/>
      </right>
      <top/>
      <bottom style="thin">
        <color rgb="FFFF000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9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9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DDDDD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376092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4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2" activeCellId="0" sqref="B10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</row>
    <row r="2" customFormat="false" ht="15" hidden="false" customHeight="false" outlineLevel="0" collapsed="false">
      <c r="A2" s="3" t="s">
        <v>2</v>
      </c>
      <c r="B2" s="4" t="n">
        <v>1</v>
      </c>
      <c r="C2" s="4" t="n">
        <v>2</v>
      </c>
      <c r="D2" s="4" t="n">
        <v>3</v>
      </c>
      <c r="E2" s="4" t="n">
        <v>4</v>
      </c>
      <c r="F2" s="4" t="n">
        <v>5</v>
      </c>
      <c r="G2" s="4" t="n">
        <v>6</v>
      </c>
      <c r="H2" s="4" t="n">
        <v>7</v>
      </c>
      <c r="I2" s="4" t="n">
        <v>8</v>
      </c>
      <c r="J2" s="0" t="s">
        <v>3</v>
      </c>
      <c r="K2" s="0" t="s">
        <v>4</v>
      </c>
    </row>
    <row r="3" customFormat="false" ht="15" hidden="false" customHeight="false" outlineLevel="0" collapsed="false">
      <c r="A3" s="5" t="s">
        <v>5</v>
      </c>
      <c r="B3" s="0" t="n">
        <v>200</v>
      </c>
      <c r="C3" s="0" t="n">
        <v>100</v>
      </c>
      <c r="D3" s="0" t="n">
        <v>125</v>
      </c>
      <c r="E3" s="0" t="n">
        <v>250</v>
      </c>
      <c r="F3" s="0" t="n">
        <v>225</v>
      </c>
      <c r="G3" s="0" t="n">
        <v>400</v>
      </c>
      <c r="H3" s="0" t="n">
        <v>50</v>
      </c>
      <c r="I3" s="0" t="n">
        <v>75</v>
      </c>
      <c r="J3" s="0" t="n">
        <f aca="false">SUM(B3:I3)</f>
        <v>1425</v>
      </c>
      <c r="K3" s="0" t="n">
        <f aca="false">J3/3</f>
        <v>475</v>
      </c>
    </row>
    <row r="4" customFormat="false" ht="15" hidden="false" customHeight="false" outlineLevel="0" collapsed="false">
      <c r="A4" s="5" t="s">
        <v>6</v>
      </c>
      <c r="B4" s="0" t="n">
        <v>150</v>
      </c>
      <c r="C4" s="0" t="n">
        <v>125</v>
      </c>
      <c r="D4" s="0" t="n">
        <v>100</v>
      </c>
      <c r="E4" s="0" t="n">
        <v>300</v>
      </c>
      <c r="F4" s="0" t="n">
        <v>200</v>
      </c>
      <c r="G4" s="0" t="n">
        <v>425</v>
      </c>
      <c r="H4" s="0" t="n">
        <v>75</v>
      </c>
      <c r="I4" s="0" t="n">
        <v>100</v>
      </c>
      <c r="J4" s="0" t="n">
        <f aca="false">SUM(B4:I4)</f>
        <v>1475</v>
      </c>
      <c r="K4" s="0" t="n">
        <f aca="false">J4/3</f>
        <v>491.666666666667</v>
      </c>
    </row>
    <row r="5" customFormat="false" ht="15" hidden="false" customHeight="false" outlineLevel="0" collapsed="false">
      <c r="A5" s="5" t="s">
        <v>7</v>
      </c>
      <c r="B5" s="0" t="n">
        <v>225</v>
      </c>
      <c r="C5" s="0" t="n">
        <v>150</v>
      </c>
      <c r="D5" s="0" t="n">
        <v>75</v>
      </c>
      <c r="E5" s="0" t="n">
        <v>250</v>
      </c>
      <c r="F5" s="0" t="n">
        <v>225</v>
      </c>
      <c r="G5" s="0" t="n">
        <v>375</v>
      </c>
      <c r="H5" s="0" t="n">
        <v>100</v>
      </c>
      <c r="I5" s="0" t="n">
        <v>125</v>
      </c>
      <c r="J5" s="0" t="n">
        <f aca="false">SUM(B5:I5)</f>
        <v>1525</v>
      </c>
      <c r="K5" s="0" t="n">
        <f aca="false">J5/3</f>
        <v>508.333333333333</v>
      </c>
    </row>
    <row r="6" customFormat="false" ht="15" hidden="false" customHeight="false" outlineLevel="0" collapsed="false">
      <c r="A6" s="5" t="s">
        <v>8</v>
      </c>
      <c r="B6" s="0" t="n">
        <v>250</v>
      </c>
      <c r="C6" s="0" t="n">
        <v>200</v>
      </c>
      <c r="D6" s="0" t="n">
        <v>100</v>
      </c>
      <c r="E6" s="0" t="n">
        <v>200</v>
      </c>
      <c r="F6" s="0" t="n">
        <v>200</v>
      </c>
      <c r="G6" s="0" t="n">
        <v>350</v>
      </c>
      <c r="H6" s="0" t="n">
        <v>125</v>
      </c>
      <c r="I6" s="0" t="n">
        <v>150</v>
      </c>
      <c r="J6" s="0" t="n">
        <f aca="false">SUM(B6:I6)</f>
        <v>1575</v>
      </c>
      <c r="K6" s="0" t="n">
        <f aca="false">J6/3</f>
        <v>525</v>
      </c>
    </row>
    <row r="7" customFormat="false" ht="15" hidden="false" customHeight="false" outlineLevel="0" collapsed="false">
      <c r="A7" s="5" t="s">
        <v>9</v>
      </c>
      <c r="B7" s="0" t="n">
        <v>250</v>
      </c>
      <c r="C7" s="0" t="n">
        <v>175</v>
      </c>
      <c r="D7" s="0" t="n">
        <v>75</v>
      </c>
      <c r="E7" s="0" t="n">
        <v>200</v>
      </c>
      <c r="F7" s="0" t="n">
        <v>250</v>
      </c>
      <c r="G7" s="0" t="n">
        <v>300</v>
      </c>
      <c r="H7" s="0" t="n">
        <v>75</v>
      </c>
      <c r="I7" s="0" t="n">
        <v>125</v>
      </c>
      <c r="J7" s="0" t="n">
        <f aca="false">SUM(B7:I7)</f>
        <v>1450</v>
      </c>
      <c r="K7" s="0" t="n">
        <f aca="false">J7/3</f>
        <v>483.333333333333</v>
      </c>
    </row>
    <row r="8" customFormat="false" ht="15" hidden="false" customHeight="false" outlineLevel="0" collapsed="false">
      <c r="A8" s="5" t="s">
        <v>10</v>
      </c>
      <c r="B8" s="0" t="n">
        <v>180</v>
      </c>
      <c r="C8" s="0" t="n">
        <v>175</v>
      </c>
      <c r="D8" s="0" t="n">
        <v>100</v>
      </c>
      <c r="E8" s="0" t="n">
        <v>300</v>
      </c>
      <c r="F8" s="0" t="n">
        <v>175</v>
      </c>
      <c r="G8" s="0" t="n">
        <v>400</v>
      </c>
      <c r="H8" s="0" t="n">
        <v>50</v>
      </c>
      <c r="I8" s="0" t="n">
        <v>100</v>
      </c>
      <c r="J8" s="0" t="n">
        <f aca="false">SUM(B8:I8)</f>
        <v>1480</v>
      </c>
      <c r="K8" s="0" t="n">
        <f aca="false">J8/3</f>
        <v>493.333333333333</v>
      </c>
    </row>
    <row r="9" customFormat="false" ht="15" hidden="false" customHeight="false" outlineLevel="0" collapsed="false">
      <c r="A9" s="5" t="s">
        <v>11</v>
      </c>
      <c r="B9" s="0" t="n">
        <v>180</v>
      </c>
      <c r="C9" s="0" t="n">
        <v>200</v>
      </c>
      <c r="D9" s="0" t="n">
        <v>125</v>
      </c>
      <c r="E9" s="0" t="n">
        <v>250</v>
      </c>
      <c r="F9" s="0" t="n">
        <v>200</v>
      </c>
      <c r="G9" s="0" t="n">
        <v>250</v>
      </c>
      <c r="H9" s="0" t="n">
        <v>100</v>
      </c>
      <c r="I9" s="0" t="n">
        <v>125</v>
      </c>
      <c r="J9" s="0" t="n">
        <f aca="false">SUM(B9:I9)</f>
        <v>1430</v>
      </c>
      <c r="K9" s="0" t="n">
        <f aca="false">J9/3</f>
        <v>476.666666666667</v>
      </c>
    </row>
    <row r="10" customFormat="false" ht="15" hidden="false" customHeight="false" outlineLevel="0" collapsed="false">
      <c r="A10" s="5" t="s">
        <v>12</v>
      </c>
      <c r="B10" s="0" t="n">
        <v>200</v>
      </c>
      <c r="C10" s="0" t="n">
        <v>150</v>
      </c>
      <c r="D10" s="0" t="n">
        <v>200</v>
      </c>
      <c r="E10" s="0" t="n">
        <v>300</v>
      </c>
      <c r="F10" s="0" t="n">
        <v>150</v>
      </c>
      <c r="G10" s="0" t="n">
        <v>200</v>
      </c>
      <c r="H10" s="0" t="n">
        <v>150</v>
      </c>
      <c r="I10" s="0" t="n">
        <v>150</v>
      </c>
      <c r="J10" s="0" t="n">
        <f aca="false">SUM(B10:I10)</f>
        <v>1500</v>
      </c>
      <c r="K10" s="0" t="n">
        <f aca="false">J10/3</f>
        <v>500</v>
      </c>
    </row>
    <row r="11" customFormat="false" ht="15" hidden="false" customHeight="false" outlineLevel="0" collapsed="false">
      <c r="A11" s="5" t="s">
        <v>13</v>
      </c>
      <c r="B11" s="0" t="n">
        <v>150</v>
      </c>
      <c r="C11" s="0" t="n">
        <v>100</v>
      </c>
      <c r="D11" s="0" t="n">
        <v>150</v>
      </c>
      <c r="E11" s="0" t="n">
        <v>350</v>
      </c>
      <c r="F11" s="0" t="n">
        <v>200</v>
      </c>
      <c r="G11" s="0" t="n">
        <v>225</v>
      </c>
      <c r="H11" s="0" t="n">
        <v>25</v>
      </c>
      <c r="I11" s="0" t="n">
        <v>100</v>
      </c>
      <c r="J11" s="0" t="n">
        <f aca="false">SUM(B11:I11)</f>
        <v>1300</v>
      </c>
      <c r="K11" s="0" t="n">
        <f aca="false">J11/3</f>
        <v>433.333333333333</v>
      </c>
    </row>
    <row r="12" customFormat="false" ht="15" hidden="false" customHeight="false" outlineLevel="0" collapsed="false">
      <c r="A12" s="5" t="s">
        <v>14</v>
      </c>
      <c r="B12" s="0" t="n">
        <v>150</v>
      </c>
      <c r="C12" s="0" t="n">
        <v>100</v>
      </c>
      <c r="D12" s="0" t="n">
        <v>100</v>
      </c>
      <c r="E12" s="0" t="n">
        <v>350</v>
      </c>
      <c r="F12" s="0" t="n">
        <v>250</v>
      </c>
      <c r="G12" s="0" t="n">
        <v>400</v>
      </c>
      <c r="H12" s="0" t="n">
        <v>50</v>
      </c>
      <c r="I12" s="0" t="n">
        <v>75</v>
      </c>
      <c r="J12" s="0" t="n">
        <f aca="false">SUM(B12:I12)</f>
        <v>1475</v>
      </c>
      <c r="K12" s="0" t="n">
        <f aca="false">J12/3</f>
        <v>491.666666666667</v>
      </c>
    </row>
    <row r="13" customFormat="false" ht="15" hidden="false" customHeight="false" outlineLevel="0" collapsed="false">
      <c r="A13" s="5" t="s">
        <v>15</v>
      </c>
      <c r="B13" s="0" t="n">
        <v>200</v>
      </c>
      <c r="C13" s="0" t="n">
        <v>75</v>
      </c>
      <c r="D13" s="0" t="n">
        <v>150</v>
      </c>
      <c r="E13" s="0" t="n">
        <v>400</v>
      </c>
      <c r="F13" s="0" t="n">
        <v>300</v>
      </c>
      <c r="G13" s="0" t="n">
        <v>500</v>
      </c>
      <c r="H13" s="0" t="n">
        <v>150</v>
      </c>
      <c r="I13" s="0" t="n">
        <v>100</v>
      </c>
      <c r="J13" s="0" t="n">
        <f aca="false">SUM(B13:I13)</f>
        <v>1875</v>
      </c>
      <c r="K13" s="0" t="n">
        <f aca="false">J13/3</f>
        <v>625</v>
      </c>
    </row>
    <row r="14" customFormat="false" ht="15" hidden="false" customHeight="false" outlineLevel="0" collapsed="false">
      <c r="A14" s="5" t="s">
        <v>16</v>
      </c>
      <c r="B14" s="0" t="n">
        <v>300</v>
      </c>
      <c r="C14" s="0" t="n">
        <v>200</v>
      </c>
      <c r="D14" s="0" t="n">
        <v>175</v>
      </c>
      <c r="E14" s="0" t="n">
        <v>450</v>
      </c>
      <c r="F14" s="0" t="n">
        <v>400</v>
      </c>
      <c r="G14" s="0" t="n">
        <v>475</v>
      </c>
      <c r="H14" s="0" t="n">
        <v>150</v>
      </c>
      <c r="I14" s="0" t="n">
        <v>150</v>
      </c>
      <c r="J14" s="0" t="n">
        <f aca="false">SUM(B14:I14)</f>
        <v>2300</v>
      </c>
      <c r="K14" s="0" t="n">
        <f aca="false">J14/3</f>
        <v>766.666666666667</v>
      </c>
    </row>
    <row r="16" customFormat="false" ht="15" hidden="false" customHeight="false" outlineLevel="0" collapsed="false">
      <c r="A16" s="6" t="s">
        <v>17</v>
      </c>
      <c r="B16" s="7"/>
      <c r="C16" s="7"/>
      <c r="D16" s="7"/>
      <c r="E16" s="7"/>
      <c r="F16" s="7"/>
      <c r="G16" s="7"/>
      <c r="H16" s="7"/>
      <c r="I16" s="7"/>
    </row>
    <row r="17" customFormat="false" ht="15" hidden="false" customHeight="false" outlineLevel="0" collapsed="false">
      <c r="A17" s="8"/>
      <c r="B17" s="4" t="n">
        <v>1</v>
      </c>
      <c r="C17" s="4" t="n">
        <v>2</v>
      </c>
      <c r="D17" s="4" t="n">
        <v>3</v>
      </c>
      <c r="E17" s="4" t="n">
        <v>4</v>
      </c>
      <c r="F17" s="4" t="n">
        <v>5</v>
      </c>
      <c r="G17" s="4" t="n">
        <v>6</v>
      </c>
      <c r="H17" s="4" t="n">
        <v>7</v>
      </c>
      <c r="I17" s="4" t="n">
        <v>8</v>
      </c>
    </row>
    <row r="18" customFormat="false" ht="15" hidden="false" customHeight="false" outlineLevel="0" collapsed="false">
      <c r="A18" s="5" t="n">
        <v>1</v>
      </c>
      <c r="B18" s="0" t="n">
        <v>503</v>
      </c>
      <c r="C18" s="0" t="n">
        <v>477</v>
      </c>
      <c r="D18" s="0" t="n">
        <v>293</v>
      </c>
      <c r="E18" s="0" t="n">
        <v>235</v>
      </c>
      <c r="F18" s="0" t="n">
        <v>174</v>
      </c>
      <c r="G18" s="0" t="n">
        <v>157</v>
      </c>
      <c r="H18" s="0" t="n">
        <v>168</v>
      </c>
      <c r="I18" s="0" t="n">
        <v>117</v>
      </c>
    </row>
    <row r="19" customFormat="false" ht="15" hidden="false" customHeight="false" outlineLevel="0" collapsed="false">
      <c r="A19" s="5" t="n">
        <v>2</v>
      </c>
      <c r="B19" s="0" t="n">
        <v>360</v>
      </c>
      <c r="C19" s="0" t="n">
        <v>499</v>
      </c>
      <c r="D19" s="0" t="n">
        <v>286</v>
      </c>
      <c r="E19" s="0" t="n">
        <v>88</v>
      </c>
      <c r="F19" s="0" t="n">
        <v>225</v>
      </c>
      <c r="G19" s="0" t="n">
        <v>12</v>
      </c>
      <c r="H19" s="0" t="n">
        <v>190</v>
      </c>
      <c r="I19" s="0" t="n">
        <v>127</v>
      </c>
    </row>
    <row r="20" customFormat="false" ht="15" hidden="false" customHeight="false" outlineLevel="0" collapsed="false">
      <c r="A20" s="5" t="n">
        <v>3</v>
      </c>
      <c r="B20" s="0" t="n">
        <v>203</v>
      </c>
      <c r="C20" s="0" t="n">
        <v>327</v>
      </c>
      <c r="D20" s="0" t="n">
        <v>293</v>
      </c>
      <c r="E20" s="0" t="n">
        <v>106</v>
      </c>
      <c r="F20" s="0" t="n">
        <v>385</v>
      </c>
      <c r="G20" s="0" t="n">
        <v>169</v>
      </c>
      <c r="H20" s="0" t="n">
        <v>349</v>
      </c>
      <c r="I20" s="0" t="n">
        <v>286</v>
      </c>
    </row>
    <row r="23" customFormat="false" ht="12.8" hidden="false" customHeight="true" outlineLevel="0" collapsed="false">
      <c r="A23" s="9" t="s">
        <v>18</v>
      </c>
      <c r="B23" s="7"/>
      <c r="C23" s="7"/>
      <c r="D23" s="7"/>
      <c r="E23" s="7"/>
      <c r="F23" s="7"/>
      <c r="G23" s="7"/>
      <c r="H23" s="7"/>
      <c r="I23" s="7"/>
    </row>
    <row r="24" customFormat="false" ht="15" hidden="false" customHeight="false" outlineLevel="0" collapsed="false">
      <c r="A24" s="9"/>
      <c r="B24" s="4" t="n">
        <v>1</v>
      </c>
      <c r="C24" s="4" t="n">
        <v>2</v>
      </c>
      <c r="D24" s="4" t="n">
        <v>3</v>
      </c>
      <c r="E24" s="4" t="n">
        <v>4</v>
      </c>
      <c r="F24" s="4" t="n">
        <v>5</v>
      </c>
      <c r="G24" s="4" t="n">
        <v>6</v>
      </c>
      <c r="H24" s="4" t="n">
        <v>7</v>
      </c>
      <c r="I24" s="4" t="n">
        <v>8</v>
      </c>
    </row>
    <row r="25" customFormat="false" ht="15" hidden="false" customHeight="false" outlineLevel="0" collapsed="false">
      <c r="A25" s="5" t="n">
        <v>1</v>
      </c>
      <c r="B25" s="10" t="n">
        <f aca="false">B18/7.5</f>
        <v>67.0666666666667</v>
      </c>
      <c r="C25" s="10" t="n">
        <f aca="false">C18/7.5</f>
        <v>63.6</v>
      </c>
      <c r="D25" s="10" t="n">
        <f aca="false">D18/7.5</f>
        <v>39.0666666666667</v>
      </c>
      <c r="E25" s="10" t="n">
        <f aca="false">E18/7.5</f>
        <v>31.3333333333333</v>
      </c>
      <c r="F25" s="10" t="n">
        <f aca="false">F18/7.5</f>
        <v>23.2</v>
      </c>
      <c r="G25" s="10" t="n">
        <f aca="false">G18/7.5</f>
        <v>20.9333333333333</v>
      </c>
      <c r="H25" s="10" t="n">
        <f aca="false">H18/7.5</f>
        <v>22.4</v>
      </c>
      <c r="I25" s="10" t="n">
        <f aca="false">I18/7.5</f>
        <v>15.6</v>
      </c>
    </row>
    <row r="26" customFormat="false" ht="15" hidden="false" customHeight="false" outlineLevel="0" collapsed="false">
      <c r="A26" s="5" t="n">
        <v>2</v>
      </c>
      <c r="B26" s="10" t="n">
        <f aca="false">B19/7.5</f>
        <v>48</v>
      </c>
      <c r="C26" s="10" t="n">
        <f aca="false">C19/7.5</f>
        <v>66.5333333333333</v>
      </c>
      <c r="D26" s="10" t="n">
        <f aca="false">D19/7.5</f>
        <v>38.1333333333333</v>
      </c>
      <c r="E26" s="10" t="n">
        <f aca="false">E19/7.5</f>
        <v>11.7333333333333</v>
      </c>
      <c r="F26" s="10" t="n">
        <f aca="false">F19/7.5</f>
        <v>30</v>
      </c>
      <c r="G26" s="10" t="n">
        <f aca="false">G19/7.5</f>
        <v>1.6</v>
      </c>
      <c r="H26" s="10" t="n">
        <f aca="false">H19/7.5</f>
        <v>25.3333333333333</v>
      </c>
      <c r="I26" s="10" t="n">
        <f aca="false">I19/7.5</f>
        <v>16.9333333333333</v>
      </c>
    </row>
    <row r="27" customFormat="false" ht="15" hidden="false" customHeight="false" outlineLevel="0" collapsed="false">
      <c r="A27" s="5" t="n">
        <v>3</v>
      </c>
      <c r="B27" s="10" t="n">
        <f aca="false">B20/7.5</f>
        <v>27.0666666666667</v>
      </c>
      <c r="C27" s="10" t="n">
        <f aca="false">C20/7.5</f>
        <v>43.6</v>
      </c>
      <c r="D27" s="10" t="n">
        <f aca="false">D20/7.5</f>
        <v>39.0666666666667</v>
      </c>
      <c r="E27" s="10" t="n">
        <f aca="false">E20/7.5</f>
        <v>14.1333333333333</v>
      </c>
      <c r="F27" s="10" t="n">
        <f aca="false">F20/7.5</f>
        <v>51.3333333333333</v>
      </c>
      <c r="G27" s="10" t="n">
        <f aca="false">G20/7.5</f>
        <v>22.5333333333333</v>
      </c>
      <c r="H27" s="10" t="n">
        <f aca="false">H20/7.5</f>
        <v>46.5333333333333</v>
      </c>
      <c r="I27" s="10" t="n">
        <f aca="false">I20/7.5</f>
        <v>38.1333333333333</v>
      </c>
    </row>
    <row r="30" customFormat="false" ht="12.8" hidden="false" customHeight="true" outlineLevel="0" collapsed="false">
      <c r="A30" s="9" t="s">
        <v>19</v>
      </c>
      <c r="B30" s="7"/>
      <c r="C30" s="7"/>
      <c r="D30" s="7"/>
      <c r="E30" s="7"/>
      <c r="F30" s="7"/>
      <c r="G30" s="7"/>
      <c r="H30" s="7"/>
      <c r="I30" s="7"/>
    </row>
    <row r="31" customFormat="false" ht="15" hidden="false" customHeight="false" outlineLevel="0" collapsed="false">
      <c r="A31" s="9"/>
      <c r="B31" s="4" t="n">
        <v>1</v>
      </c>
      <c r="C31" s="4" t="n">
        <v>2</v>
      </c>
      <c r="D31" s="4" t="n">
        <v>3</v>
      </c>
      <c r="E31" s="4" t="n">
        <v>4</v>
      </c>
      <c r="F31" s="4" t="n">
        <v>5</v>
      </c>
      <c r="G31" s="4" t="n">
        <v>6</v>
      </c>
      <c r="H31" s="4" t="n">
        <v>7</v>
      </c>
      <c r="I31" s="4" t="n">
        <v>8</v>
      </c>
    </row>
    <row r="32" customFormat="false" ht="15" hidden="false" customHeight="false" outlineLevel="0" collapsed="false">
      <c r="A32" s="5" t="n">
        <v>1</v>
      </c>
      <c r="B32" s="11" t="n">
        <f aca="false">B25*4</f>
        <v>268.266666666667</v>
      </c>
      <c r="C32" s="11" t="n">
        <f aca="false">C25*4</f>
        <v>254.4</v>
      </c>
      <c r="D32" s="11" t="n">
        <f aca="false">D25*4</f>
        <v>156.266666666667</v>
      </c>
      <c r="E32" s="11" t="n">
        <f aca="false">E25*4</f>
        <v>125.333333333333</v>
      </c>
      <c r="F32" s="11" t="n">
        <f aca="false">F25*4</f>
        <v>92.8</v>
      </c>
      <c r="G32" s="11" t="n">
        <f aca="false">G25*4</f>
        <v>83.7333333333333</v>
      </c>
      <c r="H32" s="11" t="n">
        <f aca="false">H25*4</f>
        <v>89.6</v>
      </c>
      <c r="I32" s="11" t="n">
        <f aca="false">I25*4</f>
        <v>62.4</v>
      </c>
    </row>
    <row r="33" customFormat="false" ht="15" hidden="false" customHeight="false" outlineLevel="0" collapsed="false">
      <c r="A33" s="5" t="n">
        <v>2</v>
      </c>
      <c r="B33" s="11" t="n">
        <f aca="false">B26*4</f>
        <v>192</v>
      </c>
      <c r="C33" s="11" t="n">
        <f aca="false">C26*4</f>
        <v>266.133333333333</v>
      </c>
      <c r="D33" s="11" t="n">
        <f aca="false">D26*4</f>
        <v>152.533333333333</v>
      </c>
      <c r="E33" s="11" t="n">
        <f aca="false">E26*4</f>
        <v>46.9333333333333</v>
      </c>
      <c r="F33" s="11" t="n">
        <f aca="false">F26*4</f>
        <v>120</v>
      </c>
      <c r="G33" s="11" t="n">
        <f aca="false">G26*4</f>
        <v>6.4</v>
      </c>
      <c r="H33" s="11" t="n">
        <f aca="false">H26*4</f>
        <v>101.333333333333</v>
      </c>
      <c r="I33" s="11" t="n">
        <f aca="false">I26*4</f>
        <v>67.7333333333333</v>
      </c>
    </row>
    <row r="34" customFormat="false" ht="15" hidden="false" customHeight="false" outlineLevel="0" collapsed="false">
      <c r="A34" s="5" t="n">
        <v>3</v>
      </c>
      <c r="B34" s="11" t="n">
        <f aca="false">B27*4</f>
        <v>108.266666666667</v>
      </c>
      <c r="C34" s="11" t="n">
        <f aca="false">C27*4</f>
        <v>174.4</v>
      </c>
      <c r="D34" s="11" t="n">
        <f aca="false">D27*4</f>
        <v>156.266666666667</v>
      </c>
      <c r="E34" s="11" t="n">
        <f aca="false">E27*4</f>
        <v>56.5333333333333</v>
      </c>
      <c r="F34" s="11" t="n">
        <f aca="false">F27*4</f>
        <v>205.333333333333</v>
      </c>
      <c r="G34" s="11" t="n">
        <f aca="false">G27*4</f>
        <v>90.1333333333333</v>
      </c>
      <c r="H34" s="11" t="n">
        <f aca="false">H27*4</f>
        <v>186.133333333333</v>
      </c>
      <c r="I34" s="11" t="n">
        <f aca="false">I27*4</f>
        <v>152.533333333333</v>
      </c>
    </row>
    <row r="37" customFormat="false" ht="12.8" hidden="false" customHeight="true" outlineLevel="0" collapsed="false">
      <c r="A37" s="9" t="s">
        <v>20</v>
      </c>
      <c r="B37" s="7"/>
      <c r="C37" s="7"/>
      <c r="D37" s="7"/>
      <c r="E37" s="7"/>
      <c r="F37" s="7"/>
      <c r="G37" s="7"/>
      <c r="H37" s="7"/>
      <c r="I37" s="7"/>
    </row>
    <row r="38" customFormat="false" ht="15" hidden="false" customHeight="false" outlineLevel="0" collapsed="false">
      <c r="A38" s="9"/>
      <c r="B38" s="4" t="n">
        <v>1</v>
      </c>
      <c r="C38" s="4" t="n">
        <v>2</v>
      </c>
      <c r="D38" s="4" t="n">
        <v>3</v>
      </c>
      <c r="E38" s="4" t="n">
        <v>4</v>
      </c>
      <c r="F38" s="4" t="n">
        <v>5</v>
      </c>
      <c r="G38" s="4" t="n">
        <v>6</v>
      </c>
      <c r="H38" s="4" t="n">
        <v>7</v>
      </c>
      <c r="I38" s="4" t="n">
        <v>8</v>
      </c>
    </row>
    <row r="39" customFormat="false" ht="15" hidden="false" customHeight="false" outlineLevel="0" collapsed="false">
      <c r="A39" s="5" t="n">
        <v>1</v>
      </c>
      <c r="B39" s="12" t="n">
        <f aca="false">B32/250</f>
        <v>1.07306666666667</v>
      </c>
      <c r="C39" s="12" t="n">
        <f aca="false">C32/250</f>
        <v>1.0176</v>
      </c>
      <c r="D39" s="12" t="n">
        <f aca="false">D32/250</f>
        <v>0.625066666666667</v>
      </c>
      <c r="E39" s="12" t="n">
        <f aca="false">E32/250</f>
        <v>0.501333333333333</v>
      </c>
      <c r="F39" s="12" t="n">
        <f aca="false">F32/250</f>
        <v>0.3712</v>
      </c>
      <c r="G39" s="12" t="n">
        <f aca="false">G32/250</f>
        <v>0.334933333333333</v>
      </c>
      <c r="H39" s="12" t="n">
        <f aca="false">H32/250</f>
        <v>0.3584</v>
      </c>
      <c r="I39" s="12" t="n">
        <f aca="false">I32/250</f>
        <v>0.2496</v>
      </c>
    </row>
    <row r="40" customFormat="false" ht="15" hidden="false" customHeight="false" outlineLevel="0" collapsed="false">
      <c r="A40" s="5" t="n">
        <v>2</v>
      </c>
      <c r="B40" s="12" t="n">
        <f aca="false">B33/250</f>
        <v>0.768</v>
      </c>
      <c r="C40" s="12" t="n">
        <f aca="false">C33/250</f>
        <v>1.06453333333333</v>
      </c>
      <c r="D40" s="12" t="n">
        <f aca="false">D33/250</f>
        <v>0.610133333333333</v>
      </c>
      <c r="E40" s="12" t="n">
        <f aca="false">E33/250</f>
        <v>0.187733333333333</v>
      </c>
      <c r="F40" s="12" t="n">
        <f aca="false">F33/250</f>
        <v>0.48</v>
      </c>
      <c r="G40" s="12" t="n">
        <f aca="false">G33/250</f>
        <v>0.0256</v>
      </c>
      <c r="H40" s="12" t="n">
        <f aca="false">H33/250</f>
        <v>0.405333333333333</v>
      </c>
      <c r="I40" s="12" t="n">
        <f aca="false">I33/250</f>
        <v>0.270933333333333</v>
      </c>
    </row>
    <row r="41" customFormat="false" ht="15" hidden="false" customHeight="false" outlineLevel="0" collapsed="false">
      <c r="A41" s="5" t="n">
        <v>3</v>
      </c>
      <c r="B41" s="12" t="n">
        <f aca="false">B34/250</f>
        <v>0.433066666666667</v>
      </c>
      <c r="C41" s="12" t="n">
        <f aca="false">C34/250</f>
        <v>0.6976</v>
      </c>
      <c r="D41" s="12" t="n">
        <f aca="false">D34/250</f>
        <v>0.625066666666667</v>
      </c>
      <c r="E41" s="12" t="n">
        <f aca="false">E34/250</f>
        <v>0.226133333333333</v>
      </c>
      <c r="F41" s="12" t="n">
        <f aca="false">F34/250</f>
        <v>0.821333333333333</v>
      </c>
      <c r="G41" s="12" t="n">
        <f aca="false">G34/250</f>
        <v>0.360533333333333</v>
      </c>
      <c r="H41" s="12" t="n">
        <f aca="false">H34/250</f>
        <v>0.744533333333333</v>
      </c>
      <c r="I41" s="12" t="n">
        <f aca="false">I34/250</f>
        <v>0.610133333333333</v>
      </c>
    </row>
    <row r="42" customFormat="false" ht="15" hidden="false" customHeight="false" outlineLevel="0" collapsed="false">
      <c r="A42" s="13" t="s">
        <v>21</v>
      </c>
    </row>
    <row r="44" customFormat="false" ht="15" hidden="false" customHeight="false" outlineLevel="0" collapsed="false">
      <c r="A44" s="14" t="s">
        <v>22</v>
      </c>
      <c r="B44" s="14"/>
      <c r="C44" s="14"/>
      <c r="D44" s="14"/>
      <c r="E44" s="14"/>
      <c r="F44" s="14"/>
    </row>
    <row r="46" customFormat="false" ht="15" hidden="false" customHeight="false" outlineLevel="0" collapsed="false">
      <c r="A46" s="1" t="s">
        <v>23</v>
      </c>
      <c r="B46" s="4" t="s">
        <v>24</v>
      </c>
      <c r="C46" s="4" t="s">
        <v>25</v>
      </c>
      <c r="D46" s="4" t="s">
        <v>26</v>
      </c>
      <c r="E46" s="4"/>
      <c r="F46" s="4" t="s">
        <v>27</v>
      </c>
    </row>
    <row r="47" customFormat="false" ht="15" hidden="false" customHeight="false" outlineLevel="0" collapsed="false">
      <c r="A47" s="5" t="s">
        <v>28</v>
      </c>
      <c r="B47" s="0" t="n">
        <v>6</v>
      </c>
      <c r="C47" s="0" t="n">
        <v>200</v>
      </c>
      <c r="D47" s="0" t="n">
        <v>0.008</v>
      </c>
      <c r="F47" s="0" t="n">
        <v>0.15</v>
      </c>
    </row>
    <row r="48" customFormat="false" ht="15" hidden="false" customHeight="false" outlineLevel="0" collapsed="false">
      <c r="A48" s="5" t="s">
        <v>29</v>
      </c>
      <c r="B48" s="0" t="n">
        <v>2</v>
      </c>
      <c r="C48" s="0" t="n">
        <v>255</v>
      </c>
      <c r="D48" s="0" t="n">
        <v>0.01</v>
      </c>
    </row>
    <row r="49" customFormat="false" ht="15" hidden="false" customHeight="false" outlineLevel="0" collapsed="false">
      <c r="A49" s="5" t="s">
        <v>30</v>
      </c>
      <c r="B49" s="0" t="n">
        <v>1</v>
      </c>
      <c r="C49" s="0" t="n">
        <v>275</v>
      </c>
      <c r="D49" s="0" t="n">
        <v>0.014</v>
      </c>
    </row>
    <row r="50" customFormat="false" ht="15" hidden="false" customHeight="false" outlineLevel="0" collapsed="false">
      <c r="A50" s="0" t="s">
        <v>3</v>
      </c>
      <c r="B50" s="15" t="n">
        <f aca="false">SUM(B47:B49)</f>
        <v>9</v>
      </c>
      <c r="C50" s="15" t="n">
        <f aca="false">SUM(C47:C49)</f>
        <v>730</v>
      </c>
      <c r="D50" s="15" t="n">
        <f aca="false">(B47*D47+B48*D48+B49*D49)/B50</f>
        <v>0.00911111111111111</v>
      </c>
      <c r="E50" s="15"/>
    </row>
    <row r="51" customFormat="false" ht="15" hidden="false" customHeight="false" outlineLevel="0" collapsed="false">
      <c r="A51" s="1" t="s">
        <v>31</v>
      </c>
      <c r="B51" s="4" t="s">
        <v>24</v>
      </c>
      <c r="C51" s="4" t="s">
        <v>25</v>
      </c>
      <c r="D51" s="4" t="s">
        <v>26</v>
      </c>
      <c r="E51" s="4"/>
      <c r="F51" s="4" t="s">
        <v>27</v>
      </c>
    </row>
    <row r="52" customFormat="false" ht="15" hidden="false" customHeight="false" outlineLevel="0" collapsed="false">
      <c r="A52" s="5" t="s">
        <v>28</v>
      </c>
      <c r="B52" s="0" t="n">
        <v>5</v>
      </c>
      <c r="C52" s="0" t="n">
        <v>210</v>
      </c>
      <c r="D52" s="0" t="n">
        <v>0.005</v>
      </c>
      <c r="F52" s="0" t="n">
        <v>0.18</v>
      </c>
    </row>
    <row r="53" customFormat="false" ht="15" hidden="false" customHeight="false" outlineLevel="0" collapsed="false">
      <c r="A53" s="5" t="s">
        <v>29</v>
      </c>
      <c r="B53" s="0" t="n">
        <v>2</v>
      </c>
      <c r="C53" s="0" t="n">
        <v>255</v>
      </c>
      <c r="D53" s="0" t="n">
        <v>0.01</v>
      </c>
    </row>
    <row r="54" customFormat="false" ht="15" hidden="false" customHeight="false" outlineLevel="0" collapsed="false">
      <c r="A54" s="5" t="s">
        <v>30</v>
      </c>
      <c r="B54" s="0" t="n">
        <v>1</v>
      </c>
      <c r="C54" s="0" t="n">
        <v>275</v>
      </c>
      <c r="D54" s="0" t="n">
        <v>0.014</v>
      </c>
    </row>
    <row r="55" customFormat="false" ht="15" hidden="false" customHeight="false" outlineLevel="0" collapsed="false">
      <c r="A55" s="0" t="s">
        <v>3</v>
      </c>
      <c r="B55" s="15" t="n">
        <f aca="false">SUM(B52:B54)</f>
        <v>8</v>
      </c>
      <c r="C55" s="15" t="n">
        <f aca="false">SUM(C52:C54)</f>
        <v>740</v>
      </c>
      <c r="D55" s="15" t="n">
        <f aca="false">(B52*D52+B53*D53+B54*D54)/B55</f>
        <v>0.007375</v>
      </c>
      <c r="E55" s="15"/>
    </row>
    <row r="56" customFormat="false" ht="15" hidden="false" customHeight="false" outlineLevel="0" collapsed="false">
      <c r="A56" s="1" t="s">
        <v>32</v>
      </c>
      <c r="B56" s="4" t="s">
        <v>24</v>
      </c>
      <c r="C56" s="4" t="s">
        <v>25</v>
      </c>
      <c r="D56" s="4" t="s">
        <v>26</v>
      </c>
      <c r="E56" s="4"/>
      <c r="F56" s="4" t="s">
        <v>27</v>
      </c>
    </row>
    <row r="57" customFormat="false" ht="15" hidden="false" customHeight="false" outlineLevel="0" collapsed="false">
      <c r="A57" s="5" t="s">
        <v>28</v>
      </c>
      <c r="B57" s="0" t="n">
        <v>4</v>
      </c>
      <c r="C57" s="0" t="n">
        <v>220</v>
      </c>
      <c r="D57" s="0" t="n">
        <v>0.009</v>
      </c>
      <c r="F57" s="0" t="n">
        <v>0.09</v>
      </c>
    </row>
    <row r="58" customFormat="false" ht="15" hidden="false" customHeight="false" outlineLevel="0" collapsed="false">
      <c r="A58" s="5" t="s">
        <v>29</v>
      </c>
      <c r="B58" s="0" t="n">
        <v>3</v>
      </c>
      <c r="C58" s="0" t="n">
        <v>235</v>
      </c>
      <c r="D58" s="0" t="n">
        <v>0.01</v>
      </c>
    </row>
    <row r="59" customFormat="false" ht="15" hidden="false" customHeight="false" outlineLevel="0" collapsed="false">
      <c r="A59" s="5" t="s">
        <v>30</v>
      </c>
      <c r="B59" s="0" t="n">
        <v>0.5</v>
      </c>
      <c r="C59" s="0" t="n">
        <v>300</v>
      </c>
      <c r="D59" s="0" t="n">
        <v>0.015</v>
      </c>
    </row>
    <row r="60" customFormat="false" ht="15" hidden="false" customHeight="false" outlineLevel="0" collapsed="false">
      <c r="A60" s="0" t="s">
        <v>3</v>
      </c>
      <c r="B60" s="15" t="n">
        <f aca="false">SUM(B57:B59)</f>
        <v>7.5</v>
      </c>
      <c r="C60" s="15" t="n">
        <f aca="false">SUM(C57:C59)</f>
        <v>755</v>
      </c>
      <c r="D60" s="15" t="n">
        <f aca="false">(B57*D57+B58*D58+B59*D59)/B60</f>
        <v>0.0098</v>
      </c>
    </row>
    <row r="61" customFormat="false" ht="15" hidden="false" customHeight="false" outlineLevel="0" collapsed="false">
      <c r="A61" s="16" t="s">
        <v>33</v>
      </c>
      <c r="B61" s="16"/>
      <c r="C61" s="16"/>
      <c r="D61" s="16"/>
    </row>
    <row r="62" customFormat="false" ht="15" hidden="false" customHeight="false" outlineLevel="0" collapsed="false">
      <c r="A62" s="13"/>
    </row>
    <row r="63" customFormat="false" ht="15" hidden="false" customHeight="false" outlineLevel="0" collapsed="false">
      <c r="A63" s="17"/>
      <c r="B63" s="4" t="s">
        <v>24</v>
      </c>
      <c r="C63" s="4" t="s">
        <v>34</v>
      </c>
      <c r="D63" s="4" t="s">
        <v>26</v>
      </c>
    </row>
    <row r="64" customFormat="false" ht="15" hidden="false" customHeight="false" outlineLevel="0" collapsed="false">
      <c r="A64" s="5" t="s">
        <v>35</v>
      </c>
      <c r="B64" s="0" t="n">
        <v>8</v>
      </c>
      <c r="C64" s="0" t="n">
        <v>300</v>
      </c>
      <c r="D64" s="0" t="n">
        <v>0.01</v>
      </c>
    </row>
    <row r="66" customFormat="false" ht="15" hidden="false" customHeight="false" outlineLevel="0" collapsed="false">
      <c r="A66" s="1" t="s">
        <v>23</v>
      </c>
      <c r="B66" s="4" t="s">
        <v>24</v>
      </c>
      <c r="C66" s="4" t="s">
        <v>25</v>
      </c>
      <c r="D66" s="4" t="s">
        <v>26</v>
      </c>
      <c r="E66" s="4"/>
      <c r="F66" s="4" t="s">
        <v>27</v>
      </c>
    </row>
    <row r="67" customFormat="false" ht="15" hidden="false" customHeight="false" outlineLevel="0" collapsed="false">
      <c r="A67" s="5" t="s">
        <v>28</v>
      </c>
      <c r="B67" s="0" t="n">
        <v>6</v>
      </c>
      <c r="C67" s="0" t="n">
        <v>200</v>
      </c>
      <c r="D67" s="0" t="n">
        <v>0.008</v>
      </c>
      <c r="F67" s="0" t="n">
        <f aca="false">C70*F47/C50</f>
        <v>0.164383561643836</v>
      </c>
    </row>
    <row r="68" customFormat="false" ht="15" hidden="false" customHeight="false" outlineLevel="0" collapsed="false">
      <c r="A68" s="5" t="s">
        <v>29</v>
      </c>
      <c r="B68" s="0" t="n">
        <f aca="false" t="array" ref="B68:D68">$B$64:$D$64</f>
        <v>8</v>
      </c>
      <c r="C68" s="0" t="n">
        <v>300</v>
      </c>
      <c r="D68" s="0" t="n">
        <v>0.01</v>
      </c>
    </row>
    <row r="69" customFormat="false" ht="15" hidden="false" customHeight="false" outlineLevel="0" collapsed="false">
      <c r="A69" s="5" t="s">
        <v>30</v>
      </c>
      <c r="B69" s="0" t="n">
        <f aca="false" t="array" ref="B69:D69">$B$64:$D$64</f>
        <v>8</v>
      </c>
      <c r="C69" s="0" t="n">
        <v>300</v>
      </c>
      <c r="D69" s="0" t="n">
        <v>0.01</v>
      </c>
    </row>
    <row r="70" customFormat="false" ht="15" hidden="false" customHeight="false" outlineLevel="0" collapsed="false">
      <c r="A70" s="0" t="s">
        <v>3</v>
      </c>
      <c r="B70" s="15" t="n">
        <f aca="false">SUM(B67:B69)</f>
        <v>22</v>
      </c>
      <c r="C70" s="15" t="n">
        <f aca="false">SUM(C67:C69)</f>
        <v>800</v>
      </c>
      <c r="D70" s="15" t="n">
        <f aca="false">(B67*D67+B68*D68+B69*D69)/B70</f>
        <v>0.00945454545454546</v>
      </c>
      <c r="E70" s="15"/>
    </row>
    <row r="71" customFormat="false" ht="15" hidden="false" customHeight="false" outlineLevel="0" collapsed="false">
      <c r="A71" s="1" t="s">
        <v>31</v>
      </c>
      <c r="B71" s="4" t="s">
        <v>24</v>
      </c>
      <c r="C71" s="4" t="s">
        <v>25</v>
      </c>
      <c r="D71" s="4" t="s">
        <v>26</v>
      </c>
      <c r="E71" s="4"/>
      <c r="F71" s="4" t="s">
        <v>27</v>
      </c>
    </row>
    <row r="72" customFormat="false" ht="15" hidden="false" customHeight="false" outlineLevel="0" collapsed="false">
      <c r="A72" s="5" t="s">
        <v>28</v>
      </c>
      <c r="B72" s="0" t="n">
        <v>5</v>
      </c>
      <c r="C72" s="0" t="n">
        <v>210</v>
      </c>
      <c r="D72" s="0" t="n">
        <v>0.005</v>
      </c>
      <c r="F72" s="0" t="n">
        <f aca="false">C75*F52/C55</f>
        <v>0.197027027027027</v>
      </c>
    </row>
    <row r="73" customFormat="false" ht="15" hidden="false" customHeight="false" outlineLevel="0" collapsed="false">
      <c r="A73" s="5" t="s">
        <v>29</v>
      </c>
      <c r="B73" s="0" t="n">
        <f aca="false" t="array" ref="B73:D73">$B$64:$D$64</f>
        <v>8</v>
      </c>
      <c r="C73" s="0" t="n">
        <v>300</v>
      </c>
      <c r="D73" s="0" t="n">
        <v>0.01</v>
      </c>
    </row>
    <row r="74" customFormat="false" ht="15" hidden="false" customHeight="false" outlineLevel="0" collapsed="false">
      <c r="A74" s="5" t="s">
        <v>30</v>
      </c>
      <c r="B74" s="0" t="n">
        <f aca="false" t="array" ref="B74:D74">$B$64:$D$64</f>
        <v>8</v>
      </c>
      <c r="C74" s="0" t="n">
        <v>300</v>
      </c>
      <c r="D74" s="0" t="n">
        <v>0.01</v>
      </c>
    </row>
    <row r="75" customFormat="false" ht="15" hidden="false" customHeight="false" outlineLevel="0" collapsed="false">
      <c r="A75" s="0" t="s">
        <v>3</v>
      </c>
      <c r="B75" s="15" t="n">
        <f aca="false">SUM(B72:B74)</f>
        <v>21</v>
      </c>
      <c r="C75" s="15" t="n">
        <f aca="false">SUM(C72:C74)</f>
        <v>810</v>
      </c>
      <c r="D75" s="15" t="n">
        <f aca="false">(B72*D72+B73*D73+B74*D74)/B75</f>
        <v>0.00880952380952381</v>
      </c>
      <c r="E75" s="15"/>
    </row>
    <row r="76" customFormat="false" ht="15" hidden="false" customHeight="false" outlineLevel="0" collapsed="false">
      <c r="A76" s="1" t="s">
        <v>32</v>
      </c>
      <c r="B76" s="4" t="s">
        <v>24</v>
      </c>
      <c r="C76" s="4" t="s">
        <v>25</v>
      </c>
      <c r="D76" s="4" t="s">
        <v>26</v>
      </c>
      <c r="E76" s="4"/>
      <c r="F76" s="4" t="s">
        <v>27</v>
      </c>
    </row>
    <row r="77" customFormat="false" ht="15" hidden="false" customHeight="false" outlineLevel="0" collapsed="false">
      <c r="A77" s="5" t="s">
        <v>28</v>
      </c>
      <c r="B77" s="0" t="n">
        <v>4</v>
      </c>
      <c r="C77" s="0" t="n">
        <v>220</v>
      </c>
      <c r="D77" s="0" t="n">
        <v>0.009</v>
      </c>
      <c r="F77" s="0" t="n">
        <f aca="false">C80*F57/C60</f>
        <v>0.0977483443708609</v>
      </c>
    </row>
    <row r="78" customFormat="false" ht="15" hidden="false" customHeight="false" outlineLevel="0" collapsed="false">
      <c r="A78" s="5" t="s">
        <v>29</v>
      </c>
      <c r="B78" s="0" t="n">
        <f aca="false" t="array" ref="B78:D78">$B$64:$D$64</f>
        <v>8</v>
      </c>
      <c r="C78" s="0" t="n">
        <v>300</v>
      </c>
      <c r="D78" s="0" t="n">
        <v>0.01</v>
      </c>
    </row>
    <row r="79" customFormat="false" ht="15" hidden="false" customHeight="false" outlineLevel="0" collapsed="false">
      <c r="A79" s="5" t="s">
        <v>30</v>
      </c>
      <c r="B79" s="0" t="n">
        <f aca="false" t="array" ref="B79:D79">$B$64:$D$64</f>
        <v>8</v>
      </c>
      <c r="C79" s="0" t="n">
        <v>300</v>
      </c>
      <c r="D79" s="0" t="n">
        <v>0.01</v>
      </c>
    </row>
    <row r="80" customFormat="false" ht="15" hidden="false" customHeight="false" outlineLevel="0" collapsed="false">
      <c r="A80" s="0" t="s">
        <v>3</v>
      </c>
      <c r="B80" s="15" t="n">
        <f aca="false">SUM(B77:B79)</f>
        <v>20</v>
      </c>
      <c r="C80" s="15" t="n">
        <f aca="false">SUM(C77:C79)</f>
        <v>820</v>
      </c>
      <c r="D80" s="15" t="n">
        <f aca="false">(B77*D77+B78*D78+B79*D79)/B80</f>
        <v>0.0098</v>
      </c>
    </row>
    <row r="81" customFormat="false" ht="12.8" hidden="false" customHeight="false" outlineLevel="0" collapsed="false">
      <c r="B81" s="0" t="s">
        <v>36</v>
      </c>
      <c r="C81" s="0" t="s">
        <v>37</v>
      </c>
      <c r="F81" s="0" t="s">
        <v>36</v>
      </c>
      <c r="G81" s="0" t="s">
        <v>37</v>
      </c>
    </row>
    <row r="82" customFormat="false" ht="12.8" hidden="false" customHeight="false" outlineLevel="0" collapsed="false">
      <c r="A82" s="0" t="s">
        <v>38</v>
      </c>
      <c r="B82" s="0" t="n">
        <v>1</v>
      </c>
      <c r="C82" s="0" t="n">
        <v>2</v>
      </c>
      <c r="E82" s="0" t="s">
        <v>39</v>
      </c>
      <c r="F82" s="0" t="n">
        <v>1</v>
      </c>
      <c r="G82" s="0" t="n">
        <v>2</v>
      </c>
    </row>
    <row r="83" customFormat="false" ht="12.8" hidden="false" customHeight="false" outlineLevel="0" collapsed="false">
      <c r="A83" s="0" t="n">
        <v>1</v>
      </c>
      <c r="B83" s="0" t="n">
        <f aca="false">F47</f>
        <v>0.15</v>
      </c>
      <c r="C83" s="0" t="n">
        <f aca="false">F67</f>
        <v>0.164383561643836</v>
      </c>
      <c r="E83" s="0" t="n">
        <v>1</v>
      </c>
      <c r="F83" s="0" t="n">
        <f aca="false">D50</f>
        <v>0.00911111111111111</v>
      </c>
      <c r="G83" s="0" t="n">
        <f aca="false">D70</f>
        <v>0.00945454545454546</v>
      </c>
    </row>
    <row r="84" customFormat="false" ht="12.8" hidden="false" customHeight="false" outlineLevel="0" collapsed="false">
      <c r="A84" s="0" t="n">
        <v>2</v>
      </c>
      <c r="B84" s="0" t="n">
        <f aca="false">F52</f>
        <v>0.18</v>
      </c>
      <c r="C84" s="0" t="n">
        <f aca="false">F72</f>
        <v>0.197027027027027</v>
      </c>
      <c r="E84" s="0" t="n">
        <v>2</v>
      </c>
      <c r="F84" s="0" t="n">
        <f aca="false">D55</f>
        <v>0.007375</v>
      </c>
      <c r="G84" s="0" t="n">
        <f aca="false">D75</f>
        <v>0.00880952380952381</v>
      </c>
    </row>
    <row r="85" customFormat="false" ht="12.8" hidden="false" customHeight="false" outlineLevel="0" collapsed="false">
      <c r="A85" s="0" t="n">
        <v>3</v>
      </c>
      <c r="B85" s="0" t="n">
        <f aca="false">F57</f>
        <v>0.09</v>
      </c>
      <c r="C85" s="0" t="n">
        <f aca="false">F77</f>
        <v>0.0977483443708609</v>
      </c>
      <c r="E85" s="0" t="n">
        <v>3</v>
      </c>
      <c r="F85" s="0" t="n">
        <f aca="false">D60</f>
        <v>0.0098</v>
      </c>
      <c r="G85" s="0" t="n">
        <f aca="false">D80</f>
        <v>0.0098</v>
      </c>
    </row>
    <row r="87" customFormat="false" ht="12.8" hidden="false" customHeight="false" outlineLevel="0" collapsed="false">
      <c r="B87" s="0" t="s">
        <v>36</v>
      </c>
      <c r="C87" s="0" t="s">
        <v>37</v>
      </c>
      <c r="F87" s="0" t="s">
        <v>36</v>
      </c>
      <c r="G87" s="0" t="s">
        <v>37</v>
      </c>
    </row>
    <row r="88" customFormat="false" ht="12.8" hidden="false" customHeight="false" outlineLevel="0" collapsed="false">
      <c r="A88" s="0" t="s">
        <v>40</v>
      </c>
      <c r="B88" s="0" t="n">
        <v>1</v>
      </c>
      <c r="C88" s="0" t="n">
        <v>2</v>
      </c>
      <c r="E88" s="0" t="s">
        <v>41</v>
      </c>
      <c r="F88" s="0" t="n">
        <v>1</v>
      </c>
      <c r="G88" s="0" t="n">
        <v>2</v>
      </c>
    </row>
    <row r="89" customFormat="false" ht="12.8" hidden="false" customHeight="false" outlineLevel="0" collapsed="false">
      <c r="A89" s="0" t="n">
        <v>1</v>
      </c>
      <c r="B89" s="0" t="n">
        <f aca="false">B50</f>
        <v>9</v>
      </c>
      <c r="C89" s="0" t="n">
        <f aca="false">B70</f>
        <v>22</v>
      </c>
      <c r="E89" s="0" t="n">
        <v>1</v>
      </c>
      <c r="F89" s="0" t="n">
        <f aca="false">B89*160</f>
        <v>1440</v>
      </c>
      <c r="G89" s="0" t="n">
        <f aca="false">C89*160</f>
        <v>3520</v>
      </c>
    </row>
    <row r="90" customFormat="false" ht="12.8" hidden="false" customHeight="false" outlineLevel="0" collapsed="false">
      <c r="A90" s="0" t="n">
        <v>2</v>
      </c>
      <c r="B90" s="0" t="n">
        <f aca="false">B55</f>
        <v>8</v>
      </c>
      <c r="C90" s="0" t="n">
        <f aca="false">B75</f>
        <v>21</v>
      </c>
      <c r="E90" s="0" t="n">
        <v>2</v>
      </c>
      <c r="F90" s="0" t="n">
        <f aca="false">B90*160</f>
        <v>1280</v>
      </c>
      <c r="G90" s="0" t="n">
        <f aca="false">C90*160</f>
        <v>3360</v>
      </c>
    </row>
    <row r="91" customFormat="false" ht="12.8" hidden="false" customHeight="false" outlineLevel="0" collapsed="false">
      <c r="A91" s="0" t="n">
        <v>3</v>
      </c>
      <c r="B91" s="0" t="n">
        <f aca="false">B60</f>
        <v>7.5</v>
      </c>
      <c r="C91" s="0" t="n">
        <f aca="false">B80</f>
        <v>20</v>
      </c>
      <c r="E91" s="0" t="n">
        <v>3</v>
      </c>
      <c r="F91" s="0" t="n">
        <f aca="false">B91*160</f>
        <v>1200</v>
      </c>
      <c r="G91" s="0" t="n">
        <f aca="false">C91*160</f>
        <v>3200</v>
      </c>
    </row>
    <row r="93" customFormat="false" ht="12.8" hidden="false" customHeight="false" outlineLevel="0" collapsed="false">
      <c r="A93" s="18" t="s">
        <v>42</v>
      </c>
    </row>
    <row r="94" customFormat="false" ht="12.8" hidden="false" customHeight="false" outlineLevel="0" collapsed="false">
      <c r="A94" s="0" t="s">
        <v>43</v>
      </c>
    </row>
    <row r="95" customFormat="false" ht="12.8" hidden="false" customHeight="false" outlineLevel="0" collapsed="false">
      <c r="A95" s="0" t="s">
        <v>44</v>
      </c>
    </row>
    <row r="96" customFormat="false" ht="12.8" hidden="false" customHeight="false" outlineLevel="0" collapsed="false">
      <c r="A96" s="0" t="n">
        <v>1</v>
      </c>
      <c r="B96" s="19" t="n">
        <f aca="false" t="array" ref="B96:B98">TRANSPOSE(N108:P108)</f>
        <v>1</v>
      </c>
    </row>
    <row r="97" customFormat="false" ht="12.8" hidden="false" customHeight="false" outlineLevel="0" collapsed="false">
      <c r="A97" s="0" t="n">
        <v>2</v>
      </c>
      <c r="B97" s="20" t="n">
        <v>1</v>
      </c>
    </row>
    <row r="98" customFormat="false" ht="12.8" hidden="false" customHeight="false" outlineLevel="0" collapsed="false">
      <c r="A98" s="0" t="n">
        <v>3</v>
      </c>
      <c r="B98" s="21" t="n">
        <v>1</v>
      </c>
    </row>
    <row r="100" customFormat="false" ht="12.8" hidden="false" customHeight="false" outlineLevel="0" collapsed="false">
      <c r="A100" s="18" t="s">
        <v>45</v>
      </c>
    </row>
    <row r="101" customFormat="false" ht="12.8" hidden="false" customHeight="false" outlineLevel="0" collapsed="false">
      <c r="A101" s="0" t="s">
        <v>46</v>
      </c>
      <c r="B101" s="22" t="n">
        <f aca="false">B123+B149+B175+B201+B227+B253+B279+B305+B331+B357+B383+B409</f>
        <v>18488.462018543</v>
      </c>
    </row>
    <row r="102" customFormat="false" ht="12.8" hidden="false" customHeight="false" outlineLevel="0" collapsed="false">
      <c r="A102" s="0" t="s">
        <v>47</v>
      </c>
      <c r="B102" s="22" t="n">
        <f aca="false">B124+B150+B176+B202+B228+B254+B280+B306+B332+B358+B384+B410</f>
        <v>23.863</v>
      </c>
    </row>
    <row r="106" customFormat="false" ht="12.8" hidden="false" customHeight="false" outlineLevel="0" collapsed="false">
      <c r="A106" s="18" t="s">
        <v>48</v>
      </c>
    </row>
    <row r="107" customFormat="false" ht="12.8" hidden="false" customHeight="false" outlineLevel="0" collapsed="false">
      <c r="A107" s="0" t="s">
        <v>49</v>
      </c>
    </row>
    <row r="108" customFormat="false" ht="12.8" hidden="false" customHeight="false" outlineLevel="0" collapsed="false">
      <c r="A108" s="0" t="s">
        <v>50</v>
      </c>
      <c r="B108" s="0" t="n">
        <v>1</v>
      </c>
      <c r="C108" s="0" t="n">
        <v>2</v>
      </c>
      <c r="D108" s="0" t="n">
        <v>3</v>
      </c>
      <c r="E108" s="0" t="n">
        <v>4</v>
      </c>
      <c r="F108" s="0" t="n">
        <v>5</v>
      </c>
      <c r="G108" s="0" t="n">
        <v>6</v>
      </c>
      <c r="H108" s="0" t="n">
        <v>7</v>
      </c>
      <c r="I108" s="0" t="n">
        <v>8</v>
      </c>
      <c r="J108" s="0" t="s">
        <v>3</v>
      </c>
      <c r="L108" s="0" t="s">
        <v>51</v>
      </c>
      <c r="N108" s="0" t="n">
        <v>1</v>
      </c>
      <c r="O108" s="0" t="n">
        <v>1</v>
      </c>
      <c r="P108" s="0" t="n">
        <v>1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</row>
    <row r="109" customFormat="false" ht="12.8" hidden="false" customHeight="false" outlineLevel="0" collapsed="false">
      <c r="A109" s="0" t="n">
        <v>1</v>
      </c>
      <c r="B109" s="23" t="n">
        <f aca="false" t="array" ref="B109:I111">N109:U111</f>
        <v>0</v>
      </c>
      <c r="C109" s="24" t="n">
        <v>0</v>
      </c>
      <c r="D109" s="24" t="n">
        <v>0</v>
      </c>
      <c r="E109" s="24" t="n">
        <v>0</v>
      </c>
      <c r="F109" s="24" t="n">
        <v>225</v>
      </c>
      <c r="G109" s="24" t="n">
        <v>0</v>
      </c>
      <c r="H109" s="24" t="n">
        <v>50</v>
      </c>
      <c r="I109" s="25" t="n">
        <v>75</v>
      </c>
      <c r="J109" s="0" t="n">
        <f aca="false">SUM(B109:I109)</f>
        <v>350</v>
      </c>
      <c r="K109" s="0" t="s">
        <v>52</v>
      </c>
      <c r="L109" s="0" t="n">
        <f aca="false" t="array" ref="L109:L111">$F$89:$F$91*(1-$B$96:$B$98)+$G$89:$G$91*$B$96:$B$98</f>
        <v>3520</v>
      </c>
      <c r="N109" s="23" t="n">
        <v>0</v>
      </c>
      <c r="O109" s="24" t="n">
        <v>0</v>
      </c>
      <c r="P109" s="24" t="n">
        <v>0</v>
      </c>
      <c r="Q109" s="24" t="n">
        <v>0</v>
      </c>
      <c r="R109" s="24" t="n">
        <v>225</v>
      </c>
      <c r="S109" s="24" t="n">
        <v>0</v>
      </c>
      <c r="T109" s="24" t="n">
        <v>50</v>
      </c>
      <c r="U109" s="25" t="n">
        <v>75</v>
      </c>
      <c r="V109" s="23" t="n">
        <v>0</v>
      </c>
      <c r="W109" s="24" t="n">
        <v>0</v>
      </c>
      <c r="X109" s="24" t="n">
        <v>0</v>
      </c>
      <c r="Y109" s="24" t="n">
        <v>0</v>
      </c>
      <c r="Z109" s="24" t="n">
        <v>1</v>
      </c>
      <c r="AA109" s="24" t="n">
        <v>0</v>
      </c>
      <c r="AB109" s="24" t="n">
        <v>1</v>
      </c>
      <c r="AC109" s="25" t="n">
        <v>1</v>
      </c>
    </row>
    <row r="110" customFormat="false" ht="12.8" hidden="false" customHeight="false" outlineLevel="0" collapsed="false">
      <c r="A110" s="0" t="n">
        <v>2</v>
      </c>
      <c r="B110" s="26" t="n">
        <v>0</v>
      </c>
      <c r="C110" s="27" t="n">
        <v>0</v>
      </c>
      <c r="D110" s="27" t="n">
        <v>125</v>
      </c>
      <c r="E110" s="27" t="n">
        <v>250</v>
      </c>
      <c r="F110" s="27" t="n">
        <v>0</v>
      </c>
      <c r="G110" s="27" t="n">
        <v>400</v>
      </c>
      <c r="H110" s="27" t="n">
        <v>0</v>
      </c>
      <c r="I110" s="28" t="n">
        <v>0</v>
      </c>
      <c r="J110" s="0" t="n">
        <f aca="false">SUM(B110:I110)</f>
        <v>775</v>
      </c>
      <c r="K110" s="0" t="s">
        <v>52</v>
      </c>
      <c r="L110" s="0" t="n">
        <v>3360</v>
      </c>
      <c r="N110" s="26" t="n">
        <v>0</v>
      </c>
      <c r="O110" s="27" t="n">
        <v>0</v>
      </c>
      <c r="P110" s="27" t="n">
        <v>125</v>
      </c>
      <c r="Q110" s="27" t="n">
        <v>250</v>
      </c>
      <c r="R110" s="27" t="n">
        <v>0</v>
      </c>
      <c r="S110" s="27" t="n">
        <v>400</v>
      </c>
      <c r="T110" s="27" t="n">
        <v>0</v>
      </c>
      <c r="U110" s="28" t="n">
        <v>0</v>
      </c>
      <c r="V110" s="26" t="n">
        <v>0</v>
      </c>
      <c r="W110" s="27" t="n">
        <v>0</v>
      </c>
      <c r="X110" s="27" t="n">
        <v>1</v>
      </c>
      <c r="Y110" s="27" t="n">
        <v>1</v>
      </c>
      <c r="Z110" s="27" t="n">
        <v>0</v>
      </c>
      <c r="AA110" s="27" t="n">
        <v>2</v>
      </c>
      <c r="AB110" s="27" t="n">
        <v>0</v>
      </c>
      <c r="AC110" s="28" t="n">
        <v>0</v>
      </c>
    </row>
    <row r="111" customFormat="false" ht="12.8" hidden="false" customHeight="false" outlineLevel="0" collapsed="false">
      <c r="A111" s="0" t="n">
        <v>3</v>
      </c>
      <c r="B111" s="29" t="n">
        <v>200</v>
      </c>
      <c r="C111" s="30" t="n">
        <v>100</v>
      </c>
      <c r="D111" s="30" t="n">
        <v>0</v>
      </c>
      <c r="E111" s="30" t="n">
        <v>0</v>
      </c>
      <c r="F111" s="30" t="n">
        <v>0</v>
      </c>
      <c r="G111" s="30" t="n">
        <v>0</v>
      </c>
      <c r="H111" s="30" t="n">
        <v>0</v>
      </c>
      <c r="I111" s="31" t="n">
        <v>0</v>
      </c>
      <c r="J111" s="0" t="n">
        <f aca="false">SUM(B111:I111)</f>
        <v>300</v>
      </c>
      <c r="K111" s="0" t="s">
        <v>52</v>
      </c>
      <c r="L111" s="32" t="n">
        <v>3200</v>
      </c>
      <c r="N111" s="29" t="n">
        <v>200</v>
      </c>
      <c r="O111" s="30" t="n">
        <v>100</v>
      </c>
      <c r="P111" s="30" t="n">
        <v>0</v>
      </c>
      <c r="Q111" s="30" t="n">
        <v>0</v>
      </c>
      <c r="R111" s="30" t="n">
        <v>0</v>
      </c>
      <c r="S111" s="30" t="n">
        <v>0</v>
      </c>
      <c r="T111" s="30" t="n">
        <v>0</v>
      </c>
      <c r="U111" s="31" t="n">
        <v>0</v>
      </c>
      <c r="V111" s="29" t="n">
        <v>1</v>
      </c>
      <c r="W111" s="30" t="n">
        <v>1</v>
      </c>
      <c r="X111" s="30" t="n">
        <v>0</v>
      </c>
      <c r="Y111" s="30" t="n">
        <v>0</v>
      </c>
      <c r="Z111" s="30" t="n">
        <v>0</v>
      </c>
      <c r="AA111" s="30" t="n">
        <v>0</v>
      </c>
      <c r="AB111" s="30" t="n">
        <v>0</v>
      </c>
      <c r="AC111" s="31" t="n">
        <v>0</v>
      </c>
    </row>
    <row r="112" customFormat="false" ht="12.8" hidden="false" customHeight="false" outlineLevel="0" collapsed="false">
      <c r="A112" s="0" t="s">
        <v>3</v>
      </c>
      <c r="B112" s="0" t="n">
        <f aca="false">SUM(B109:B111)</f>
        <v>200</v>
      </c>
      <c r="C112" s="0" t="n">
        <f aca="false">SUM(C109:C111)</f>
        <v>100</v>
      </c>
      <c r="D112" s="0" t="n">
        <f aca="false">SUM(D109:D111)</f>
        <v>125</v>
      </c>
      <c r="E112" s="0" t="n">
        <f aca="false">SUM(E109:E111)</f>
        <v>250</v>
      </c>
      <c r="F112" s="0" t="n">
        <f aca="false">SUM(F109:F111)</f>
        <v>225</v>
      </c>
      <c r="G112" s="0" t="n">
        <f aca="false">SUM(G109:G111)</f>
        <v>400</v>
      </c>
      <c r="H112" s="0" t="n">
        <f aca="false">SUM(H109:H111)</f>
        <v>50</v>
      </c>
      <c r="I112" s="0" t="n">
        <f aca="false">SUM(I109:I111)</f>
        <v>75</v>
      </c>
      <c r="J112" s="0" t="n">
        <f aca="false">SUM(B112:I112)</f>
        <v>1425</v>
      </c>
      <c r="N112" s="23" t="n">
        <v>0</v>
      </c>
      <c r="O112" s="24" t="n">
        <v>0</v>
      </c>
      <c r="P112" s="24" t="n">
        <v>0</v>
      </c>
      <c r="Q112" s="24" t="n">
        <v>0</v>
      </c>
      <c r="R112" s="24" t="n">
        <v>200</v>
      </c>
      <c r="S112" s="24" t="n">
        <v>0</v>
      </c>
      <c r="T112" s="24" t="n">
        <v>75</v>
      </c>
      <c r="U112" s="25" t="n">
        <v>100</v>
      </c>
      <c r="V112" s="23" t="n">
        <v>0</v>
      </c>
      <c r="W112" s="24" t="n">
        <v>0</v>
      </c>
      <c r="X112" s="24" t="n">
        <v>0</v>
      </c>
      <c r="Y112" s="24" t="n">
        <v>0</v>
      </c>
      <c r="Z112" s="24" t="n">
        <v>1</v>
      </c>
      <c r="AA112" s="24" t="n">
        <v>0</v>
      </c>
      <c r="AB112" s="24" t="n">
        <v>1</v>
      </c>
      <c r="AC112" s="25" t="n">
        <v>1</v>
      </c>
    </row>
    <row r="113" customFormat="false" ht="12.8" hidden="false" customHeight="false" outlineLevel="0" collapsed="false">
      <c r="B113" s="0" t="s">
        <v>53</v>
      </c>
      <c r="C113" s="0" t="s">
        <v>53</v>
      </c>
      <c r="D113" s="0" t="s">
        <v>53</v>
      </c>
      <c r="E113" s="0" t="s">
        <v>53</v>
      </c>
      <c r="F113" s="0" t="s">
        <v>53</v>
      </c>
      <c r="G113" s="0" t="s">
        <v>53</v>
      </c>
      <c r="H113" s="0" t="s">
        <v>53</v>
      </c>
      <c r="I113" s="0" t="s">
        <v>53</v>
      </c>
      <c r="J113" s="0" t="s">
        <v>53</v>
      </c>
      <c r="N113" s="26" t="n">
        <v>0</v>
      </c>
      <c r="O113" s="27" t="n">
        <v>0</v>
      </c>
      <c r="P113" s="27" t="n">
        <v>100</v>
      </c>
      <c r="Q113" s="27" t="n">
        <v>300</v>
      </c>
      <c r="R113" s="27" t="n">
        <v>0</v>
      </c>
      <c r="S113" s="27" t="n">
        <v>425</v>
      </c>
      <c r="T113" s="27" t="n">
        <v>0</v>
      </c>
      <c r="U113" s="28" t="n">
        <v>0</v>
      </c>
      <c r="V113" s="26" t="n">
        <v>0</v>
      </c>
      <c r="W113" s="27" t="n">
        <v>0</v>
      </c>
      <c r="X113" s="27" t="n">
        <v>1</v>
      </c>
      <c r="Y113" s="27" t="n">
        <v>2</v>
      </c>
      <c r="Z113" s="27" t="n">
        <v>0</v>
      </c>
      <c r="AA113" s="27" t="n">
        <v>2</v>
      </c>
      <c r="AB113" s="27" t="n">
        <v>0</v>
      </c>
      <c r="AC113" s="28" t="n">
        <v>0</v>
      </c>
    </row>
    <row r="114" customFormat="false" ht="12.8" hidden="false" customHeight="false" outlineLevel="0" collapsed="false">
      <c r="B114" s="0" t="n">
        <f aca="false" t="array" ref="B114:I114">B3:I3</f>
        <v>200</v>
      </c>
      <c r="C114" s="0" t="n">
        <v>100</v>
      </c>
      <c r="D114" s="0" t="n">
        <v>125</v>
      </c>
      <c r="E114" s="0" t="n">
        <v>250</v>
      </c>
      <c r="F114" s="0" t="n">
        <v>225</v>
      </c>
      <c r="G114" s="0" t="n">
        <v>400</v>
      </c>
      <c r="H114" s="0" t="n">
        <v>50</v>
      </c>
      <c r="I114" s="0" t="n">
        <v>75</v>
      </c>
      <c r="J114" s="0" t="n">
        <f aca="false">J3</f>
        <v>1425</v>
      </c>
      <c r="N114" s="29" t="n">
        <v>150</v>
      </c>
      <c r="O114" s="30" t="n">
        <v>125</v>
      </c>
      <c r="P114" s="30" t="n">
        <v>0</v>
      </c>
      <c r="Q114" s="30" t="n">
        <v>0</v>
      </c>
      <c r="R114" s="30" t="n">
        <v>0</v>
      </c>
      <c r="S114" s="30" t="n">
        <v>0</v>
      </c>
      <c r="T114" s="30" t="n">
        <v>0</v>
      </c>
      <c r="U114" s="31" t="n">
        <v>0</v>
      </c>
      <c r="V114" s="29" t="n">
        <v>1</v>
      </c>
      <c r="W114" s="30" t="n">
        <v>1</v>
      </c>
      <c r="X114" s="30" t="n">
        <v>0</v>
      </c>
      <c r="Y114" s="30" t="n">
        <v>0</v>
      </c>
      <c r="Z114" s="30" t="n">
        <v>0</v>
      </c>
      <c r="AA114" s="30" t="n">
        <v>0</v>
      </c>
      <c r="AB114" s="30" t="n">
        <v>0</v>
      </c>
      <c r="AC114" s="31" t="n">
        <v>0</v>
      </c>
    </row>
    <row r="115" customFormat="false" ht="12.8" hidden="false" customHeight="false" outlineLevel="0" collapsed="false">
      <c r="N115" s="23" t="n">
        <v>0</v>
      </c>
      <c r="O115" s="24" t="n">
        <v>0</v>
      </c>
      <c r="P115" s="24" t="n">
        <v>0</v>
      </c>
      <c r="Q115" s="24" t="n">
        <v>0</v>
      </c>
      <c r="R115" s="24" t="n">
        <v>225</v>
      </c>
      <c r="S115" s="24" t="n">
        <v>0</v>
      </c>
      <c r="T115" s="24" t="n">
        <v>100</v>
      </c>
      <c r="U115" s="25" t="n">
        <v>125</v>
      </c>
      <c r="V115" s="23" t="n">
        <v>0</v>
      </c>
      <c r="W115" s="24" t="n">
        <v>0</v>
      </c>
      <c r="X115" s="24" t="n">
        <v>0</v>
      </c>
      <c r="Y115" s="24" t="n">
        <v>0</v>
      </c>
      <c r="Z115" s="24" t="n">
        <v>1</v>
      </c>
      <c r="AA115" s="24" t="n">
        <v>0</v>
      </c>
      <c r="AB115" s="24" t="n">
        <v>1</v>
      </c>
      <c r="AC115" s="25" t="n">
        <v>1</v>
      </c>
    </row>
    <row r="116" customFormat="false" ht="12.8" hidden="false" customHeight="false" outlineLevel="0" collapsed="false">
      <c r="A116" s="0" t="s">
        <v>54</v>
      </c>
      <c r="N116" s="26" t="n">
        <v>0</v>
      </c>
      <c r="O116" s="27" t="n">
        <v>0</v>
      </c>
      <c r="P116" s="27" t="n">
        <v>75</v>
      </c>
      <c r="Q116" s="27" t="n">
        <v>250</v>
      </c>
      <c r="R116" s="27" t="n">
        <v>0</v>
      </c>
      <c r="S116" s="27" t="n">
        <v>375</v>
      </c>
      <c r="T116" s="27" t="n">
        <v>0</v>
      </c>
      <c r="U116" s="28" t="n">
        <v>0</v>
      </c>
      <c r="V116" s="26" t="n">
        <v>0</v>
      </c>
      <c r="W116" s="27" t="n">
        <v>0</v>
      </c>
      <c r="X116" s="27" t="n">
        <v>1</v>
      </c>
      <c r="Y116" s="27" t="n">
        <v>1</v>
      </c>
      <c r="Z116" s="27" t="n">
        <v>0</v>
      </c>
      <c r="AA116" s="27" t="n">
        <v>2</v>
      </c>
      <c r="AB116" s="27" t="n">
        <v>0</v>
      </c>
      <c r="AC116" s="28" t="n">
        <v>0</v>
      </c>
    </row>
    <row r="117" customFormat="false" ht="12.8" hidden="false" customHeight="false" outlineLevel="0" collapsed="false">
      <c r="A117" s="0" t="s">
        <v>55</v>
      </c>
      <c r="B117" s="0" t="n">
        <v>1</v>
      </c>
      <c r="C117" s="0" t="n">
        <v>2</v>
      </c>
      <c r="D117" s="0" t="n">
        <v>3</v>
      </c>
      <c r="E117" s="0" t="n">
        <v>4</v>
      </c>
      <c r="F117" s="0" t="n">
        <v>5</v>
      </c>
      <c r="G117" s="0" t="n">
        <v>6</v>
      </c>
      <c r="H117" s="0" t="n">
        <v>7</v>
      </c>
      <c r="I117" s="0" t="n">
        <v>8</v>
      </c>
      <c r="N117" s="29" t="n">
        <v>225</v>
      </c>
      <c r="O117" s="30" t="n">
        <v>150</v>
      </c>
      <c r="P117" s="30" t="n">
        <v>0</v>
      </c>
      <c r="Q117" s="30" t="n">
        <v>0</v>
      </c>
      <c r="R117" s="30" t="n">
        <v>0</v>
      </c>
      <c r="S117" s="30" t="n">
        <v>0</v>
      </c>
      <c r="T117" s="30" t="n">
        <v>0</v>
      </c>
      <c r="U117" s="31" t="n">
        <v>0</v>
      </c>
      <c r="V117" s="29" t="n">
        <v>1</v>
      </c>
      <c r="W117" s="30" t="n">
        <v>1</v>
      </c>
      <c r="X117" s="30" t="n">
        <v>0</v>
      </c>
      <c r="Y117" s="30" t="n">
        <v>0</v>
      </c>
      <c r="Z117" s="30" t="n">
        <v>0</v>
      </c>
      <c r="AA117" s="30" t="n">
        <v>0</v>
      </c>
      <c r="AB117" s="30" t="n">
        <v>0</v>
      </c>
      <c r="AC117" s="31" t="n">
        <v>0</v>
      </c>
    </row>
    <row r="118" customFormat="false" ht="12.8" hidden="false" customHeight="false" outlineLevel="0" collapsed="false">
      <c r="A118" s="0" t="n">
        <v>1</v>
      </c>
      <c r="B118" s="23" t="n">
        <f aca="false" t="array" ref="B118:I120">V109:AC111</f>
        <v>-0</v>
      </c>
      <c r="C118" s="24" t="n">
        <v>-0</v>
      </c>
      <c r="D118" s="24" t="n">
        <v>-0</v>
      </c>
      <c r="E118" s="24" t="n">
        <v>-0</v>
      </c>
      <c r="F118" s="24" t="n">
        <v>1</v>
      </c>
      <c r="G118" s="24" t="n">
        <v>-0</v>
      </c>
      <c r="H118" s="24" t="n">
        <v>1</v>
      </c>
      <c r="I118" s="25" t="n">
        <v>1</v>
      </c>
      <c r="N118" s="23" t="n">
        <v>0</v>
      </c>
      <c r="O118" s="24" t="n">
        <v>0</v>
      </c>
      <c r="P118" s="24" t="n">
        <v>0</v>
      </c>
      <c r="Q118" s="24" t="n">
        <v>0</v>
      </c>
      <c r="R118" s="24" t="n">
        <v>200</v>
      </c>
      <c r="S118" s="24" t="n">
        <v>0</v>
      </c>
      <c r="T118" s="24" t="n">
        <v>125</v>
      </c>
      <c r="U118" s="25" t="n">
        <v>150</v>
      </c>
      <c r="V118" s="23" t="n">
        <v>0</v>
      </c>
      <c r="W118" s="24" t="n">
        <v>0</v>
      </c>
      <c r="X118" s="24" t="n">
        <v>0</v>
      </c>
      <c r="Y118" s="24" t="n">
        <v>0</v>
      </c>
      <c r="Z118" s="24" t="n">
        <v>1</v>
      </c>
      <c r="AA118" s="24" t="n">
        <v>0</v>
      </c>
      <c r="AB118" s="24" t="n">
        <v>1</v>
      </c>
      <c r="AC118" s="25" t="n">
        <v>1</v>
      </c>
    </row>
    <row r="119" customFormat="false" ht="12.8" hidden="false" customHeight="false" outlineLevel="0" collapsed="false">
      <c r="A119" s="0" t="n">
        <v>2</v>
      </c>
      <c r="B119" s="26" t="n">
        <v>-0</v>
      </c>
      <c r="C119" s="27" t="n">
        <v>-0</v>
      </c>
      <c r="D119" s="27" t="n">
        <v>1</v>
      </c>
      <c r="E119" s="27" t="n">
        <v>1</v>
      </c>
      <c r="F119" s="27" t="n">
        <v>-0</v>
      </c>
      <c r="G119" s="27" t="n">
        <v>2</v>
      </c>
      <c r="H119" s="27" t="n">
        <v>-0</v>
      </c>
      <c r="I119" s="28" t="n">
        <v>-0</v>
      </c>
      <c r="N119" s="26" t="n">
        <v>0</v>
      </c>
      <c r="O119" s="27" t="n">
        <v>0</v>
      </c>
      <c r="P119" s="27" t="n">
        <v>100</v>
      </c>
      <c r="Q119" s="27" t="n">
        <v>200</v>
      </c>
      <c r="R119" s="27" t="n">
        <v>0</v>
      </c>
      <c r="S119" s="27" t="n">
        <v>350</v>
      </c>
      <c r="T119" s="27" t="n">
        <v>0</v>
      </c>
      <c r="U119" s="28" t="n">
        <v>0</v>
      </c>
      <c r="V119" s="26" t="n">
        <v>0</v>
      </c>
      <c r="W119" s="27" t="n">
        <v>0</v>
      </c>
      <c r="X119" s="27" t="n">
        <v>1</v>
      </c>
      <c r="Y119" s="27" t="n">
        <v>1</v>
      </c>
      <c r="Z119" s="27" t="n">
        <v>0</v>
      </c>
      <c r="AA119" s="27" t="n">
        <v>2</v>
      </c>
      <c r="AB119" s="27" t="n">
        <v>0</v>
      </c>
      <c r="AC119" s="28" t="n">
        <v>0</v>
      </c>
    </row>
    <row r="120" customFormat="false" ht="12.8" hidden="false" customHeight="false" outlineLevel="0" collapsed="false">
      <c r="A120" s="0" t="n">
        <v>3</v>
      </c>
      <c r="B120" s="29" t="n">
        <v>1</v>
      </c>
      <c r="C120" s="30" t="n">
        <v>1</v>
      </c>
      <c r="D120" s="30" t="n">
        <v>-0</v>
      </c>
      <c r="E120" s="30" t="n">
        <v>-0</v>
      </c>
      <c r="F120" s="30" t="n">
        <v>-0</v>
      </c>
      <c r="G120" s="30" t="n">
        <v>-0</v>
      </c>
      <c r="H120" s="30" t="n">
        <v>-0</v>
      </c>
      <c r="I120" s="31" t="n">
        <v>-0</v>
      </c>
      <c r="N120" s="29" t="n">
        <v>250</v>
      </c>
      <c r="O120" s="30" t="n">
        <v>200</v>
      </c>
      <c r="P120" s="30" t="n">
        <v>0</v>
      </c>
      <c r="Q120" s="30" t="n">
        <v>0</v>
      </c>
      <c r="R120" s="30" t="n">
        <v>0</v>
      </c>
      <c r="S120" s="30" t="n">
        <v>0</v>
      </c>
      <c r="T120" s="30" t="n">
        <v>0</v>
      </c>
      <c r="U120" s="31" t="n">
        <v>0</v>
      </c>
      <c r="V120" s="29" t="n">
        <v>1</v>
      </c>
      <c r="W120" s="30" t="n">
        <v>1</v>
      </c>
      <c r="X120" s="30" t="n">
        <v>0</v>
      </c>
      <c r="Y120" s="30" t="n">
        <v>0</v>
      </c>
      <c r="Z120" s="30" t="n">
        <v>0</v>
      </c>
      <c r="AA120" s="30" t="n">
        <v>0</v>
      </c>
      <c r="AB120" s="30" t="n">
        <v>0</v>
      </c>
      <c r="AC120" s="31" t="n">
        <v>0</v>
      </c>
    </row>
    <row r="121" customFormat="false" ht="12.8" hidden="false" customHeight="false" outlineLevel="0" collapsed="false">
      <c r="N121" s="23" t="n">
        <v>0</v>
      </c>
      <c r="O121" s="24" t="n">
        <v>0</v>
      </c>
      <c r="P121" s="24" t="n">
        <v>0</v>
      </c>
      <c r="Q121" s="24" t="n">
        <v>0</v>
      </c>
      <c r="R121" s="24" t="n">
        <v>250</v>
      </c>
      <c r="S121" s="24" t="n">
        <v>0</v>
      </c>
      <c r="T121" s="24" t="n">
        <v>75</v>
      </c>
      <c r="U121" s="25" t="n">
        <v>125</v>
      </c>
      <c r="V121" s="23" t="n">
        <v>0</v>
      </c>
      <c r="W121" s="24" t="n">
        <v>0</v>
      </c>
      <c r="X121" s="24" t="n">
        <v>0</v>
      </c>
      <c r="Y121" s="24" t="n">
        <v>0</v>
      </c>
      <c r="Z121" s="24" t="n">
        <v>1</v>
      </c>
      <c r="AA121" s="24" t="n">
        <v>0</v>
      </c>
      <c r="AB121" s="24" t="n">
        <v>1</v>
      </c>
      <c r="AC121" s="25" t="n">
        <v>1</v>
      </c>
    </row>
    <row r="122" customFormat="false" ht="12.8" hidden="false" customHeight="false" outlineLevel="0" collapsed="false">
      <c r="A122" s="18" t="s">
        <v>45</v>
      </c>
      <c r="N122" s="26" t="n">
        <v>0</v>
      </c>
      <c r="O122" s="27" t="n">
        <v>0</v>
      </c>
      <c r="P122" s="27" t="n">
        <v>75</v>
      </c>
      <c r="Q122" s="27" t="n">
        <v>200</v>
      </c>
      <c r="R122" s="27" t="n">
        <v>0</v>
      </c>
      <c r="S122" s="27" t="n">
        <v>300</v>
      </c>
      <c r="T122" s="27" t="n">
        <v>0</v>
      </c>
      <c r="U122" s="28" t="n">
        <v>0</v>
      </c>
      <c r="V122" s="26" t="n">
        <v>0</v>
      </c>
      <c r="W122" s="27" t="n">
        <v>0</v>
      </c>
      <c r="X122" s="27" t="n">
        <v>1</v>
      </c>
      <c r="Y122" s="27" t="n">
        <v>1</v>
      </c>
      <c r="Z122" s="27" t="n">
        <v>0</v>
      </c>
      <c r="AA122" s="27" t="n">
        <v>2</v>
      </c>
      <c r="AB122" s="27" t="n">
        <v>0</v>
      </c>
      <c r="AC122" s="28" t="n">
        <v>0</v>
      </c>
    </row>
    <row r="123" customFormat="false" ht="12.8" hidden="false" customHeight="false" outlineLevel="0" collapsed="false">
      <c r="A123" s="0" t="s">
        <v>56</v>
      </c>
      <c r="B123" s="0" t="n">
        <f aca="false">MMULT(TRANSPOSE(B109:I111),$B$83:$B$85*(1-$B$96:$B$98)+$C$83:$C$85*$B$96:$B$98)+1.2*SUMPRODUCT(B118:I120,$B$32:$I$34)+1.2*SUMPRODUCT(B109:I111,$B$39:$I$41)</f>
        <v>1399.19766887417</v>
      </c>
      <c r="N123" s="29" t="n">
        <v>250</v>
      </c>
      <c r="O123" s="30" t="n">
        <v>175</v>
      </c>
      <c r="P123" s="30" t="n">
        <v>0</v>
      </c>
      <c r="Q123" s="30" t="n">
        <v>0</v>
      </c>
      <c r="R123" s="30" t="n">
        <v>0</v>
      </c>
      <c r="S123" s="30" t="n">
        <v>0</v>
      </c>
      <c r="T123" s="30" t="n">
        <v>0</v>
      </c>
      <c r="U123" s="31" t="n">
        <v>0</v>
      </c>
      <c r="V123" s="29" t="n">
        <v>1</v>
      </c>
      <c r="W123" s="30" t="n">
        <v>1</v>
      </c>
      <c r="X123" s="30" t="n">
        <v>0</v>
      </c>
      <c r="Y123" s="30" t="n">
        <v>0</v>
      </c>
      <c r="Z123" s="30" t="n">
        <v>0</v>
      </c>
      <c r="AA123" s="30" t="n">
        <v>0</v>
      </c>
      <c r="AB123" s="30" t="n">
        <v>0</v>
      </c>
      <c r="AC123" s="31" t="n">
        <v>0</v>
      </c>
    </row>
    <row r="124" customFormat="false" ht="12.8" hidden="false" customHeight="false" outlineLevel="0" collapsed="false">
      <c r="A124" s="0" t="s">
        <v>57</v>
      </c>
      <c r="B124" s="0" t="n">
        <f aca="false">MMULT(TRANSPOSE(B109:I111),(1-$B$96:$B$98)*$F$83:$F$85+$B$96:$B$98*$G$83:$G$85)</f>
        <v>1.96</v>
      </c>
      <c r="N124" s="23" t="n">
        <v>0</v>
      </c>
      <c r="O124" s="24" t="n">
        <v>0</v>
      </c>
      <c r="P124" s="24" t="n">
        <v>0</v>
      </c>
      <c r="Q124" s="24" t="n">
        <v>0</v>
      </c>
      <c r="R124" s="24" t="n">
        <v>175</v>
      </c>
      <c r="S124" s="24" t="n">
        <v>0</v>
      </c>
      <c r="T124" s="24" t="n">
        <v>50</v>
      </c>
      <c r="U124" s="25" t="n">
        <v>100</v>
      </c>
      <c r="V124" s="23" t="n">
        <v>0</v>
      </c>
      <c r="W124" s="24" t="n">
        <v>0</v>
      </c>
      <c r="X124" s="24" t="n">
        <v>0</v>
      </c>
      <c r="Y124" s="24" t="n">
        <v>0</v>
      </c>
      <c r="Z124" s="24" t="n">
        <v>1</v>
      </c>
      <c r="AA124" s="24" t="n">
        <v>0</v>
      </c>
      <c r="AB124" s="24" t="n">
        <v>1</v>
      </c>
      <c r="AC124" s="25" t="n">
        <v>1</v>
      </c>
    </row>
    <row r="125" customFormat="false" ht="12.8" hidden="false" customHeight="false" outlineLevel="0" collapsed="false">
      <c r="N125" s="26" t="n">
        <v>0</v>
      </c>
      <c r="O125" s="27" t="n">
        <v>0</v>
      </c>
      <c r="P125" s="27" t="n">
        <v>100</v>
      </c>
      <c r="Q125" s="27" t="n">
        <v>300</v>
      </c>
      <c r="R125" s="27" t="n">
        <v>0</v>
      </c>
      <c r="S125" s="27" t="n">
        <v>400</v>
      </c>
      <c r="T125" s="27" t="n">
        <v>0</v>
      </c>
      <c r="U125" s="28" t="n">
        <v>0</v>
      </c>
      <c r="V125" s="26" t="n">
        <v>0</v>
      </c>
      <c r="W125" s="27" t="n">
        <v>0</v>
      </c>
      <c r="X125" s="27" t="n">
        <v>1</v>
      </c>
      <c r="Y125" s="27" t="n">
        <v>2</v>
      </c>
      <c r="Z125" s="27" t="n">
        <v>0</v>
      </c>
      <c r="AA125" s="27" t="n">
        <v>2</v>
      </c>
      <c r="AB125" s="27" t="n">
        <v>0</v>
      </c>
      <c r="AC125" s="28" t="n">
        <v>0</v>
      </c>
    </row>
    <row r="126" customFormat="false" ht="12.8" hidden="false" customHeight="false" outlineLevel="0" collapsed="false">
      <c r="A126" s="18" t="s">
        <v>58</v>
      </c>
      <c r="N126" s="29" t="n">
        <v>180</v>
      </c>
      <c r="O126" s="30" t="n">
        <v>175</v>
      </c>
      <c r="P126" s="30" t="n">
        <v>0</v>
      </c>
      <c r="Q126" s="30" t="n">
        <v>0</v>
      </c>
      <c r="R126" s="30" t="n">
        <v>0</v>
      </c>
      <c r="S126" s="30" t="n">
        <v>0</v>
      </c>
      <c r="T126" s="30" t="n">
        <v>0</v>
      </c>
      <c r="U126" s="31" t="n">
        <v>0</v>
      </c>
      <c r="V126" s="29" t="n">
        <v>1</v>
      </c>
      <c r="W126" s="30" t="n">
        <v>1</v>
      </c>
      <c r="X126" s="30" t="n">
        <v>0</v>
      </c>
      <c r="Y126" s="30" t="n">
        <v>0</v>
      </c>
      <c r="Z126" s="30" t="n">
        <v>0</v>
      </c>
      <c r="AA126" s="30" t="n">
        <v>0</v>
      </c>
      <c r="AB126" s="30" t="n">
        <v>0</v>
      </c>
      <c r="AC126" s="31" t="n">
        <v>0</v>
      </c>
    </row>
    <row r="127" customFormat="false" ht="12.8" hidden="false" customHeight="false" outlineLevel="0" collapsed="false">
      <c r="B127" s="0" t="n">
        <v>1</v>
      </c>
      <c r="C127" s="0" t="n">
        <v>2</v>
      </c>
      <c r="D127" s="0" t="n">
        <v>3</v>
      </c>
      <c r="E127" s="0" t="n">
        <v>4</v>
      </c>
      <c r="F127" s="0" t="n">
        <v>5</v>
      </c>
      <c r="G127" s="0" t="n">
        <v>6</v>
      </c>
      <c r="H127" s="0" t="n">
        <v>7</v>
      </c>
      <c r="I127" s="0" t="n">
        <v>8</v>
      </c>
      <c r="N127" s="23" t="n">
        <v>0</v>
      </c>
      <c r="O127" s="24" t="n">
        <v>0</v>
      </c>
      <c r="P127" s="24" t="n">
        <v>0</v>
      </c>
      <c r="Q127" s="24" t="n">
        <v>0</v>
      </c>
      <c r="R127" s="24" t="n">
        <v>200</v>
      </c>
      <c r="S127" s="24" t="n">
        <v>0</v>
      </c>
      <c r="T127" s="24" t="n">
        <v>100</v>
      </c>
      <c r="U127" s="25" t="n">
        <v>125</v>
      </c>
      <c r="V127" s="23" t="n">
        <v>0</v>
      </c>
      <c r="W127" s="24" t="n">
        <v>0</v>
      </c>
      <c r="X127" s="24" t="n">
        <v>0</v>
      </c>
      <c r="Y127" s="24" t="n">
        <v>0</v>
      </c>
      <c r="Z127" s="24" t="n">
        <v>1</v>
      </c>
      <c r="AA127" s="24" t="n">
        <v>0</v>
      </c>
      <c r="AB127" s="24" t="n">
        <v>1</v>
      </c>
      <c r="AC127" s="25" t="n">
        <v>1</v>
      </c>
    </row>
    <row r="128" customFormat="false" ht="12.8" hidden="false" customHeight="false" outlineLevel="0" collapsed="false">
      <c r="A128" s="0" t="n">
        <v>1</v>
      </c>
      <c r="B128" s="0" t="n">
        <f aca="false" t="array" ref="B128:I130">250*B118:I120</f>
        <v>-0</v>
      </c>
      <c r="C128" s="0" t="n">
        <v>-0</v>
      </c>
      <c r="D128" s="0" t="n">
        <v>-0</v>
      </c>
      <c r="E128" s="0" t="n">
        <v>-0</v>
      </c>
      <c r="F128" s="0" t="n">
        <v>250</v>
      </c>
      <c r="G128" s="0" t="n">
        <v>-0</v>
      </c>
      <c r="H128" s="0" t="n">
        <v>250</v>
      </c>
      <c r="I128" s="0" t="n">
        <v>250</v>
      </c>
      <c r="N128" s="26" t="n">
        <v>0</v>
      </c>
      <c r="O128" s="27" t="n">
        <v>0</v>
      </c>
      <c r="P128" s="27" t="n">
        <v>125</v>
      </c>
      <c r="Q128" s="27" t="n">
        <v>250</v>
      </c>
      <c r="R128" s="27" t="n">
        <v>0</v>
      </c>
      <c r="S128" s="27" t="n">
        <v>250</v>
      </c>
      <c r="T128" s="27" t="n">
        <v>0</v>
      </c>
      <c r="U128" s="28" t="n">
        <v>0</v>
      </c>
      <c r="V128" s="26" t="n">
        <v>0</v>
      </c>
      <c r="W128" s="27" t="n">
        <v>0</v>
      </c>
      <c r="X128" s="27" t="n">
        <v>1</v>
      </c>
      <c r="Y128" s="27" t="n">
        <v>1</v>
      </c>
      <c r="Z128" s="27" t="n">
        <v>0</v>
      </c>
      <c r="AA128" s="27" t="n">
        <v>1</v>
      </c>
      <c r="AB128" s="27" t="n">
        <v>0</v>
      </c>
      <c r="AC128" s="28" t="n">
        <v>0</v>
      </c>
    </row>
    <row r="129" customFormat="false" ht="12.8" hidden="false" customHeight="false" outlineLevel="0" collapsed="false">
      <c r="A129" s="0" t="n">
        <v>2</v>
      </c>
      <c r="B129" s="0" t="n">
        <v>-0</v>
      </c>
      <c r="C129" s="0" t="n">
        <v>-0</v>
      </c>
      <c r="D129" s="0" t="n">
        <v>250</v>
      </c>
      <c r="E129" s="0" t="n">
        <v>250</v>
      </c>
      <c r="F129" s="0" t="n">
        <v>-0</v>
      </c>
      <c r="G129" s="0" t="n">
        <v>500</v>
      </c>
      <c r="H129" s="0" t="n">
        <v>-0</v>
      </c>
      <c r="I129" s="0" t="n">
        <v>-0</v>
      </c>
      <c r="N129" s="29" t="n">
        <v>180</v>
      </c>
      <c r="O129" s="30" t="n">
        <v>200</v>
      </c>
      <c r="P129" s="30" t="n">
        <v>0</v>
      </c>
      <c r="Q129" s="30" t="n">
        <v>0</v>
      </c>
      <c r="R129" s="30" t="n">
        <v>0</v>
      </c>
      <c r="S129" s="30" t="n">
        <v>0</v>
      </c>
      <c r="T129" s="30" t="n">
        <v>0</v>
      </c>
      <c r="U129" s="31" t="n">
        <v>0</v>
      </c>
      <c r="V129" s="29" t="n">
        <v>1</v>
      </c>
      <c r="W129" s="30" t="n">
        <v>1</v>
      </c>
      <c r="X129" s="30" t="n">
        <v>0</v>
      </c>
      <c r="Y129" s="30" t="n">
        <v>0</v>
      </c>
      <c r="Z129" s="30" t="n">
        <v>0</v>
      </c>
      <c r="AA129" s="30" t="n">
        <v>0</v>
      </c>
      <c r="AB129" s="30" t="n">
        <v>0</v>
      </c>
      <c r="AC129" s="31" t="n">
        <v>0</v>
      </c>
    </row>
    <row r="130" customFormat="false" ht="12.8" hidden="false" customHeight="false" outlineLevel="0" collapsed="false">
      <c r="A130" s="0" t="n">
        <v>3</v>
      </c>
      <c r="B130" s="0" t="n">
        <v>250</v>
      </c>
      <c r="C130" s="0" t="n">
        <v>250</v>
      </c>
      <c r="D130" s="0" t="n">
        <v>-0</v>
      </c>
      <c r="E130" s="0" t="n">
        <v>-0</v>
      </c>
      <c r="F130" s="0" t="n">
        <v>-0</v>
      </c>
      <c r="G130" s="0" t="n">
        <v>-0</v>
      </c>
      <c r="H130" s="0" t="n">
        <v>-0</v>
      </c>
      <c r="I130" s="0" t="n">
        <v>-0</v>
      </c>
      <c r="N130" s="23" t="n">
        <v>0</v>
      </c>
      <c r="O130" s="24" t="n">
        <v>0</v>
      </c>
      <c r="P130" s="24" t="n">
        <v>0</v>
      </c>
      <c r="Q130" s="24" t="n">
        <v>0</v>
      </c>
      <c r="R130" s="24" t="n">
        <v>150</v>
      </c>
      <c r="S130" s="24" t="n">
        <v>0</v>
      </c>
      <c r="T130" s="24" t="n">
        <v>150</v>
      </c>
      <c r="U130" s="25" t="n">
        <v>150</v>
      </c>
      <c r="V130" s="23" t="n">
        <v>0</v>
      </c>
      <c r="W130" s="24" t="n">
        <v>0</v>
      </c>
      <c r="X130" s="24" t="n">
        <v>0</v>
      </c>
      <c r="Y130" s="24" t="n">
        <v>0</v>
      </c>
      <c r="Z130" s="24" t="n">
        <v>1</v>
      </c>
      <c r="AA130" s="24" t="n">
        <v>0</v>
      </c>
      <c r="AB130" s="24" t="n">
        <v>1</v>
      </c>
      <c r="AC130" s="25" t="n">
        <v>1</v>
      </c>
    </row>
    <row r="131" customFormat="false" ht="12.8" hidden="false" customHeight="false" outlineLevel="0" collapsed="false">
      <c r="N131" s="26" t="n">
        <v>0</v>
      </c>
      <c r="O131" s="27" t="n">
        <v>0</v>
      </c>
      <c r="P131" s="27" t="n">
        <v>200</v>
      </c>
      <c r="Q131" s="27" t="n">
        <v>300</v>
      </c>
      <c r="R131" s="27" t="n">
        <v>0</v>
      </c>
      <c r="S131" s="27" t="n">
        <v>200</v>
      </c>
      <c r="T131" s="27" t="n">
        <v>0</v>
      </c>
      <c r="U131" s="28" t="n">
        <v>0</v>
      </c>
      <c r="V131" s="26" t="n">
        <v>0</v>
      </c>
      <c r="W131" s="27" t="n">
        <v>0</v>
      </c>
      <c r="X131" s="27" t="n">
        <v>1</v>
      </c>
      <c r="Y131" s="27" t="n">
        <v>2</v>
      </c>
      <c r="Z131" s="27" t="n">
        <v>0</v>
      </c>
      <c r="AA131" s="27" t="n">
        <v>1</v>
      </c>
      <c r="AB131" s="27" t="n">
        <v>0</v>
      </c>
      <c r="AC131" s="28" t="n">
        <v>0</v>
      </c>
    </row>
    <row r="132" customFormat="false" ht="12.8" hidden="false" customHeight="false" outlineLevel="0" collapsed="false">
      <c r="A132" s="18" t="s">
        <v>59</v>
      </c>
      <c r="N132" s="29" t="n">
        <v>200</v>
      </c>
      <c r="O132" s="30" t="n">
        <v>150</v>
      </c>
      <c r="P132" s="30" t="n">
        <v>0</v>
      </c>
      <c r="Q132" s="30" t="n">
        <v>0</v>
      </c>
      <c r="R132" s="30" t="n">
        <v>0</v>
      </c>
      <c r="S132" s="30" t="n">
        <v>0</v>
      </c>
      <c r="T132" s="30" t="n">
        <v>0</v>
      </c>
      <c r="U132" s="31" t="n">
        <v>0</v>
      </c>
      <c r="V132" s="29" t="n">
        <v>1</v>
      </c>
      <c r="W132" s="30" t="n">
        <v>1</v>
      </c>
      <c r="X132" s="30" t="n">
        <v>0</v>
      </c>
      <c r="Y132" s="30" t="n">
        <v>0</v>
      </c>
      <c r="Z132" s="30" t="n">
        <v>0</v>
      </c>
      <c r="AA132" s="30" t="n">
        <v>0</v>
      </c>
      <c r="AB132" s="30" t="n">
        <v>0</v>
      </c>
      <c r="AC132" s="31" t="n">
        <v>0</v>
      </c>
    </row>
    <row r="133" customFormat="false" ht="12.8" hidden="false" customHeight="false" outlineLevel="0" collapsed="false">
      <c r="A133" s="0" t="s">
        <v>49</v>
      </c>
      <c r="N133" s="23" t="n">
        <v>0</v>
      </c>
      <c r="O133" s="24" t="n">
        <v>0</v>
      </c>
      <c r="P133" s="24" t="n">
        <v>0</v>
      </c>
      <c r="Q133" s="24" t="n">
        <v>0</v>
      </c>
      <c r="R133" s="24" t="n">
        <v>200</v>
      </c>
      <c r="S133" s="24" t="n">
        <v>0</v>
      </c>
      <c r="T133" s="24" t="n">
        <v>25</v>
      </c>
      <c r="U133" s="25" t="n">
        <v>100</v>
      </c>
      <c r="V133" s="23" t="n">
        <v>0</v>
      </c>
      <c r="W133" s="24" t="n">
        <v>0</v>
      </c>
      <c r="X133" s="24" t="n">
        <v>0</v>
      </c>
      <c r="Y133" s="24" t="n">
        <v>0</v>
      </c>
      <c r="Z133" s="24" t="n">
        <v>1</v>
      </c>
      <c r="AA133" s="24" t="n">
        <v>0</v>
      </c>
      <c r="AB133" s="24" t="n">
        <v>1</v>
      </c>
      <c r="AC133" s="25" t="n">
        <v>1</v>
      </c>
    </row>
    <row r="134" customFormat="false" ht="12.8" hidden="false" customHeight="false" outlineLevel="0" collapsed="false">
      <c r="A134" s="0" t="s">
        <v>50</v>
      </c>
      <c r="B134" s="0" t="n">
        <v>1</v>
      </c>
      <c r="C134" s="0" t="n">
        <v>2</v>
      </c>
      <c r="D134" s="0" t="n">
        <v>3</v>
      </c>
      <c r="E134" s="0" t="n">
        <v>4</v>
      </c>
      <c r="F134" s="0" t="n">
        <v>5</v>
      </c>
      <c r="G134" s="0" t="n">
        <v>6</v>
      </c>
      <c r="H134" s="0" t="n">
        <v>7</v>
      </c>
      <c r="I134" s="0" t="n">
        <v>8</v>
      </c>
      <c r="J134" s="0" t="s">
        <v>3</v>
      </c>
      <c r="N134" s="26" t="n">
        <v>0</v>
      </c>
      <c r="O134" s="27" t="n">
        <v>0</v>
      </c>
      <c r="P134" s="27" t="n">
        <v>150</v>
      </c>
      <c r="Q134" s="27" t="n">
        <v>350</v>
      </c>
      <c r="R134" s="27" t="n">
        <v>0</v>
      </c>
      <c r="S134" s="27" t="n">
        <v>225</v>
      </c>
      <c r="T134" s="27" t="n">
        <v>0</v>
      </c>
      <c r="U134" s="28" t="n">
        <v>0</v>
      </c>
      <c r="V134" s="26" t="n">
        <v>0</v>
      </c>
      <c r="W134" s="27" t="n">
        <v>0</v>
      </c>
      <c r="X134" s="27" t="n">
        <v>1</v>
      </c>
      <c r="Y134" s="27" t="n">
        <v>2</v>
      </c>
      <c r="Z134" s="27" t="n">
        <v>0</v>
      </c>
      <c r="AA134" s="27" t="n">
        <v>1</v>
      </c>
      <c r="AB134" s="27" t="n">
        <v>0</v>
      </c>
      <c r="AC134" s="28" t="n">
        <v>0</v>
      </c>
    </row>
    <row r="135" customFormat="false" ht="12.8" hidden="false" customHeight="false" outlineLevel="0" collapsed="false">
      <c r="A135" s="0" t="n">
        <v>1</v>
      </c>
      <c r="B135" s="23" t="n">
        <f aca="false" t="array" ref="B135:I137">N112:U114</f>
        <v>0</v>
      </c>
      <c r="C135" s="24" t="n">
        <v>0</v>
      </c>
      <c r="D135" s="24" t="n">
        <v>0</v>
      </c>
      <c r="E135" s="24" t="n">
        <v>0</v>
      </c>
      <c r="F135" s="24" t="n">
        <v>200</v>
      </c>
      <c r="G135" s="24" t="n">
        <v>0</v>
      </c>
      <c r="H135" s="24" t="n">
        <v>75</v>
      </c>
      <c r="I135" s="25" t="n">
        <v>100</v>
      </c>
      <c r="J135" s="0" t="n">
        <f aca="false">SUM(B135:I135)</f>
        <v>375</v>
      </c>
      <c r="K135" s="0" t="s">
        <v>52</v>
      </c>
      <c r="L135" s="0" t="n">
        <f aca="false" t="array" ref="L135:L137">$F$89:$F$91*(1-$B$96:$B$98)+$G$89:$G$91*$B$96:$B$98</f>
        <v>3520</v>
      </c>
      <c r="N135" s="29" t="n">
        <v>150</v>
      </c>
      <c r="O135" s="30" t="n">
        <v>100</v>
      </c>
      <c r="P135" s="30" t="n">
        <v>0</v>
      </c>
      <c r="Q135" s="30" t="n">
        <v>0</v>
      </c>
      <c r="R135" s="30" t="n">
        <v>0</v>
      </c>
      <c r="S135" s="30" t="n">
        <v>0</v>
      </c>
      <c r="T135" s="30" t="n">
        <v>0</v>
      </c>
      <c r="U135" s="31" t="n">
        <v>0</v>
      </c>
      <c r="V135" s="29" t="n">
        <v>1</v>
      </c>
      <c r="W135" s="30" t="n">
        <v>1</v>
      </c>
      <c r="X135" s="30" t="n">
        <v>0</v>
      </c>
      <c r="Y135" s="30" t="n">
        <v>0</v>
      </c>
      <c r="Z135" s="30" t="n">
        <v>0</v>
      </c>
      <c r="AA135" s="30" t="n">
        <v>0</v>
      </c>
      <c r="AB135" s="30" t="n">
        <v>0</v>
      </c>
      <c r="AC135" s="31" t="n">
        <v>0</v>
      </c>
    </row>
    <row r="136" customFormat="false" ht="12.8" hidden="false" customHeight="false" outlineLevel="0" collapsed="false">
      <c r="A136" s="0" t="n">
        <v>2</v>
      </c>
      <c r="B136" s="26" t="n">
        <v>0</v>
      </c>
      <c r="C136" s="27" t="n">
        <v>0</v>
      </c>
      <c r="D136" s="27" t="n">
        <v>100</v>
      </c>
      <c r="E136" s="27" t="n">
        <v>300</v>
      </c>
      <c r="F136" s="27" t="n">
        <v>0</v>
      </c>
      <c r="G136" s="27" t="n">
        <v>425</v>
      </c>
      <c r="H136" s="27" t="n">
        <v>0</v>
      </c>
      <c r="I136" s="28" t="n">
        <v>0</v>
      </c>
      <c r="J136" s="0" t="n">
        <f aca="false">SUM(B136:I136)</f>
        <v>825</v>
      </c>
      <c r="K136" s="0" t="s">
        <v>52</v>
      </c>
      <c r="L136" s="0" t="n">
        <v>3360</v>
      </c>
      <c r="N136" s="23" t="n">
        <v>0</v>
      </c>
      <c r="O136" s="24" t="n">
        <v>0</v>
      </c>
      <c r="P136" s="24" t="n">
        <v>0</v>
      </c>
      <c r="Q136" s="24" t="n">
        <v>0</v>
      </c>
      <c r="R136" s="24" t="n">
        <v>250</v>
      </c>
      <c r="S136" s="24" t="n">
        <v>0</v>
      </c>
      <c r="T136" s="24" t="n">
        <v>50</v>
      </c>
      <c r="U136" s="25" t="n">
        <v>75</v>
      </c>
      <c r="V136" s="23" t="n">
        <v>0</v>
      </c>
      <c r="W136" s="24" t="n">
        <v>0</v>
      </c>
      <c r="X136" s="24" t="n">
        <v>0</v>
      </c>
      <c r="Y136" s="24" t="n">
        <v>0</v>
      </c>
      <c r="Z136" s="24" t="n">
        <v>1</v>
      </c>
      <c r="AA136" s="24" t="n">
        <v>0</v>
      </c>
      <c r="AB136" s="24" t="n">
        <v>1</v>
      </c>
      <c r="AC136" s="25" t="n">
        <v>1</v>
      </c>
    </row>
    <row r="137" customFormat="false" ht="12.8" hidden="false" customHeight="false" outlineLevel="0" collapsed="false">
      <c r="A137" s="0" t="n">
        <v>3</v>
      </c>
      <c r="B137" s="29" t="n">
        <v>150</v>
      </c>
      <c r="C137" s="30" t="n">
        <v>125</v>
      </c>
      <c r="D137" s="30" t="n">
        <v>0</v>
      </c>
      <c r="E137" s="30" t="n">
        <v>0</v>
      </c>
      <c r="F137" s="30" t="n">
        <v>0</v>
      </c>
      <c r="G137" s="30" t="n">
        <v>0</v>
      </c>
      <c r="H137" s="30" t="n">
        <v>0</v>
      </c>
      <c r="I137" s="31" t="n">
        <v>0</v>
      </c>
      <c r="J137" s="0" t="n">
        <f aca="false">SUM(B137:I137)</f>
        <v>275</v>
      </c>
      <c r="K137" s="0" t="s">
        <v>52</v>
      </c>
      <c r="L137" s="32" t="n">
        <v>3200</v>
      </c>
      <c r="N137" s="26" t="n">
        <v>0</v>
      </c>
      <c r="O137" s="27" t="n">
        <v>0</v>
      </c>
      <c r="P137" s="27" t="n">
        <v>100</v>
      </c>
      <c r="Q137" s="27" t="n">
        <v>350</v>
      </c>
      <c r="R137" s="27" t="n">
        <v>0</v>
      </c>
      <c r="S137" s="27" t="n">
        <v>400</v>
      </c>
      <c r="T137" s="27" t="n">
        <v>0</v>
      </c>
      <c r="U137" s="28" t="n">
        <v>0</v>
      </c>
      <c r="V137" s="26" t="n">
        <v>0</v>
      </c>
      <c r="W137" s="27" t="n">
        <v>0</v>
      </c>
      <c r="X137" s="27" t="n">
        <v>1</v>
      </c>
      <c r="Y137" s="27" t="n">
        <v>2</v>
      </c>
      <c r="Z137" s="27" t="n">
        <v>0</v>
      </c>
      <c r="AA137" s="27" t="n">
        <v>2</v>
      </c>
      <c r="AB137" s="27" t="n">
        <v>0</v>
      </c>
      <c r="AC137" s="28" t="n">
        <v>0</v>
      </c>
    </row>
    <row r="138" customFormat="false" ht="12.8" hidden="false" customHeight="false" outlineLevel="0" collapsed="false">
      <c r="A138" s="0" t="s">
        <v>3</v>
      </c>
      <c r="B138" s="0" t="n">
        <f aca="false">SUM(B135:B137)</f>
        <v>150</v>
      </c>
      <c r="C138" s="0" t="n">
        <f aca="false">SUM(C135:C137)</f>
        <v>125</v>
      </c>
      <c r="D138" s="0" t="n">
        <f aca="false">SUM(D135:D137)</f>
        <v>100</v>
      </c>
      <c r="E138" s="0" t="n">
        <f aca="false">SUM(E135:E137)</f>
        <v>300</v>
      </c>
      <c r="F138" s="0" t="n">
        <f aca="false">SUM(F135:F137)</f>
        <v>200</v>
      </c>
      <c r="G138" s="0" t="n">
        <f aca="false">SUM(G135:G137)</f>
        <v>425</v>
      </c>
      <c r="H138" s="0" t="n">
        <f aca="false">SUM(H135:H137)</f>
        <v>75</v>
      </c>
      <c r="I138" s="0" t="n">
        <f aca="false">SUM(I135:I137)</f>
        <v>100</v>
      </c>
      <c r="J138" s="0" t="n">
        <f aca="false">SUM(B138:I138)</f>
        <v>1475</v>
      </c>
      <c r="N138" s="29" t="n">
        <v>150</v>
      </c>
      <c r="O138" s="30" t="n">
        <v>100</v>
      </c>
      <c r="P138" s="30" t="n">
        <v>0</v>
      </c>
      <c r="Q138" s="30" t="n">
        <v>0</v>
      </c>
      <c r="R138" s="30" t="n">
        <v>0</v>
      </c>
      <c r="S138" s="30" t="n">
        <v>0</v>
      </c>
      <c r="T138" s="30" t="n">
        <v>0</v>
      </c>
      <c r="U138" s="31" t="n">
        <v>0</v>
      </c>
      <c r="V138" s="29" t="n">
        <v>1</v>
      </c>
      <c r="W138" s="30" t="n">
        <v>1</v>
      </c>
      <c r="X138" s="30" t="n">
        <v>0</v>
      </c>
      <c r="Y138" s="30" t="n">
        <v>0</v>
      </c>
      <c r="Z138" s="30" t="n">
        <v>0</v>
      </c>
      <c r="AA138" s="30" t="n">
        <v>0</v>
      </c>
      <c r="AB138" s="30" t="n">
        <v>0</v>
      </c>
      <c r="AC138" s="31" t="n">
        <v>0</v>
      </c>
    </row>
    <row r="139" customFormat="false" ht="12.8" hidden="false" customHeight="false" outlineLevel="0" collapsed="false">
      <c r="B139" s="0" t="s">
        <v>53</v>
      </c>
      <c r="C139" s="0" t="s">
        <v>53</v>
      </c>
      <c r="D139" s="0" t="s">
        <v>53</v>
      </c>
      <c r="E139" s="0" t="s">
        <v>53</v>
      </c>
      <c r="F139" s="0" t="s">
        <v>53</v>
      </c>
      <c r="G139" s="0" t="s">
        <v>53</v>
      </c>
      <c r="H139" s="0" t="s">
        <v>53</v>
      </c>
      <c r="I139" s="0" t="s">
        <v>53</v>
      </c>
      <c r="J139" s="0" t="s">
        <v>53</v>
      </c>
      <c r="N139" s="23" t="n">
        <v>0</v>
      </c>
      <c r="O139" s="24" t="n">
        <v>0</v>
      </c>
      <c r="P139" s="24" t="n">
        <v>0</v>
      </c>
      <c r="Q139" s="24" t="n">
        <v>0</v>
      </c>
      <c r="R139" s="24" t="n">
        <v>300</v>
      </c>
      <c r="S139" s="24" t="n">
        <v>0</v>
      </c>
      <c r="T139" s="24" t="n">
        <v>150</v>
      </c>
      <c r="U139" s="25" t="n">
        <v>100</v>
      </c>
      <c r="V139" s="23" t="n">
        <v>0</v>
      </c>
      <c r="W139" s="24" t="n">
        <v>0</v>
      </c>
      <c r="X139" s="24" t="n">
        <v>0</v>
      </c>
      <c r="Y139" s="24" t="n">
        <v>0</v>
      </c>
      <c r="Z139" s="24" t="n">
        <v>2</v>
      </c>
      <c r="AA139" s="24" t="n">
        <v>0</v>
      </c>
      <c r="AB139" s="24" t="n">
        <v>1</v>
      </c>
      <c r="AC139" s="25" t="n">
        <v>1</v>
      </c>
    </row>
    <row r="140" customFormat="false" ht="12.8" hidden="false" customHeight="false" outlineLevel="0" collapsed="false">
      <c r="B140" s="0" t="n">
        <f aca="false" t="array" ref="B140:I140">B4:I4</f>
        <v>150</v>
      </c>
      <c r="C140" s="0" t="n">
        <v>125</v>
      </c>
      <c r="D140" s="0" t="n">
        <v>100</v>
      </c>
      <c r="E140" s="0" t="n">
        <v>300</v>
      </c>
      <c r="F140" s="0" t="n">
        <v>200</v>
      </c>
      <c r="G140" s="0" t="n">
        <v>425</v>
      </c>
      <c r="H140" s="0" t="n">
        <v>75</v>
      </c>
      <c r="I140" s="0" t="n">
        <v>100</v>
      </c>
      <c r="J140" s="0" t="n">
        <f aca="false">J4</f>
        <v>1475</v>
      </c>
      <c r="N140" s="26" t="n">
        <v>0</v>
      </c>
      <c r="O140" s="27" t="n">
        <v>0</v>
      </c>
      <c r="P140" s="27" t="n">
        <v>150</v>
      </c>
      <c r="Q140" s="27" t="n">
        <v>400</v>
      </c>
      <c r="R140" s="27" t="n">
        <v>0</v>
      </c>
      <c r="S140" s="27" t="n">
        <v>500</v>
      </c>
      <c r="T140" s="27" t="n">
        <v>0</v>
      </c>
      <c r="U140" s="28" t="n">
        <v>0</v>
      </c>
      <c r="V140" s="26" t="n">
        <v>0</v>
      </c>
      <c r="W140" s="27" t="n">
        <v>0</v>
      </c>
      <c r="X140" s="27" t="n">
        <v>1</v>
      </c>
      <c r="Y140" s="27" t="n">
        <v>2</v>
      </c>
      <c r="Z140" s="27" t="n">
        <v>0</v>
      </c>
      <c r="AA140" s="27" t="n">
        <v>2</v>
      </c>
      <c r="AB140" s="27" t="n">
        <v>0</v>
      </c>
      <c r="AC140" s="28" t="n">
        <v>0</v>
      </c>
    </row>
    <row r="141" customFormat="false" ht="12.8" hidden="false" customHeight="false" outlineLevel="0" collapsed="false">
      <c r="N141" s="29" t="n">
        <v>200</v>
      </c>
      <c r="O141" s="30" t="n">
        <v>75</v>
      </c>
      <c r="P141" s="30" t="n">
        <v>0</v>
      </c>
      <c r="Q141" s="30" t="n">
        <v>0</v>
      </c>
      <c r="R141" s="30" t="n">
        <v>0</v>
      </c>
      <c r="S141" s="30" t="n">
        <v>0</v>
      </c>
      <c r="T141" s="30" t="n">
        <v>0</v>
      </c>
      <c r="U141" s="31" t="n">
        <v>0</v>
      </c>
      <c r="V141" s="29" t="n">
        <v>1</v>
      </c>
      <c r="W141" s="30" t="n">
        <v>1</v>
      </c>
      <c r="X141" s="30" t="n">
        <v>0</v>
      </c>
      <c r="Y141" s="30" t="n">
        <v>0</v>
      </c>
      <c r="Z141" s="30" t="n">
        <v>0</v>
      </c>
      <c r="AA141" s="30" t="n">
        <v>0</v>
      </c>
      <c r="AB141" s="30" t="n">
        <v>0</v>
      </c>
      <c r="AC141" s="31" t="n">
        <v>0</v>
      </c>
    </row>
    <row r="142" customFormat="false" ht="12.8" hidden="false" customHeight="false" outlineLevel="0" collapsed="false">
      <c r="A142" s="0" t="s">
        <v>54</v>
      </c>
      <c r="N142" s="23" t="n">
        <v>0</v>
      </c>
      <c r="O142" s="24" t="n">
        <v>0</v>
      </c>
      <c r="P142" s="24" t="n">
        <v>0</v>
      </c>
      <c r="Q142" s="24" t="n">
        <v>0</v>
      </c>
      <c r="R142" s="24" t="n">
        <v>400</v>
      </c>
      <c r="S142" s="24" t="n">
        <v>0</v>
      </c>
      <c r="T142" s="24" t="n">
        <v>150</v>
      </c>
      <c r="U142" s="25" t="n">
        <v>150</v>
      </c>
      <c r="V142" s="23" t="n">
        <v>0</v>
      </c>
      <c r="W142" s="24" t="n">
        <v>0</v>
      </c>
      <c r="X142" s="24" t="n">
        <v>0</v>
      </c>
      <c r="Y142" s="24" t="n">
        <v>0</v>
      </c>
      <c r="Z142" s="24" t="n">
        <v>2</v>
      </c>
      <c r="AA142" s="24" t="n">
        <v>0</v>
      </c>
      <c r="AB142" s="24" t="n">
        <v>1</v>
      </c>
      <c r="AC142" s="25" t="n">
        <v>1</v>
      </c>
    </row>
    <row r="143" customFormat="false" ht="12.8" hidden="false" customHeight="false" outlineLevel="0" collapsed="false">
      <c r="A143" s="0" t="s">
        <v>55</v>
      </c>
      <c r="B143" s="0" t="n">
        <v>1</v>
      </c>
      <c r="C143" s="0" t="n">
        <v>2</v>
      </c>
      <c r="D143" s="0" t="n">
        <v>3</v>
      </c>
      <c r="E143" s="0" t="n">
        <v>4</v>
      </c>
      <c r="F143" s="0" t="n">
        <v>5</v>
      </c>
      <c r="G143" s="0" t="n">
        <v>6</v>
      </c>
      <c r="H143" s="0" t="n">
        <v>7</v>
      </c>
      <c r="I143" s="0" t="n">
        <v>8</v>
      </c>
      <c r="N143" s="26" t="n">
        <v>0</v>
      </c>
      <c r="O143" s="27" t="n">
        <v>0</v>
      </c>
      <c r="P143" s="27" t="n">
        <v>175</v>
      </c>
      <c r="Q143" s="27" t="n">
        <v>450</v>
      </c>
      <c r="R143" s="27" t="n">
        <v>0</v>
      </c>
      <c r="S143" s="27" t="n">
        <v>475</v>
      </c>
      <c r="T143" s="27" t="n">
        <v>0</v>
      </c>
      <c r="U143" s="28" t="n">
        <v>0</v>
      </c>
      <c r="V143" s="26" t="n">
        <v>0</v>
      </c>
      <c r="W143" s="27" t="n">
        <v>0</v>
      </c>
      <c r="X143" s="27" t="n">
        <v>1</v>
      </c>
      <c r="Y143" s="27" t="n">
        <v>2</v>
      </c>
      <c r="Z143" s="27" t="n">
        <v>0</v>
      </c>
      <c r="AA143" s="27" t="n">
        <v>2</v>
      </c>
      <c r="AB143" s="27" t="n">
        <v>0</v>
      </c>
      <c r="AC143" s="28" t="n">
        <v>0</v>
      </c>
    </row>
    <row r="144" customFormat="false" ht="12.8" hidden="false" customHeight="false" outlineLevel="0" collapsed="false">
      <c r="A144" s="0" t="n">
        <v>1</v>
      </c>
      <c r="B144" s="23" t="n">
        <f aca="false" t="array" ref="B144:I146">V112:AC114</f>
        <v>-0</v>
      </c>
      <c r="C144" s="24" t="n">
        <v>-0</v>
      </c>
      <c r="D144" s="24" t="n">
        <v>-0</v>
      </c>
      <c r="E144" s="24" t="n">
        <v>-0</v>
      </c>
      <c r="F144" s="24" t="n">
        <v>1</v>
      </c>
      <c r="G144" s="24" t="n">
        <v>-0</v>
      </c>
      <c r="H144" s="24" t="n">
        <v>1</v>
      </c>
      <c r="I144" s="25" t="n">
        <v>1</v>
      </c>
      <c r="N144" s="29" t="n">
        <v>300</v>
      </c>
      <c r="O144" s="30" t="n">
        <v>200</v>
      </c>
      <c r="P144" s="30" t="n">
        <v>0</v>
      </c>
      <c r="Q144" s="30" t="n">
        <v>0</v>
      </c>
      <c r="R144" s="30" t="n">
        <v>0</v>
      </c>
      <c r="S144" s="30" t="n">
        <v>0</v>
      </c>
      <c r="T144" s="30" t="n">
        <v>0</v>
      </c>
      <c r="U144" s="31" t="n">
        <v>0</v>
      </c>
      <c r="V144" s="29" t="n">
        <v>2</v>
      </c>
      <c r="W144" s="30" t="n">
        <v>1</v>
      </c>
      <c r="X144" s="30" t="n">
        <v>0</v>
      </c>
      <c r="Y144" s="30" t="n">
        <v>0</v>
      </c>
      <c r="Z144" s="30" t="n">
        <v>0</v>
      </c>
      <c r="AA144" s="30" t="n">
        <v>0</v>
      </c>
      <c r="AB144" s="30" t="n">
        <v>0</v>
      </c>
      <c r="AC144" s="31" t="n">
        <v>0</v>
      </c>
    </row>
    <row r="145" customFormat="false" ht="12.8" hidden="false" customHeight="false" outlineLevel="0" collapsed="false">
      <c r="A145" s="0" t="n">
        <v>2</v>
      </c>
      <c r="B145" s="26" t="n">
        <v>-0</v>
      </c>
      <c r="C145" s="27" t="n">
        <v>-0</v>
      </c>
      <c r="D145" s="27" t="n">
        <v>1</v>
      </c>
      <c r="E145" s="27" t="n">
        <v>2</v>
      </c>
      <c r="F145" s="27" t="n">
        <v>-0</v>
      </c>
      <c r="G145" s="27" t="n">
        <v>2</v>
      </c>
      <c r="H145" s="27" t="n">
        <v>-0</v>
      </c>
      <c r="I145" s="28" t="n">
        <v>-0</v>
      </c>
    </row>
    <row r="146" customFormat="false" ht="12.8" hidden="false" customHeight="false" outlineLevel="0" collapsed="false">
      <c r="A146" s="0" t="n">
        <v>3</v>
      </c>
      <c r="B146" s="29" t="n">
        <v>1</v>
      </c>
      <c r="C146" s="30" t="n">
        <v>1</v>
      </c>
      <c r="D146" s="30" t="n">
        <v>-0</v>
      </c>
      <c r="E146" s="30" t="n">
        <v>-0</v>
      </c>
      <c r="F146" s="30" t="n">
        <v>-0</v>
      </c>
      <c r="G146" s="30" t="n">
        <v>-0</v>
      </c>
      <c r="H146" s="30" t="n">
        <v>-0</v>
      </c>
      <c r="I146" s="31" t="n">
        <v>-0</v>
      </c>
    </row>
    <row r="148" customFormat="false" ht="12.8" hidden="false" customHeight="false" outlineLevel="0" collapsed="false">
      <c r="A148" s="18" t="s">
        <v>45</v>
      </c>
    </row>
    <row r="149" customFormat="false" ht="12.8" hidden="false" customHeight="false" outlineLevel="0" collapsed="false">
      <c r="A149" s="0" t="s">
        <v>56</v>
      </c>
      <c r="B149" s="0" t="n">
        <f aca="false">MMULT(TRANSPOSE(B135:I137),$B$83:$B$85*(1-$B$96:$B$98)+$C$83:$C$85*$B$96:$B$98)+1.2*SUMPRODUCT(B144:I146,$B$32:$I$34)+1.2*SUMPRODUCT(B135:I137,$B$39:$I$41)</f>
        <v>1446.40625165563</v>
      </c>
    </row>
    <row r="150" customFormat="false" ht="12.8" hidden="false" customHeight="false" outlineLevel="0" collapsed="false">
      <c r="A150" s="0" t="s">
        <v>57</v>
      </c>
      <c r="B150" s="0" t="n">
        <f aca="false">MMULT(TRANSPOSE(B135:I137),(1-$B$96:$B$98)*$F$83:$F$85+$B$96:$B$98*$G$83:$G$85)</f>
        <v>1.47</v>
      </c>
    </row>
    <row r="152" customFormat="false" ht="12.8" hidden="false" customHeight="false" outlineLevel="0" collapsed="false">
      <c r="A152" s="18" t="s">
        <v>58</v>
      </c>
    </row>
    <row r="153" customFormat="false" ht="12.8" hidden="false" customHeight="false" outlineLevel="0" collapsed="false">
      <c r="B153" s="0" t="n">
        <v>1</v>
      </c>
      <c r="C153" s="0" t="n">
        <v>2</v>
      </c>
      <c r="D153" s="0" t="n">
        <v>3</v>
      </c>
      <c r="E153" s="0" t="n">
        <v>4</v>
      </c>
      <c r="F153" s="0" t="n">
        <v>5</v>
      </c>
      <c r="G153" s="0" t="n">
        <v>6</v>
      </c>
      <c r="H153" s="0" t="n">
        <v>7</v>
      </c>
      <c r="I153" s="0" t="n">
        <v>8</v>
      </c>
    </row>
    <row r="154" customFormat="false" ht="12.8" hidden="false" customHeight="false" outlineLevel="0" collapsed="false">
      <c r="A154" s="0" t="n">
        <v>1</v>
      </c>
      <c r="B154" s="0" t="n">
        <f aca="false" t="array" ref="B154:I156">250*B144:I146</f>
        <v>-0</v>
      </c>
      <c r="C154" s="0" t="n">
        <v>-0</v>
      </c>
      <c r="D154" s="0" t="n">
        <v>-0</v>
      </c>
      <c r="E154" s="0" t="n">
        <v>-0</v>
      </c>
      <c r="F154" s="0" t="n">
        <v>250</v>
      </c>
      <c r="G154" s="0" t="n">
        <v>-0</v>
      </c>
      <c r="H154" s="0" t="n">
        <v>250</v>
      </c>
      <c r="I154" s="0" t="n">
        <v>250</v>
      </c>
    </row>
    <row r="155" customFormat="false" ht="12.8" hidden="false" customHeight="false" outlineLevel="0" collapsed="false">
      <c r="A155" s="0" t="n">
        <v>2</v>
      </c>
      <c r="B155" s="0" t="n">
        <v>-0</v>
      </c>
      <c r="C155" s="0" t="n">
        <v>-0</v>
      </c>
      <c r="D155" s="0" t="n">
        <v>250</v>
      </c>
      <c r="E155" s="0" t="n">
        <v>500</v>
      </c>
      <c r="F155" s="0" t="n">
        <v>-0</v>
      </c>
      <c r="G155" s="0" t="n">
        <v>500</v>
      </c>
      <c r="H155" s="0" t="n">
        <v>-0</v>
      </c>
      <c r="I155" s="0" t="n">
        <v>-0</v>
      </c>
    </row>
    <row r="156" customFormat="false" ht="12.8" hidden="false" customHeight="false" outlineLevel="0" collapsed="false">
      <c r="A156" s="0" t="n">
        <v>3</v>
      </c>
      <c r="B156" s="0" t="n">
        <v>250</v>
      </c>
      <c r="C156" s="0" t="n">
        <v>250</v>
      </c>
      <c r="D156" s="0" t="n">
        <v>-0</v>
      </c>
      <c r="E156" s="0" t="n">
        <v>-0</v>
      </c>
      <c r="F156" s="0" t="n">
        <v>-0</v>
      </c>
      <c r="G156" s="0" t="n">
        <v>-0</v>
      </c>
      <c r="H156" s="0" t="n">
        <v>-0</v>
      </c>
      <c r="I156" s="0" t="n">
        <v>-0</v>
      </c>
    </row>
    <row r="158" customFormat="false" ht="12.8" hidden="false" customHeight="false" outlineLevel="0" collapsed="false">
      <c r="A158" s="18" t="s">
        <v>60</v>
      </c>
    </row>
    <row r="159" customFormat="false" ht="12.8" hidden="false" customHeight="false" outlineLevel="0" collapsed="false">
      <c r="A159" s="0" t="s">
        <v>49</v>
      </c>
    </row>
    <row r="160" customFormat="false" ht="12.8" hidden="false" customHeight="false" outlineLevel="0" collapsed="false">
      <c r="A160" s="0" t="s">
        <v>50</v>
      </c>
      <c r="B160" s="0" t="n">
        <v>1</v>
      </c>
      <c r="C160" s="0" t="n">
        <v>2</v>
      </c>
      <c r="D160" s="0" t="n">
        <v>3</v>
      </c>
      <c r="E160" s="0" t="n">
        <v>4</v>
      </c>
      <c r="F160" s="0" t="n">
        <v>5</v>
      </c>
      <c r="G160" s="0" t="n">
        <v>6</v>
      </c>
      <c r="H160" s="0" t="n">
        <v>7</v>
      </c>
      <c r="I160" s="0" t="n">
        <v>8</v>
      </c>
      <c r="J160" s="0" t="s">
        <v>3</v>
      </c>
    </row>
    <row r="161" customFormat="false" ht="12.8" hidden="false" customHeight="false" outlineLevel="0" collapsed="false">
      <c r="A161" s="0" t="n">
        <v>1</v>
      </c>
      <c r="B161" s="23" t="n">
        <f aca="false" t="array" ref="B161:I163">N115:U117</f>
        <v>0</v>
      </c>
      <c r="C161" s="24" t="n">
        <v>0</v>
      </c>
      <c r="D161" s="24" t="n">
        <v>0</v>
      </c>
      <c r="E161" s="24" t="n">
        <v>0</v>
      </c>
      <c r="F161" s="24" t="n">
        <v>225</v>
      </c>
      <c r="G161" s="24" t="n">
        <v>0</v>
      </c>
      <c r="H161" s="24" t="n">
        <v>100</v>
      </c>
      <c r="I161" s="25" t="n">
        <v>125</v>
      </c>
      <c r="J161" s="0" t="n">
        <f aca="false">SUM(B161:I161)</f>
        <v>450</v>
      </c>
      <c r="K161" s="0" t="s">
        <v>52</v>
      </c>
      <c r="L161" s="0" t="n">
        <f aca="false" t="array" ref="L161:L163">$F$89:$F$91*(1-$B$96:$B$98)+$G$89:$G$91*$B$96:$B$98</f>
        <v>3520</v>
      </c>
    </row>
    <row r="162" customFormat="false" ht="12.8" hidden="false" customHeight="false" outlineLevel="0" collapsed="false">
      <c r="A162" s="0" t="n">
        <v>2</v>
      </c>
      <c r="B162" s="26" t="n">
        <v>0</v>
      </c>
      <c r="C162" s="27" t="n">
        <v>0</v>
      </c>
      <c r="D162" s="27" t="n">
        <v>75</v>
      </c>
      <c r="E162" s="27" t="n">
        <v>250</v>
      </c>
      <c r="F162" s="27" t="n">
        <v>0</v>
      </c>
      <c r="G162" s="27" t="n">
        <v>375</v>
      </c>
      <c r="H162" s="27" t="n">
        <v>0</v>
      </c>
      <c r="I162" s="28" t="n">
        <v>0</v>
      </c>
      <c r="J162" s="0" t="n">
        <f aca="false">SUM(B162:I162)</f>
        <v>700</v>
      </c>
      <c r="K162" s="0" t="s">
        <v>52</v>
      </c>
      <c r="L162" s="0" t="n">
        <v>3360</v>
      </c>
    </row>
    <row r="163" customFormat="false" ht="12.8" hidden="false" customHeight="false" outlineLevel="0" collapsed="false">
      <c r="A163" s="0" t="n">
        <v>3</v>
      </c>
      <c r="B163" s="29" t="n">
        <v>225</v>
      </c>
      <c r="C163" s="30" t="n">
        <v>150</v>
      </c>
      <c r="D163" s="30" t="n">
        <v>0</v>
      </c>
      <c r="E163" s="30" t="n">
        <v>0</v>
      </c>
      <c r="F163" s="30" t="n">
        <v>0</v>
      </c>
      <c r="G163" s="30" t="n">
        <v>0</v>
      </c>
      <c r="H163" s="30" t="n">
        <v>0</v>
      </c>
      <c r="I163" s="31" t="n">
        <v>0</v>
      </c>
      <c r="J163" s="0" t="n">
        <f aca="false">SUM(B163:I163)</f>
        <v>375</v>
      </c>
      <c r="K163" s="0" t="s">
        <v>52</v>
      </c>
      <c r="L163" s="32" t="n">
        <v>3200</v>
      </c>
    </row>
    <row r="164" customFormat="false" ht="12.8" hidden="false" customHeight="false" outlineLevel="0" collapsed="false">
      <c r="A164" s="0" t="s">
        <v>3</v>
      </c>
      <c r="B164" s="0" t="n">
        <f aca="false">SUM(B161:B163)</f>
        <v>225</v>
      </c>
      <c r="C164" s="0" t="n">
        <f aca="false">SUM(C161:C163)</f>
        <v>150</v>
      </c>
      <c r="D164" s="0" t="n">
        <f aca="false">SUM(D161:D163)</f>
        <v>75</v>
      </c>
      <c r="E164" s="0" t="n">
        <f aca="false">SUM(E161:E163)</f>
        <v>250</v>
      </c>
      <c r="F164" s="0" t="n">
        <f aca="false">SUM(F161:F163)</f>
        <v>225</v>
      </c>
      <c r="G164" s="0" t="n">
        <f aca="false">SUM(G161:G163)</f>
        <v>375</v>
      </c>
      <c r="H164" s="0" t="n">
        <f aca="false">SUM(H161:H163)</f>
        <v>100</v>
      </c>
      <c r="I164" s="0" t="n">
        <f aca="false">SUM(I161:I163)</f>
        <v>125</v>
      </c>
      <c r="J164" s="0" t="n">
        <f aca="false">SUM(B164:I164)</f>
        <v>1525</v>
      </c>
    </row>
    <row r="165" customFormat="false" ht="12.8" hidden="false" customHeight="false" outlineLevel="0" collapsed="false">
      <c r="B165" s="0" t="s">
        <v>53</v>
      </c>
      <c r="C165" s="0" t="s">
        <v>53</v>
      </c>
      <c r="D165" s="0" t="s">
        <v>53</v>
      </c>
      <c r="E165" s="0" t="s">
        <v>53</v>
      </c>
      <c r="F165" s="0" t="s">
        <v>53</v>
      </c>
      <c r="G165" s="0" t="s">
        <v>53</v>
      </c>
      <c r="H165" s="0" t="s">
        <v>53</v>
      </c>
      <c r="I165" s="0" t="s">
        <v>53</v>
      </c>
      <c r="J165" s="0" t="s">
        <v>53</v>
      </c>
    </row>
    <row r="166" customFormat="false" ht="12.8" hidden="false" customHeight="false" outlineLevel="0" collapsed="false">
      <c r="B166" s="0" t="n">
        <f aca="false" t="array" ref="B166:J166">B5:J5</f>
        <v>225</v>
      </c>
      <c r="C166" s="0" t="n">
        <v>150</v>
      </c>
      <c r="D166" s="0" t="n">
        <v>75</v>
      </c>
      <c r="E166" s="0" t="n">
        <v>250</v>
      </c>
      <c r="F166" s="0" t="n">
        <v>225</v>
      </c>
      <c r="G166" s="0" t="n">
        <v>375</v>
      </c>
      <c r="H166" s="0" t="n">
        <v>100</v>
      </c>
      <c r="I166" s="0" t="n">
        <v>125</v>
      </c>
      <c r="J166" s="0" t="n">
        <v>1525</v>
      </c>
    </row>
    <row r="168" customFormat="false" ht="12.8" hidden="false" customHeight="false" outlineLevel="0" collapsed="false">
      <c r="A168" s="0" t="s">
        <v>54</v>
      </c>
    </row>
    <row r="169" customFormat="false" ht="12.8" hidden="false" customHeight="false" outlineLevel="0" collapsed="false">
      <c r="A169" s="0" t="s">
        <v>55</v>
      </c>
      <c r="B169" s="0" t="n">
        <v>1</v>
      </c>
      <c r="C169" s="0" t="n">
        <v>2</v>
      </c>
      <c r="D169" s="0" t="n">
        <v>3</v>
      </c>
      <c r="E169" s="0" t="n">
        <v>4</v>
      </c>
      <c r="F169" s="0" t="n">
        <v>5</v>
      </c>
      <c r="G169" s="0" t="n">
        <v>6</v>
      </c>
      <c r="H169" s="0" t="n">
        <v>7</v>
      </c>
      <c r="I169" s="0" t="n">
        <v>8</v>
      </c>
    </row>
    <row r="170" customFormat="false" ht="12.8" hidden="false" customHeight="false" outlineLevel="0" collapsed="false">
      <c r="A170" s="0" t="n">
        <v>1</v>
      </c>
      <c r="B170" s="23" t="n">
        <f aca="false" t="array" ref="B170:I172">V115:AC117</f>
        <v>-0</v>
      </c>
      <c r="C170" s="24" t="n">
        <v>-0</v>
      </c>
      <c r="D170" s="24" t="n">
        <v>-0</v>
      </c>
      <c r="E170" s="24" t="n">
        <v>-0</v>
      </c>
      <c r="F170" s="24" t="n">
        <v>1</v>
      </c>
      <c r="G170" s="24" t="n">
        <v>-0</v>
      </c>
      <c r="H170" s="24" t="n">
        <v>1</v>
      </c>
      <c r="I170" s="25" t="n">
        <v>1</v>
      </c>
    </row>
    <row r="171" customFormat="false" ht="12.8" hidden="false" customHeight="false" outlineLevel="0" collapsed="false">
      <c r="A171" s="0" t="n">
        <v>2</v>
      </c>
      <c r="B171" s="26" t="n">
        <v>-0</v>
      </c>
      <c r="C171" s="27" t="n">
        <v>-0</v>
      </c>
      <c r="D171" s="27" t="n">
        <v>1</v>
      </c>
      <c r="E171" s="27" t="n">
        <v>1</v>
      </c>
      <c r="F171" s="27" t="n">
        <v>-0</v>
      </c>
      <c r="G171" s="27" t="n">
        <v>2</v>
      </c>
      <c r="H171" s="27" t="n">
        <v>-0</v>
      </c>
      <c r="I171" s="28" t="n">
        <v>-0</v>
      </c>
    </row>
    <row r="172" customFormat="false" ht="12.8" hidden="false" customHeight="false" outlineLevel="0" collapsed="false">
      <c r="A172" s="0" t="n">
        <v>3</v>
      </c>
      <c r="B172" s="29" t="n">
        <v>1</v>
      </c>
      <c r="C172" s="30" t="n">
        <v>1</v>
      </c>
      <c r="D172" s="30" t="n">
        <v>-0</v>
      </c>
      <c r="E172" s="30" t="n">
        <v>-0</v>
      </c>
      <c r="F172" s="30" t="n">
        <v>-0</v>
      </c>
      <c r="G172" s="30" t="n">
        <v>-0</v>
      </c>
      <c r="H172" s="30" t="n">
        <v>-0</v>
      </c>
      <c r="I172" s="31" t="n">
        <v>-0</v>
      </c>
    </row>
    <row r="174" customFormat="false" ht="12.8" hidden="false" customHeight="false" outlineLevel="0" collapsed="false">
      <c r="A174" s="18" t="s">
        <v>45</v>
      </c>
    </row>
    <row r="175" customFormat="false" ht="12.8" hidden="false" customHeight="false" outlineLevel="0" collapsed="false">
      <c r="A175" s="0" t="s">
        <v>56</v>
      </c>
      <c r="B175" s="0" t="n">
        <f aca="false">MMULT(TRANSPOSE(B161:I163),$B$83:$B$85*(1-$B$96:$B$98)+$C$83:$C$85*$B$96:$B$98)+1.2*SUMPRODUCT(B170:I172,$B$32:$I$34)+1.2*SUMPRODUCT(B161:I163,$B$39:$I$41)</f>
        <v>1455.59337748344</v>
      </c>
    </row>
    <row r="176" customFormat="false" ht="12.8" hidden="false" customHeight="false" outlineLevel="0" collapsed="false">
      <c r="A176" s="0" t="s">
        <v>57</v>
      </c>
      <c r="B176" s="0" t="n">
        <f aca="false">MMULT(TRANSPOSE(B161:I163),(1-$B$96:$B$98)*$F$83:$F$85+$B$96:$B$98*$G$83:$G$85)</f>
        <v>2.205</v>
      </c>
    </row>
    <row r="178" customFormat="false" ht="12.8" hidden="false" customHeight="false" outlineLevel="0" collapsed="false">
      <c r="A178" s="18" t="s">
        <v>58</v>
      </c>
    </row>
    <row r="179" customFormat="false" ht="12.8" hidden="false" customHeight="false" outlineLevel="0" collapsed="false">
      <c r="B179" s="0" t="n">
        <v>1</v>
      </c>
      <c r="C179" s="0" t="n">
        <v>2</v>
      </c>
      <c r="D179" s="0" t="n">
        <v>3</v>
      </c>
      <c r="E179" s="0" t="n">
        <v>4</v>
      </c>
      <c r="F179" s="0" t="n">
        <v>5</v>
      </c>
      <c r="G179" s="0" t="n">
        <v>6</v>
      </c>
      <c r="H179" s="0" t="n">
        <v>7</v>
      </c>
      <c r="I179" s="0" t="n">
        <v>8</v>
      </c>
    </row>
    <row r="180" customFormat="false" ht="12.8" hidden="false" customHeight="false" outlineLevel="0" collapsed="false">
      <c r="A180" s="0" t="n">
        <v>1</v>
      </c>
      <c r="B180" s="0" t="n">
        <f aca="false" t="array" ref="B180:I182">250*B170:I172</f>
        <v>-0</v>
      </c>
      <c r="C180" s="0" t="n">
        <v>-0</v>
      </c>
      <c r="D180" s="0" t="n">
        <v>-0</v>
      </c>
      <c r="E180" s="0" t="n">
        <v>-0</v>
      </c>
      <c r="F180" s="0" t="n">
        <v>250</v>
      </c>
      <c r="G180" s="0" t="n">
        <v>-0</v>
      </c>
      <c r="H180" s="0" t="n">
        <v>250</v>
      </c>
      <c r="I180" s="0" t="n">
        <v>250</v>
      </c>
    </row>
    <row r="181" customFormat="false" ht="12.8" hidden="false" customHeight="false" outlineLevel="0" collapsed="false">
      <c r="A181" s="0" t="n">
        <v>2</v>
      </c>
      <c r="B181" s="0" t="n">
        <v>-0</v>
      </c>
      <c r="C181" s="0" t="n">
        <v>-0</v>
      </c>
      <c r="D181" s="0" t="n">
        <v>250</v>
      </c>
      <c r="E181" s="0" t="n">
        <v>250</v>
      </c>
      <c r="F181" s="0" t="n">
        <v>-0</v>
      </c>
      <c r="G181" s="0" t="n">
        <v>500</v>
      </c>
      <c r="H181" s="0" t="n">
        <v>-0</v>
      </c>
      <c r="I181" s="0" t="n">
        <v>-0</v>
      </c>
    </row>
    <row r="182" customFormat="false" ht="12.8" hidden="false" customHeight="false" outlineLevel="0" collapsed="false">
      <c r="A182" s="0" t="n">
        <v>3</v>
      </c>
      <c r="B182" s="0" t="n">
        <v>250</v>
      </c>
      <c r="C182" s="0" t="n">
        <v>250</v>
      </c>
      <c r="D182" s="0" t="n">
        <v>-0</v>
      </c>
      <c r="E182" s="0" t="n">
        <v>-0</v>
      </c>
      <c r="F182" s="0" t="n">
        <v>-0</v>
      </c>
      <c r="G182" s="0" t="n">
        <v>-0</v>
      </c>
      <c r="H182" s="0" t="n">
        <v>-0</v>
      </c>
      <c r="I182" s="0" t="n">
        <v>-0</v>
      </c>
    </row>
    <row r="184" customFormat="false" ht="12.8" hidden="false" customHeight="false" outlineLevel="0" collapsed="false">
      <c r="A184" s="18" t="s">
        <v>61</v>
      </c>
    </row>
    <row r="185" customFormat="false" ht="12.8" hidden="false" customHeight="false" outlineLevel="0" collapsed="false">
      <c r="A185" s="0" t="s">
        <v>49</v>
      </c>
    </row>
    <row r="186" customFormat="false" ht="12.8" hidden="false" customHeight="false" outlineLevel="0" collapsed="false">
      <c r="A186" s="0" t="s">
        <v>50</v>
      </c>
      <c r="B186" s="0" t="n">
        <v>1</v>
      </c>
      <c r="C186" s="0" t="n">
        <v>2</v>
      </c>
      <c r="D186" s="0" t="n">
        <v>3</v>
      </c>
      <c r="E186" s="0" t="n">
        <v>4</v>
      </c>
      <c r="F186" s="0" t="n">
        <v>5</v>
      </c>
      <c r="G186" s="0" t="n">
        <v>6</v>
      </c>
      <c r="H186" s="0" t="n">
        <v>7</v>
      </c>
      <c r="I186" s="0" t="n">
        <v>8</v>
      </c>
      <c r="J186" s="0" t="s">
        <v>3</v>
      </c>
    </row>
    <row r="187" customFormat="false" ht="12.8" hidden="false" customHeight="false" outlineLevel="0" collapsed="false">
      <c r="A187" s="0" t="n">
        <v>1</v>
      </c>
      <c r="B187" s="23" t="n">
        <f aca="false" t="array" ref="B187:I189">N118:U120</f>
        <v>0</v>
      </c>
      <c r="C187" s="24" t="n">
        <v>0</v>
      </c>
      <c r="D187" s="24" t="n">
        <v>0</v>
      </c>
      <c r="E187" s="24" t="n">
        <v>0</v>
      </c>
      <c r="F187" s="24" t="n">
        <v>200</v>
      </c>
      <c r="G187" s="24" t="n">
        <v>0</v>
      </c>
      <c r="H187" s="24" t="n">
        <v>125</v>
      </c>
      <c r="I187" s="25" t="n">
        <v>150</v>
      </c>
      <c r="J187" s="0" t="n">
        <f aca="false">SUM(B187:I187)</f>
        <v>475</v>
      </c>
      <c r="K187" s="0" t="s">
        <v>52</v>
      </c>
      <c r="L187" s="0" t="n">
        <f aca="false" t="array" ref="L187:L189">$F$89:$F$91*(1-$B$96:$B$98)+$G$89:$G$91*$B$96:$B$98</f>
        <v>3520</v>
      </c>
    </row>
    <row r="188" customFormat="false" ht="12.8" hidden="false" customHeight="false" outlineLevel="0" collapsed="false">
      <c r="A188" s="0" t="n">
        <v>2</v>
      </c>
      <c r="B188" s="26" t="n">
        <v>0</v>
      </c>
      <c r="C188" s="27" t="n">
        <v>0</v>
      </c>
      <c r="D188" s="27" t="n">
        <v>100</v>
      </c>
      <c r="E188" s="27" t="n">
        <v>200</v>
      </c>
      <c r="F188" s="27" t="n">
        <v>0</v>
      </c>
      <c r="G188" s="27" t="n">
        <v>350</v>
      </c>
      <c r="H188" s="27" t="n">
        <v>0</v>
      </c>
      <c r="I188" s="28" t="n">
        <v>0</v>
      </c>
      <c r="J188" s="0" t="n">
        <f aca="false">SUM(B188:I188)</f>
        <v>650</v>
      </c>
      <c r="K188" s="0" t="s">
        <v>52</v>
      </c>
      <c r="L188" s="0" t="n">
        <v>3360</v>
      </c>
    </row>
    <row r="189" customFormat="false" ht="12.8" hidden="false" customHeight="false" outlineLevel="0" collapsed="false">
      <c r="A189" s="0" t="n">
        <v>3</v>
      </c>
      <c r="B189" s="29" t="n">
        <v>250</v>
      </c>
      <c r="C189" s="30" t="n">
        <v>200</v>
      </c>
      <c r="D189" s="30" t="n">
        <v>0</v>
      </c>
      <c r="E189" s="30" t="n">
        <v>0</v>
      </c>
      <c r="F189" s="30" t="n">
        <v>0</v>
      </c>
      <c r="G189" s="30" t="n">
        <v>0</v>
      </c>
      <c r="H189" s="30" t="n">
        <v>0</v>
      </c>
      <c r="I189" s="31" t="n">
        <v>0</v>
      </c>
      <c r="J189" s="0" t="n">
        <f aca="false">SUM(B189:I189)</f>
        <v>450</v>
      </c>
      <c r="K189" s="0" t="s">
        <v>52</v>
      </c>
      <c r="L189" s="32" t="n">
        <v>3200</v>
      </c>
    </row>
    <row r="190" customFormat="false" ht="12.8" hidden="false" customHeight="false" outlineLevel="0" collapsed="false">
      <c r="A190" s="0" t="s">
        <v>3</v>
      </c>
      <c r="B190" s="0" t="n">
        <f aca="false">SUM(B187:B189)</f>
        <v>250</v>
      </c>
      <c r="C190" s="0" t="n">
        <f aca="false">SUM(C187:C189)</f>
        <v>200</v>
      </c>
      <c r="D190" s="0" t="n">
        <f aca="false">SUM(D187:D189)</f>
        <v>100</v>
      </c>
      <c r="E190" s="0" t="n">
        <f aca="false">SUM(E187:E189)</f>
        <v>200</v>
      </c>
      <c r="F190" s="0" t="n">
        <f aca="false">SUM(F187:F189)</f>
        <v>200</v>
      </c>
      <c r="G190" s="0" t="n">
        <f aca="false">SUM(G187:G189)</f>
        <v>350</v>
      </c>
      <c r="H190" s="0" t="n">
        <f aca="false">SUM(H187:H189)</f>
        <v>125</v>
      </c>
      <c r="I190" s="0" t="n">
        <f aca="false">SUM(I187:I189)</f>
        <v>150</v>
      </c>
      <c r="J190" s="0" t="n">
        <f aca="false">SUM(B190:I190)</f>
        <v>1575</v>
      </c>
    </row>
    <row r="191" customFormat="false" ht="12.8" hidden="false" customHeight="false" outlineLevel="0" collapsed="false">
      <c r="B191" s="0" t="s">
        <v>53</v>
      </c>
      <c r="C191" s="0" t="s">
        <v>53</v>
      </c>
      <c r="D191" s="0" t="s">
        <v>53</v>
      </c>
      <c r="E191" s="0" t="s">
        <v>53</v>
      </c>
      <c r="F191" s="0" t="s">
        <v>53</v>
      </c>
      <c r="G191" s="0" t="s">
        <v>53</v>
      </c>
      <c r="H191" s="0" t="s">
        <v>53</v>
      </c>
      <c r="I191" s="0" t="s">
        <v>53</v>
      </c>
      <c r="J191" s="0" t="s">
        <v>53</v>
      </c>
    </row>
    <row r="192" customFormat="false" ht="12.8" hidden="false" customHeight="false" outlineLevel="0" collapsed="false">
      <c r="B192" s="0" t="n">
        <f aca="false" t="array" ref="B192:J192">B6:J6</f>
        <v>250</v>
      </c>
      <c r="C192" s="0" t="n">
        <v>200</v>
      </c>
      <c r="D192" s="0" t="n">
        <v>100</v>
      </c>
      <c r="E192" s="0" t="n">
        <v>200</v>
      </c>
      <c r="F192" s="0" t="n">
        <v>200</v>
      </c>
      <c r="G192" s="0" t="n">
        <v>350</v>
      </c>
      <c r="H192" s="0" t="n">
        <v>125</v>
      </c>
      <c r="I192" s="0" t="n">
        <v>150</v>
      </c>
      <c r="J192" s="0" t="n">
        <v>1575</v>
      </c>
    </row>
    <row r="194" customFormat="false" ht="12.8" hidden="false" customHeight="false" outlineLevel="0" collapsed="false">
      <c r="A194" s="0" t="s">
        <v>54</v>
      </c>
    </row>
    <row r="195" customFormat="false" ht="12.8" hidden="false" customHeight="false" outlineLevel="0" collapsed="false">
      <c r="A195" s="0" t="s">
        <v>55</v>
      </c>
      <c r="B195" s="0" t="n">
        <v>1</v>
      </c>
      <c r="C195" s="0" t="n">
        <v>2</v>
      </c>
      <c r="D195" s="0" t="n">
        <v>3</v>
      </c>
      <c r="E195" s="0" t="n">
        <v>4</v>
      </c>
      <c r="F195" s="0" t="n">
        <v>5</v>
      </c>
      <c r="G195" s="0" t="n">
        <v>6</v>
      </c>
      <c r="H195" s="0" t="n">
        <v>7</v>
      </c>
      <c r="I195" s="0" t="n">
        <v>8</v>
      </c>
    </row>
    <row r="196" customFormat="false" ht="12.8" hidden="false" customHeight="false" outlineLevel="0" collapsed="false">
      <c r="A196" s="0" t="n">
        <v>1</v>
      </c>
      <c r="B196" s="23" t="n">
        <f aca="false" t="array" ref="B196:I198">V118:AC120</f>
        <v>-0</v>
      </c>
      <c r="C196" s="24" t="n">
        <v>-0</v>
      </c>
      <c r="D196" s="24" t="n">
        <v>-0</v>
      </c>
      <c r="E196" s="24" t="n">
        <v>-0</v>
      </c>
      <c r="F196" s="24" t="n">
        <v>1</v>
      </c>
      <c r="G196" s="24" t="n">
        <v>-0</v>
      </c>
      <c r="H196" s="24" t="n">
        <v>1</v>
      </c>
      <c r="I196" s="25" t="n">
        <v>1</v>
      </c>
    </row>
    <row r="197" customFormat="false" ht="12.8" hidden="false" customHeight="false" outlineLevel="0" collapsed="false">
      <c r="A197" s="0" t="n">
        <v>2</v>
      </c>
      <c r="B197" s="26" t="n">
        <v>-0</v>
      </c>
      <c r="C197" s="27" t="n">
        <v>-0</v>
      </c>
      <c r="D197" s="27" t="n">
        <v>1</v>
      </c>
      <c r="E197" s="27" t="n">
        <v>1</v>
      </c>
      <c r="F197" s="27" t="n">
        <v>-0</v>
      </c>
      <c r="G197" s="27" t="n">
        <v>2</v>
      </c>
      <c r="H197" s="27" t="n">
        <v>-0</v>
      </c>
      <c r="I197" s="28" t="n">
        <v>-0</v>
      </c>
    </row>
    <row r="198" customFormat="false" ht="12.8" hidden="false" customHeight="false" outlineLevel="0" collapsed="false">
      <c r="A198" s="0" t="n">
        <v>3</v>
      </c>
      <c r="B198" s="29" t="n">
        <v>1</v>
      </c>
      <c r="C198" s="30" t="n">
        <v>1</v>
      </c>
      <c r="D198" s="30" t="n">
        <v>-0</v>
      </c>
      <c r="E198" s="30" t="n">
        <v>-0</v>
      </c>
      <c r="F198" s="30" t="n">
        <v>-0</v>
      </c>
      <c r="G198" s="30" t="n">
        <v>-0</v>
      </c>
      <c r="H198" s="30" t="n">
        <v>-0</v>
      </c>
      <c r="I198" s="31" t="n">
        <v>-0</v>
      </c>
    </row>
    <row r="200" customFormat="false" ht="12.8" hidden="false" customHeight="false" outlineLevel="0" collapsed="false">
      <c r="A200" s="18" t="s">
        <v>45</v>
      </c>
    </row>
    <row r="201" customFormat="false" ht="12.8" hidden="false" customHeight="false" outlineLevel="0" collapsed="false">
      <c r="A201" s="0" t="s">
        <v>56</v>
      </c>
      <c r="B201" s="0" t="n">
        <f aca="false">MMULT(TRANSPOSE(B187:I189),$B$83:$B$85*(1-$B$96:$B$98)+$C$83:$C$85*$B$96:$B$98)+1.2*SUMPRODUCT(B196:I198,$B$32:$I$34)+1.2*SUMPRODUCT(B187:I189,$B$39:$I$41)</f>
        <v>1526.26108609272</v>
      </c>
    </row>
    <row r="202" customFormat="false" ht="12.8" hidden="false" customHeight="false" outlineLevel="0" collapsed="false">
      <c r="A202" s="0" t="s">
        <v>57</v>
      </c>
      <c r="B202" s="0" t="n">
        <f aca="false">MMULT(TRANSPOSE(B187:I189),(1-$B$96:$B$98)*$F$83:$F$85+$B$96:$B$98*$G$83:$G$85)</f>
        <v>2.45</v>
      </c>
    </row>
    <row r="204" customFormat="false" ht="12.8" hidden="false" customHeight="false" outlineLevel="0" collapsed="false">
      <c r="A204" s="18" t="s">
        <v>58</v>
      </c>
    </row>
    <row r="205" customFormat="false" ht="12.8" hidden="false" customHeight="false" outlineLevel="0" collapsed="false">
      <c r="B205" s="0" t="n">
        <v>1</v>
      </c>
      <c r="C205" s="0" t="n">
        <v>2</v>
      </c>
      <c r="D205" s="0" t="n">
        <v>3</v>
      </c>
      <c r="E205" s="0" t="n">
        <v>4</v>
      </c>
      <c r="F205" s="0" t="n">
        <v>5</v>
      </c>
      <c r="G205" s="0" t="n">
        <v>6</v>
      </c>
      <c r="H205" s="0" t="n">
        <v>7</v>
      </c>
      <c r="I205" s="0" t="n">
        <v>8</v>
      </c>
    </row>
    <row r="206" customFormat="false" ht="12.8" hidden="false" customHeight="false" outlineLevel="0" collapsed="false">
      <c r="A206" s="0" t="n">
        <v>1</v>
      </c>
      <c r="B206" s="0" t="n">
        <f aca="false" t="array" ref="B206:I208">250*B196:I198</f>
        <v>-0</v>
      </c>
      <c r="C206" s="0" t="n">
        <v>-0</v>
      </c>
      <c r="D206" s="0" t="n">
        <v>-0</v>
      </c>
      <c r="E206" s="0" t="n">
        <v>-0</v>
      </c>
      <c r="F206" s="0" t="n">
        <v>250</v>
      </c>
      <c r="G206" s="0" t="n">
        <v>-0</v>
      </c>
      <c r="H206" s="0" t="n">
        <v>250</v>
      </c>
      <c r="I206" s="0" t="n">
        <v>250</v>
      </c>
    </row>
    <row r="207" customFormat="false" ht="12.8" hidden="false" customHeight="false" outlineLevel="0" collapsed="false">
      <c r="A207" s="0" t="n">
        <v>2</v>
      </c>
      <c r="B207" s="0" t="n">
        <v>-0</v>
      </c>
      <c r="C207" s="0" t="n">
        <v>-0</v>
      </c>
      <c r="D207" s="0" t="n">
        <v>250</v>
      </c>
      <c r="E207" s="0" t="n">
        <v>250</v>
      </c>
      <c r="F207" s="0" t="n">
        <v>-0</v>
      </c>
      <c r="G207" s="0" t="n">
        <v>500</v>
      </c>
      <c r="H207" s="0" t="n">
        <v>-0</v>
      </c>
      <c r="I207" s="0" t="n">
        <v>-0</v>
      </c>
    </row>
    <row r="208" customFormat="false" ht="12.8" hidden="false" customHeight="false" outlineLevel="0" collapsed="false">
      <c r="A208" s="0" t="n">
        <v>3</v>
      </c>
      <c r="B208" s="0" t="n">
        <v>250</v>
      </c>
      <c r="C208" s="0" t="n">
        <v>250</v>
      </c>
      <c r="D208" s="0" t="n">
        <v>-0</v>
      </c>
      <c r="E208" s="0" t="n">
        <v>-0</v>
      </c>
      <c r="F208" s="0" t="n">
        <v>-0</v>
      </c>
      <c r="G208" s="0" t="n">
        <v>-0</v>
      </c>
      <c r="H208" s="0" t="n">
        <v>-0</v>
      </c>
      <c r="I208" s="0" t="n">
        <v>-0</v>
      </c>
    </row>
    <row r="210" customFormat="false" ht="12.8" hidden="false" customHeight="false" outlineLevel="0" collapsed="false">
      <c r="A210" s="18" t="s">
        <v>62</v>
      </c>
    </row>
    <row r="211" customFormat="false" ht="12.8" hidden="false" customHeight="false" outlineLevel="0" collapsed="false">
      <c r="A211" s="0" t="s">
        <v>49</v>
      </c>
    </row>
    <row r="212" customFormat="false" ht="12.8" hidden="false" customHeight="false" outlineLevel="0" collapsed="false">
      <c r="A212" s="0" t="s">
        <v>50</v>
      </c>
      <c r="B212" s="0" t="n">
        <v>1</v>
      </c>
      <c r="C212" s="0" t="n">
        <v>2</v>
      </c>
      <c r="D212" s="0" t="n">
        <v>3</v>
      </c>
      <c r="E212" s="0" t="n">
        <v>4</v>
      </c>
      <c r="F212" s="0" t="n">
        <v>5</v>
      </c>
      <c r="G212" s="0" t="n">
        <v>6</v>
      </c>
      <c r="H212" s="0" t="n">
        <v>7</v>
      </c>
      <c r="I212" s="0" t="n">
        <v>8</v>
      </c>
      <c r="J212" s="0" t="s">
        <v>3</v>
      </c>
    </row>
    <row r="213" customFormat="false" ht="12.8" hidden="false" customHeight="false" outlineLevel="0" collapsed="false">
      <c r="A213" s="0" t="n">
        <v>1</v>
      </c>
      <c r="B213" s="23" t="n">
        <f aca="false" t="array" ref="B213:I215">N121:U123</f>
        <v>0</v>
      </c>
      <c r="C213" s="24" t="n">
        <v>0</v>
      </c>
      <c r="D213" s="24" t="n">
        <v>0</v>
      </c>
      <c r="E213" s="24" t="n">
        <v>0</v>
      </c>
      <c r="F213" s="24" t="n">
        <v>250</v>
      </c>
      <c r="G213" s="24" t="n">
        <v>0</v>
      </c>
      <c r="H213" s="24" t="n">
        <v>75</v>
      </c>
      <c r="I213" s="25" t="n">
        <v>125</v>
      </c>
      <c r="J213" s="0" t="n">
        <f aca="false">SUM(B213:I213)</f>
        <v>450</v>
      </c>
      <c r="K213" s="0" t="s">
        <v>52</v>
      </c>
      <c r="L213" s="0" t="n">
        <f aca="false" t="array" ref="L213:L215">$F$89:$F$91*(1-$B$96:$B$98)+$G$89:$G$91*$B$96:$B$98</f>
        <v>3520</v>
      </c>
    </row>
    <row r="214" customFormat="false" ht="12.8" hidden="false" customHeight="false" outlineLevel="0" collapsed="false">
      <c r="A214" s="0" t="n">
        <v>2</v>
      </c>
      <c r="B214" s="26" t="n">
        <v>0</v>
      </c>
      <c r="C214" s="27" t="n">
        <v>0</v>
      </c>
      <c r="D214" s="27" t="n">
        <v>75</v>
      </c>
      <c r="E214" s="27" t="n">
        <v>200</v>
      </c>
      <c r="F214" s="27" t="n">
        <v>0</v>
      </c>
      <c r="G214" s="27" t="n">
        <v>300</v>
      </c>
      <c r="H214" s="27" t="n">
        <v>0</v>
      </c>
      <c r="I214" s="28" t="n">
        <v>0</v>
      </c>
      <c r="J214" s="0" t="n">
        <f aca="false">SUM(B214:I214)</f>
        <v>575</v>
      </c>
      <c r="K214" s="0" t="s">
        <v>52</v>
      </c>
      <c r="L214" s="0" t="n">
        <v>3360</v>
      </c>
    </row>
    <row r="215" customFormat="false" ht="12.8" hidden="false" customHeight="false" outlineLevel="0" collapsed="false">
      <c r="A215" s="0" t="n">
        <v>3</v>
      </c>
      <c r="B215" s="29" t="n">
        <v>250</v>
      </c>
      <c r="C215" s="30" t="n">
        <v>175</v>
      </c>
      <c r="D215" s="30" t="n">
        <v>0</v>
      </c>
      <c r="E215" s="30" t="n">
        <v>0</v>
      </c>
      <c r="F215" s="30" t="n">
        <v>0</v>
      </c>
      <c r="G215" s="30" t="n">
        <v>0</v>
      </c>
      <c r="H215" s="30" t="n">
        <v>0</v>
      </c>
      <c r="I215" s="31" t="n">
        <v>0</v>
      </c>
      <c r="J215" s="0" t="n">
        <f aca="false">SUM(B215:I215)</f>
        <v>425</v>
      </c>
      <c r="K215" s="0" t="s">
        <v>52</v>
      </c>
      <c r="L215" s="32" t="n">
        <v>3200</v>
      </c>
    </row>
    <row r="216" customFormat="false" ht="12.8" hidden="false" customHeight="false" outlineLevel="0" collapsed="false">
      <c r="A216" s="0" t="s">
        <v>3</v>
      </c>
      <c r="B216" s="0" t="n">
        <f aca="false">SUM(B213:B215)</f>
        <v>250</v>
      </c>
      <c r="C216" s="0" t="n">
        <f aca="false">SUM(C213:C215)</f>
        <v>175</v>
      </c>
      <c r="D216" s="0" t="n">
        <f aca="false">SUM(D213:D215)</f>
        <v>75</v>
      </c>
      <c r="E216" s="0" t="n">
        <f aca="false">SUM(E213:E215)</f>
        <v>200</v>
      </c>
      <c r="F216" s="0" t="n">
        <f aca="false">SUM(F213:F215)</f>
        <v>250</v>
      </c>
      <c r="G216" s="0" t="n">
        <f aca="false">SUM(G213:G215)</f>
        <v>300</v>
      </c>
      <c r="H216" s="0" t="n">
        <f aca="false">SUM(H213:H215)</f>
        <v>75</v>
      </c>
      <c r="I216" s="0" t="n">
        <f aca="false">SUM(I213:I215)</f>
        <v>125</v>
      </c>
      <c r="J216" s="0" t="n">
        <f aca="false">SUM(B216:I216)</f>
        <v>1450</v>
      </c>
    </row>
    <row r="217" customFormat="false" ht="12.8" hidden="false" customHeight="false" outlineLevel="0" collapsed="false">
      <c r="B217" s="0" t="s">
        <v>53</v>
      </c>
      <c r="C217" s="0" t="s">
        <v>53</v>
      </c>
      <c r="D217" s="0" t="s">
        <v>53</v>
      </c>
      <c r="E217" s="0" t="s">
        <v>53</v>
      </c>
      <c r="F217" s="0" t="s">
        <v>53</v>
      </c>
      <c r="G217" s="0" t="s">
        <v>53</v>
      </c>
      <c r="H217" s="0" t="s">
        <v>53</v>
      </c>
      <c r="I217" s="0" t="s">
        <v>53</v>
      </c>
      <c r="J217" s="0" t="s">
        <v>53</v>
      </c>
    </row>
    <row r="218" customFormat="false" ht="12.8" hidden="false" customHeight="false" outlineLevel="0" collapsed="false">
      <c r="B218" s="0" t="n">
        <f aca="false" t="array" ref="B218:J218">B7:J7</f>
        <v>250</v>
      </c>
      <c r="C218" s="0" t="n">
        <v>175</v>
      </c>
      <c r="D218" s="0" t="n">
        <v>75</v>
      </c>
      <c r="E218" s="0" t="n">
        <v>200</v>
      </c>
      <c r="F218" s="0" t="n">
        <v>250</v>
      </c>
      <c r="G218" s="0" t="n">
        <v>300</v>
      </c>
      <c r="H218" s="0" t="n">
        <v>75</v>
      </c>
      <c r="I218" s="0" t="n">
        <v>125</v>
      </c>
      <c r="J218" s="0" t="n">
        <v>1450</v>
      </c>
    </row>
    <row r="220" customFormat="false" ht="12.8" hidden="false" customHeight="false" outlineLevel="0" collapsed="false">
      <c r="A220" s="0" t="s">
        <v>54</v>
      </c>
    </row>
    <row r="221" customFormat="false" ht="12.8" hidden="false" customHeight="false" outlineLevel="0" collapsed="false">
      <c r="A221" s="0" t="s">
        <v>55</v>
      </c>
      <c r="B221" s="0" t="n">
        <v>1</v>
      </c>
      <c r="C221" s="0" t="n">
        <v>2</v>
      </c>
      <c r="D221" s="0" t="n">
        <v>3</v>
      </c>
      <c r="E221" s="0" t="n">
        <v>4</v>
      </c>
      <c r="F221" s="0" t="n">
        <v>5</v>
      </c>
      <c r="G221" s="0" t="n">
        <v>6</v>
      </c>
      <c r="H221" s="0" t="n">
        <v>7</v>
      </c>
      <c r="I221" s="0" t="n">
        <v>8</v>
      </c>
    </row>
    <row r="222" customFormat="false" ht="12.8" hidden="false" customHeight="false" outlineLevel="0" collapsed="false">
      <c r="A222" s="0" t="n">
        <v>1</v>
      </c>
      <c r="B222" s="23" t="n">
        <f aca="false" t="array" ref="B222:I224">V121:AC123</f>
        <v>-0</v>
      </c>
      <c r="C222" s="24" t="n">
        <v>-0</v>
      </c>
      <c r="D222" s="24" t="n">
        <v>-0</v>
      </c>
      <c r="E222" s="24" t="n">
        <v>-0</v>
      </c>
      <c r="F222" s="24" t="n">
        <v>1</v>
      </c>
      <c r="G222" s="24" t="n">
        <v>-0</v>
      </c>
      <c r="H222" s="24" t="n">
        <v>1</v>
      </c>
      <c r="I222" s="25" t="n">
        <v>1</v>
      </c>
    </row>
    <row r="223" customFormat="false" ht="12.8" hidden="false" customHeight="false" outlineLevel="0" collapsed="false">
      <c r="A223" s="0" t="n">
        <v>2</v>
      </c>
      <c r="B223" s="26" t="n">
        <v>-0</v>
      </c>
      <c r="C223" s="27" t="n">
        <v>-0</v>
      </c>
      <c r="D223" s="27" t="n">
        <v>1</v>
      </c>
      <c r="E223" s="27" t="n">
        <v>1</v>
      </c>
      <c r="F223" s="27" t="n">
        <v>-0</v>
      </c>
      <c r="G223" s="27" t="n">
        <v>2</v>
      </c>
      <c r="H223" s="27" t="n">
        <v>-0</v>
      </c>
      <c r="I223" s="28" t="n">
        <v>-0</v>
      </c>
    </row>
    <row r="224" customFormat="false" ht="12.8" hidden="false" customHeight="false" outlineLevel="0" collapsed="false">
      <c r="A224" s="0" t="n">
        <v>3</v>
      </c>
      <c r="B224" s="29" t="n">
        <v>1</v>
      </c>
      <c r="C224" s="30" t="n">
        <v>1</v>
      </c>
      <c r="D224" s="30" t="n">
        <v>-0</v>
      </c>
      <c r="E224" s="30" t="n">
        <v>-0</v>
      </c>
      <c r="F224" s="30" t="n">
        <v>-0</v>
      </c>
      <c r="G224" s="30" t="n">
        <v>-0</v>
      </c>
      <c r="H224" s="30" t="n">
        <v>-0</v>
      </c>
      <c r="I224" s="31" t="n">
        <v>-0</v>
      </c>
    </row>
    <row r="226" customFormat="false" ht="12.8" hidden="false" customHeight="false" outlineLevel="0" collapsed="false">
      <c r="A226" s="18" t="s">
        <v>45</v>
      </c>
    </row>
    <row r="227" customFormat="false" ht="12.8" hidden="false" customHeight="false" outlineLevel="0" collapsed="false">
      <c r="A227" s="0" t="s">
        <v>56</v>
      </c>
      <c r="B227" s="0" t="n">
        <f aca="false">MMULT(TRANSPOSE(B213:I215),$B$83:$B$85*(1-$B$96:$B$98)+$C$83:$C$85*$B$96:$B$98)+1.2*SUMPRODUCT(B222:I224,$B$32:$I$34)+1.2*SUMPRODUCT(B213:I215,$B$39:$I$41)</f>
        <v>1478.77308609272</v>
      </c>
    </row>
    <row r="228" customFormat="false" ht="12.8" hidden="false" customHeight="false" outlineLevel="0" collapsed="false">
      <c r="A228" s="0" t="s">
        <v>57</v>
      </c>
      <c r="B228" s="0" t="n">
        <f aca="false">MMULT(TRANSPOSE(B213:I215),(1-$B$96:$B$98)*$F$83:$F$85+$B$96:$B$98*$G$83:$G$85)</f>
        <v>2.45</v>
      </c>
    </row>
    <row r="230" customFormat="false" ht="12.8" hidden="false" customHeight="false" outlineLevel="0" collapsed="false">
      <c r="A230" s="18" t="s">
        <v>58</v>
      </c>
    </row>
    <row r="231" customFormat="false" ht="12.8" hidden="false" customHeight="false" outlineLevel="0" collapsed="false">
      <c r="B231" s="0" t="n">
        <v>1</v>
      </c>
      <c r="C231" s="0" t="n">
        <v>2</v>
      </c>
      <c r="D231" s="0" t="n">
        <v>3</v>
      </c>
      <c r="E231" s="0" t="n">
        <v>4</v>
      </c>
      <c r="F231" s="0" t="n">
        <v>5</v>
      </c>
      <c r="G231" s="0" t="n">
        <v>6</v>
      </c>
      <c r="H231" s="0" t="n">
        <v>7</v>
      </c>
      <c r="I231" s="0" t="n">
        <v>8</v>
      </c>
    </row>
    <row r="232" customFormat="false" ht="12.8" hidden="false" customHeight="false" outlineLevel="0" collapsed="false">
      <c r="A232" s="0" t="n">
        <v>1</v>
      </c>
      <c r="B232" s="0" t="n">
        <f aca="false" t="array" ref="B232:I234">250*B222:I224</f>
        <v>-0</v>
      </c>
      <c r="C232" s="0" t="n">
        <v>-0</v>
      </c>
      <c r="D232" s="0" t="n">
        <v>-0</v>
      </c>
      <c r="E232" s="0" t="n">
        <v>-0</v>
      </c>
      <c r="F232" s="0" t="n">
        <v>250</v>
      </c>
      <c r="G232" s="0" t="n">
        <v>-0</v>
      </c>
      <c r="H232" s="0" t="n">
        <v>250</v>
      </c>
      <c r="I232" s="0" t="n">
        <v>250</v>
      </c>
    </row>
    <row r="233" customFormat="false" ht="12.8" hidden="false" customHeight="false" outlineLevel="0" collapsed="false">
      <c r="A233" s="0" t="n">
        <v>2</v>
      </c>
      <c r="B233" s="0" t="n">
        <v>-0</v>
      </c>
      <c r="C233" s="0" t="n">
        <v>-0</v>
      </c>
      <c r="D233" s="0" t="n">
        <v>250</v>
      </c>
      <c r="E233" s="0" t="n">
        <v>250</v>
      </c>
      <c r="F233" s="0" t="n">
        <v>-0</v>
      </c>
      <c r="G233" s="0" t="n">
        <v>500</v>
      </c>
      <c r="H233" s="0" t="n">
        <v>-0</v>
      </c>
      <c r="I233" s="0" t="n">
        <v>-0</v>
      </c>
    </row>
    <row r="234" customFormat="false" ht="12.8" hidden="false" customHeight="false" outlineLevel="0" collapsed="false">
      <c r="A234" s="0" t="n">
        <v>3</v>
      </c>
      <c r="B234" s="0" t="n">
        <v>250</v>
      </c>
      <c r="C234" s="0" t="n">
        <v>250</v>
      </c>
      <c r="D234" s="0" t="n">
        <v>-0</v>
      </c>
      <c r="E234" s="0" t="n">
        <v>-0</v>
      </c>
      <c r="F234" s="0" t="n">
        <v>-0</v>
      </c>
      <c r="G234" s="0" t="n">
        <v>-0</v>
      </c>
      <c r="H234" s="0" t="n">
        <v>-0</v>
      </c>
      <c r="I234" s="0" t="n">
        <v>-0</v>
      </c>
    </row>
    <row r="236" customFormat="false" ht="12.8" hidden="false" customHeight="false" outlineLevel="0" collapsed="false">
      <c r="A236" s="18" t="s">
        <v>63</v>
      </c>
    </row>
    <row r="237" customFormat="false" ht="12.8" hidden="false" customHeight="false" outlineLevel="0" collapsed="false">
      <c r="A237" s="0" t="s">
        <v>49</v>
      </c>
    </row>
    <row r="238" customFormat="false" ht="12.8" hidden="false" customHeight="false" outlineLevel="0" collapsed="false">
      <c r="A238" s="0" t="s">
        <v>50</v>
      </c>
      <c r="B238" s="0" t="n">
        <v>1</v>
      </c>
      <c r="C238" s="0" t="n">
        <v>2</v>
      </c>
      <c r="D238" s="0" t="n">
        <v>3</v>
      </c>
      <c r="E238" s="0" t="n">
        <v>4</v>
      </c>
      <c r="F238" s="0" t="n">
        <v>5</v>
      </c>
      <c r="G238" s="0" t="n">
        <v>6</v>
      </c>
      <c r="H238" s="0" t="n">
        <v>7</v>
      </c>
      <c r="I238" s="0" t="n">
        <v>8</v>
      </c>
      <c r="J238" s="0" t="s">
        <v>3</v>
      </c>
    </row>
    <row r="239" customFormat="false" ht="12.8" hidden="false" customHeight="false" outlineLevel="0" collapsed="false">
      <c r="A239" s="0" t="n">
        <v>1</v>
      </c>
      <c r="B239" s="23" t="n">
        <f aca="false" t="array" ref="B239:I241">N124:U126</f>
        <v>0</v>
      </c>
      <c r="C239" s="24" t="n">
        <v>0</v>
      </c>
      <c r="D239" s="24" t="n">
        <v>0</v>
      </c>
      <c r="E239" s="24" t="n">
        <v>0</v>
      </c>
      <c r="F239" s="24" t="n">
        <v>175</v>
      </c>
      <c r="G239" s="24" t="n">
        <v>0</v>
      </c>
      <c r="H239" s="24" t="n">
        <v>50</v>
      </c>
      <c r="I239" s="25" t="n">
        <v>100</v>
      </c>
      <c r="J239" s="0" t="n">
        <f aca="false">SUM(B239:I239)</f>
        <v>325</v>
      </c>
      <c r="K239" s="0" t="s">
        <v>52</v>
      </c>
      <c r="L239" s="0" t="n">
        <f aca="false" t="array" ref="L239:L241">$F$89:$F$91*(1-$B$96:$B$98)+$G$89:$G$91*$B$96:$B$98</f>
        <v>3520</v>
      </c>
    </row>
    <row r="240" customFormat="false" ht="12.8" hidden="false" customHeight="false" outlineLevel="0" collapsed="false">
      <c r="A240" s="0" t="n">
        <v>2</v>
      </c>
      <c r="B240" s="26" t="n">
        <v>0</v>
      </c>
      <c r="C240" s="27" t="n">
        <v>0</v>
      </c>
      <c r="D240" s="27" t="n">
        <v>100</v>
      </c>
      <c r="E240" s="27" t="n">
        <v>300</v>
      </c>
      <c r="F240" s="27" t="n">
        <v>0</v>
      </c>
      <c r="G240" s="27" t="n">
        <v>400</v>
      </c>
      <c r="H240" s="27" t="n">
        <v>0</v>
      </c>
      <c r="I240" s="28" t="n">
        <v>0</v>
      </c>
      <c r="J240" s="0" t="n">
        <f aca="false">SUM(B240:I240)</f>
        <v>800</v>
      </c>
      <c r="K240" s="0" t="s">
        <v>52</v>
      </c>
      <c r="L240" s="0" t="n">
        <v>3360</v>
      </c>
    </row>
    <row r="241" customFormat="false" ht="12.8" hidden="false" customHeight="false" outlineLevel="0" collapsed="false">
      <c r="A241" s="0" t="n">
        <v>3</v>
      </c>
      <c r="B241" s="29" t="n">
        <v>180</v>
      </c>
      <c r="C241" s="30" t="n">
        <v>175</v>
      </c>
      <c r="D241" s="30" t="n">
        <v>0</v>
      </c>
      <c r="E241" s="30" t="n">
        <v>0</v>
      </c>
      <c r="F241" s="30" t="n">
        <v>0</v>
      </c>
      <c r="G241" s="30" t="n">
        <v>0</v>
      </c>
      <c r="H241" s="30" t="n">
        <v>0</v>
      </c>
      <c r="I241" s="31" t="n">
        <v>0</v>
      </c>
      <c r="J241" s="0" t="n">
        <f aca="false">SUM(B241:I241)</f>
        <v>355</v>
      </c>
      <c r="K241" s="0" t="s">
        <v>52</v>
      </c>
      <c r="L241" s="32" t="n">
        <v>3200</v>
      </c>
    </row>
    <row r="242" customFormat="false" ht="12.8" hidden="false" customHeight="false" outlineLevel="0" collapsed="false">
      <c r="A242" s="0" t="s">
        <v>3</v>
      </c>
      <c r="B242" s="0" t="n">
        <f aca="false">SUM(B239:B241)</f>
        <v>180</v>
      </c>
      <c r="C242" s="0" t="n">
        <f aca="false">SUM(C239:C241)</f>
        <v>175</v>
      </c>
      <c r="D242" s="0" t="n">
        <f aca="false">SUM(D239:D241)</f>
        <v>100</v>
      </c>
      <c r="E242" s="0" t="n">
        <f aca="false">SUM(E239:E241)</f>
        <v>300</v>
      </c>
      <c r="F242" s="0" t="n">
        <f aca="false">SUM(F239:F241)</f>
        <v>175</v>
      </c>
      <c r="G242" s="0" t="n">
        <f aca="false">SUM(G239:G241)</f>
        <v>400</v>
      </c>
      <c r="H242" s="0" t="n">
        <f aca="false">SUM(H239:H241)</f>
        <v>50</v>
      </c>
      <c r="I242" s="0" t="n">
        <f aca="false">SUM(I239:I241)</f>
        <v>100</v>
      </c>
      <c r="J242" s="0" t="n">
        <f aca="false">SUM(B242:I242)</f>
        <v>1480</v>
      </c>
    </row>
    <row r="243" customFormat="false" ht="12.8" hidden="false" customHeight="false" outlineLevel="0" collapsed="false">
      <c r="B243" s="0" t="s">
        <v>53</v>
      </c>
      <c r="C243" s="0" t="s">
        <v>53</v>
      </c>
      <c r="D243" s="0" t="s">
        <v>53</v>
      </c>
      <c r="E243" s="0" t="s">
        <v>53</v>
      </c>
      <c r="F243" s="0" t="s">
        <v>53</v>
      </c>
      <c r="G243" s="0" t="s">
        <v>53</v>
      </c>
      <c r="H243" s="0" t="s">
        <v>53</v>
      </c>
      <c r="I243" s="0" t="s">
        <v>53</v>
      </c>
      <c r="J243" s="0" t="s">
        <v>53</v>
      </c>
    </row>
    <row r="244" customFormat="false" ht="12.8" hidden="false" customHeight="false" outlineLevel="0" collapsed="false">
      <c r="B244" s="0" t="n">
        <f aca="false" t="array" ref="B244:J244">B8:J8</f>
        <v>180</v>
      </c>
      <c r="C244" s="0" t="n">
        <v>175</v>
      </c>
      <c r="D244" s="0" t="n">
        <v>100</v>
      </c>
      <c r="E244" s="0" t="n">
        <v>300</v>
      </c>
      <c r="F244" s="0" t="n">
        <v>175</v>
      </c>
      <c r="G244" s="0" t="n">
        <v>400</v>
      </c>
      <c r="H244" s="0" t="n">
        <v>50</v>
      </c>
      <c r="I244" s="0" t="n">
        <v>100</v>
      </c>
      <c r="J244" s="0" t="n">
        <v>1480</v>
      </c>
    </row>
    <row r="246" customFormat="false" ht="12.8" hidden="false" customHeight="false" outlineLevel="0" collapsed="false">
      <c r="A246" s="0" t="s">
        <v>54</v>
      </c>
    </row>
    <row r="247" customFormat="false" ht="12.8" hidden="false" customHeight="false" outlineLevel="0" collapsed="false">
      <c r="A247" s="0" t="s">
        <v>55</v>
      </c>
      <c r="B247" s="0" t="n">
        <v>1</v>
      </c>
      <c r="C247" s="0" t="n">
        <v>2</v>
      </c>
      <c r="D247" s="0" t="n">
        <v>3</v>
      </c>
      <c r="E247" s="0" t="n">
        <v>4</v>
      </c>
      <c r="F247" s="0" t="n">
        <v>5</v>
      </c>
      <c r="G247" s="0" t="n">
        <v>6</v>
      </c>
      <c r="H247" s="0" t="n">
        <v>7</v>
      </c>
      <c r="I247" s="0" t="n">
        <v>8</v>
      </c>
    </row>
    <row r="248" customFormat="false" ht="12.8" hidden="false" customHeight="false" outlineLevel="0" collapsed="false">
      <c r="A248" s="0" t="n">
        <v>1</v>
      </c>
      <c r="B248" s="23" t="n">
        <f aca="false" t="array" ref="B248:I250">V124:AC126</f>
        <v>-0</v>
      </c>
      <c r="C248" s="24" t="n">
        <v>-0</v>
      </c>
      <c r="D248" s="24" t="n">
        <v>-0</v>
      </c>
      <c r="E248" s="24" t="n">
        <v>-0</v>
      </c>
      <c r="F248" s="24" t="n">
        <v>1</v>
      </c>
      <c r="G248" s="24" t="n">
        <v>-0</v>
      </c>
      <c r="H248" s="24" t="n">
        <v>1</v>
      </c>
      <c r="I248" s="25" t="n">
        <v>1</v>
      </c>
    </row>
    <row r="249" customFormat="false" ht="12.8" hidden="false" customHeight="false" outlineLevel="0" collapsed="false">
      <c r="A249" s="0" t="n">
        <v>2</v>
      </c>
      <c r="B249" s="26" t="n">
        <v>-0</v>
      </c>
      <c r="C249" s="27" t="n">
        <v>-0</v>
      </c>
      <c r="D249" s="27" t="n">
        <v>1</v>
      </c>
      <c r="E249" s="27" t="n">
        <v>2</v>
      </c>
      <c r="F249" s="27" t="n">
        <v>-0</v>
      </c>
      <c r="G249" s="27" t="n">
        <v>2</v>
      </c>
      <c r="H249" s="27" t="n">
        <v>-0</v>
      </c>
      <c r="I249" s="28" t="n">
        <v>-0</v>
      </c>
    </row>
    <row r="250" customFormat="false" ht="12.8" hidden="false" customHeight="false" outlineLevel="0" collapsed="false">
      <c r="A250" s="0" t="n">
        <v>3</v>
      </c>
      <c r="B250" s="29" t="n">
        <v>1</v>
      </c>
      <c r="C250" s="30" t="n">
        <v>1</v>
      </c>
      <c r="D250" s="30" t="n">
        <v>-0</v>
      </c>
      <c r="E250" s="30" t="n">
        <v>-0</v>
      </c>
      <c r="F250" s="30" t="n">
        <v>-0</v>
      </c>
      <c r="G250" s="30" t="n">
        <v>-0</v>
      </c>
      <c r="H250" s="30" t="n">
        <v>-0</v>
      </c>
      <c r="I250" s="31" t="n">
        <v>-0</v>
      </c>
    </row>
    <row r="252" customFormat="false" ht="12.8" hidden="false" customHeight="false" outlineLevel="0" collapsed="false">
      <c r="A252" s="18" t="s">
        <v>45</v>
      </c>
    </row>
    <row r="253" customFormat="false" ht="12.8" hidden="false" customHeight="false" outlineLevel="0" collapsed="false">
      <c r="A253" s="0" t="s">
        <v>56</v>
      </c>
      <c r="B253" s="0" t="n">
        <f aca="false">MMULT(TRANSPOSE(B239:I241),$B$83:$B$85*(1-$B$96:$B$98)+$C$83:$C$85*$B$96:$B$98)+1.2*SUMPRODUCT(B248:I250,$B$32:$I$34)+1.2*SUMPRODUCT(B239:I241,$B$39:$I$41)</f>
        <v>1484.12910198675</v>
      </c>
    </row>
    <row r="254" customFormat="false" ht="12.8" hidden="false" customHeight="false" outlineLevel="0" collapsed="false">
      <c r="A254" s="0" t="s">
        <v>57</v>
      </c>
      <c r="B254" s="0" t="n">
        <f aca="false">MMULT(TRANSPOSE(B239:I241),(1-$B$96:$B$98)*$F$83:$F$85+$B$96:$B$98*$G$83:$G$85)</f>
        <v>1.764</v>
      </c>
    </row>
    <row r="256" customFormat="false" ht="12.8" hidden="false" customHeight="false" outlineLevel="0" collapsed="false">
      <c r="A256" s="18" t="s">
        <v>58</v>
      </c>
    </row>
    <row r="257" customFormat="false" ht="12.8" hidden="false" customHeight="false" outlineLevel="0" collapsed="false">
      <c r="B257" s="0" t="n">
        <v>1</v>
      </c>
      <c r="C257" s="0" t="n">
        <v>2</v>
      </c>
      <c r="D257" s="0" t="n">
        <v>3</v>
      </c>
      <c r="E257" s="0" t="n">
        <v>4</v>
      </c>
      <c r="F257" s="0" t="n">
        <v>5</v>
      </c>
      <c r="G257" s="0" t="n">
        <v>6</v>
      </c>
      <c r="H257" s="0" t="n">
        <v>7</v>
      </c>
      <c r="I257" s="0" t="n">
        <v>8</v>
      </c>
    </row>
    <row r="258" customFormat="false" ht="12.8" hidden="false" customHeight="false" outlineLevel="0" collapsed="false">
      <c r="A258" s="0" t="n">
        <v>1</v>
      </c>
      <c r="B258" s="0" t="n">
        <f aca="false" t="array" ref="B258:I260">250*B248:I250</f>
        <v>-0</v>
      </c>
      <c r="C258" s="0" t="n">
        <v>-0</v>
      </c>
      <c r="D258" s="0" t="n">
        <v>-0</v>
      </c>
      <c r="E258" s="0" t="n">
        <v>-0</v>
      </c>
      <c r="F258" s="0" t="n">
        <v>250</v>
      </c>
      <c r="G258" s="0" t="n">
        <v>-0</v>
      </c>
      <c r="H258" s="0" t="n">
        <v>250</v>
      </c>
      <c r="I258" s="0" t="n">
        <v>250</v>
      </c>
    </row>
    <row r="259" customFormat="false" ht="12.8" hidden="false" customHeight="false" outlineLevel="0" collapsed="false">
      <c r="A259" s="0" t="n">
        <v>2</v>
      </c>
      <c r="B259" s="0" t="n">
        <v>-0</v>
      </c>
      <c r="C259" s="0" t="n">
        <v>-0</v>
      </c>
      <c r="D259" s="0" t="n">
        <v>250</v>
      </c>
      <c r="E259" s="0" t="n">
        <v>500</v>
      </c>
      <c r="F259" s="0" t="n">
        <v>-0</v>
      </c>
      <c r="G259" s="0" t="n">
        <v>500</v>
      </c>
      <c r="H259" s="0" t="n">
        <v>-0</v>
      </c>
      <c r="I259" s="0" t="n">
        <v>-0</v>
      </c>
    </row>
    <row r="260" customFormat="false" ht="12.8" hidden="false" customHeight="false" outlineLevel="0" collapsed="false">
      <c r="A260" s="0" t="n">
        <v>3</v>
      </c>
      <c r="B260" s="0" t="n">
        <v>250</v>
      </c>
      <c r="C260" s="0" t="n">
        <v>250</v>
      </c>
      <c r="D260" s="0" t="n">
        <v>-0</v>
      </c>
      <c r="E260" s="0" t="n">
        <v>-0</v>
      </c>
      <c r="F260" s="0" t="n">
        <v>-0</v>
      </c>
      <c r="G260" s="0" t="n">
        <v>-0</v>
      </c>
      <c r="H260" s="0" t="n">
        <v>-0</v>
      </c>
      <c r="I260" s="0" t="n">
        <v>-0</v>
      </c>
    </row>
    <row r="262" customFormat="false" ht="12.8" hidden="false" customHeight="false" outlineLevel="0" collapsed="false">
      <c r="A262" s="18" t="s">
        <v>64</v>
      </c>
    </row>
    <row r="263" customFormat="false" ht="12.8" hidden="false" customHeight="false" outlineLevel="0" collapsed="false">
      <c r="A263" s="0" t="s">
        <v>49</v>
      </c>
    </row>
    <row r="264" customFormat="false" ht="12.8" hidden="false" customHeight="false" outlineLevel="0" collapsed="false">
      <c r="A264" s="0" t="s">
        <v>50</v>
      </c>
      <c r="B264" s="0" t="n">
        <v>1</v>
      </c>
      <c r="C264" s="0" t="n">
        <v>2</v>
      </c>
      <c r="D264" s="0" t="n">
        <v>3</v>
      </c>
      <c r="E264" s="0" t="n">
        <v>4</v>
      </c>
      <c r="F264" s="0" t="n">
        <v>5</v>
      </c>
      <c r="G264" s="0" t="n">
        <v>6</v>
      </c>
      <c r="H264" s="0" t="n">
        <v>7</v>
      </c>
      <c r="I264" s="0" t="n">
        <v>8</v>
      </c>
      <c r="J264" s="0" t="s">
        <v>3</v>
      </c>
    </row>
    <row r="265" customFormat="false" ht="12.8" hidden="false" customHeight="false" outlineLevel="0" collapsed="false">
      <c r="A265" s="0" t="n">
        <v>1</v>
      </c>
      <c r="B265" s="23" t="n">
        <f aca="false" t="array" ref="B265:I267">N127:U129</f>
        <v>0</v>
      </c>
      <c r="C265" s="24" t="n">
        <v>0</v>
      </c>
      <c r="D265" s="24" t="n">
        <v>0</v>
      </c>
      <c r="E265" s="24" t="n">
        <v>0</v>
      </c>
      <c r="F265" s="24" t="n">
        <v>200</v>
      </c>
      <c r="G265" s="24" t="n">
        <v>0</v>
      </c>
      <c r="H265" s="24" t="n">
        <v>100</v>
      </c>
      <c r="I265" s="25" t="n">
        <v>125</v>
      </c>
      <c r="J265" s="0" t="n">
        <f aca="false">SUM(B265:I265)</f>
        <v>425</v>
      </c>
      <c r="K265" s="0" t="s">
        <v>52</v>
      </c>
      <c r="L265" s="0" t="n">
        <f aca="false" t="array" ref="L265:L267">$F$89:$F$91*(1-$B$96:$B$98)+$G$89:$G$91*$B$96:$B$98</f>
        <v>3520</v>
      </c>
    </row>
    <row r="266" customFormat="false" ht="12.8" hidden="false" customHeight="false" outlineLevel="0" collapsed="false">
      <c r="A266" s="0" t="n">
        <v>2</v>
      </c>
      <c r="B266" s="26" t="n">
        <v>0</v>
      </c>
      <c r="C266" s="27" t="n">
        <v>0</v>
      </c>
      <c r="D266" s="27" t="n">
        <v>125</v>
      </c>
      <c r="E266" s="27" t="n">
        <v>250</v>
      </c>
      <c r="F266" s="27" t="n">
        <v>0</v>
      </c>
      <c r="G266" s="27" t="n">
        <v>250</v>
      </c>
      <c r="H266" s="27" t="n">
        <v>0</v>
      </c>
      <c r="I266" s="28" t="n">
        <v>0</v>
      </c>
      <c r="J266" s="0" t="n">
        <f aca="false">SUM(B266:I266)</f>
        <v>625</v>
      </c>
      <c r="K266" s="0" t="s">
        <v>52</v>
      </c>
      <c r="L266" s="0" t="n">
        <v>3360</v>
      </c>
    </row>
    <row r="267" customFormat="false" ht="12.8" hidden="false" customHeight="false" outlineLevel="0" collapsed="false">
      <c r="A267" s="0" t="n">
        <v>3</v>
      </c>
      <c r="B267" s="29" t="n">
        <v>180</v>
      </c>
      <c r="C267" s="30" t="n">
        <v>200</v>
      </c>
      <c r="D267" s="30" t="n">
        <v>0</v>
      </c>
      <c r="E267" s="30" t="n">
        <v>0</v>
      </c>
      <c r="F267" s="30" t="n">
        <v>0</v>
      </c>
      <c r="G267" s="30" t="n">
        <v>0</v>
      </c>
      <c r="H267" s="30" t="n">
        <v>0</v>
      </c>
      <c r="I267" s="31" t="n">
        <v>0</v>
      </c>
      <c r="J267" s="0" t="n">
        <f aca="false">SUM(B267:I267)</f>
        <v>380</v>
      </c>
      <c r="K267" s="0" t="s">
        <v>52</v>
      </c>
      <c r="L267" s="32" t="n">
        <v>3200</v>
      </c>
    </row>
    <row r="268" customFormat="false" ht="12.8" hidden="false" customHeight="false" outlineLevel="0" collapsed="false">
      <c r="A268" s="0" t="s">
        <v>3</v>
      </c>
      <c r="B268" s="0" t="n">
        <f aca="false">SUM(B265:B267)</f>
        <v>180</v>
      </c>
      <c r="C268" s="0" t="n">
        <f aca="false">SUM(C265:C267)</f>
        <v>200</v>
      </c>
      <c r="D268" s="0" t="n">
        <f aca="false">SUM(D265:D267)</f>
        <v>125</v>
      </c>
      <c r="E268" s="0" t="n">
        <f aca="false">SUM(E265:E267)</f>
        <v>250</v>
      </c>
      <c r="F268" s="0" t="n">
        <f aca="false">SUM(F265:F267)</f>
        <v>200</v>
      </c>
      <c r="G268" s="0" t="n">
        <f aca="false">SUM(G265:G267)</f>
        <v>250</v>
      </c>
      <c r="H268" s="0" t="n">
        <f aca="false">SUM(H265:H267)</f>
        <v>100</v>
      </c>
      <c r="I268" s="0" t="n">
        <f aca="false">SUM(I265:I267)</f>
        <v>125</v>
      </c>
      <c r="J268" s="0" t="n">
        <f aca="false">SUM(B268:I268)</f>
        <v>1430</v>
      </c>
    </row>
    <row r="269" customFormat="false" ht="12.8" hidden="false" customHeight="false" outlineLevel="0" collapsed="false">
      <c r="B269" s="0" t="s">
        <v>53</v>
      </c>
      <c r="C269" s="0" t="s">
        <v>53</v>
      </c>
      <c r="D269" s="0" t="s">
        <v>53</v>
      </c>
      <c r="E269" s="0" t="s">
        <v>53</v>
      </c>
      <c r="F269" s="0" t="s">
        <v>53</v>
      </c>
      <c r="G269" s="0" t="s">
        <v>53</v>
      </c>
      <c r="H269" s="0" t="s">
        <v>53</v>
      </c>
      <c r="I269" s="0" t="s">
        <v>53</v>
      </c>
      <c r="J269" s="0" t="s">
        <v>53</v>
      </c>
    </row>
    <row r="270" customFormat="false" ht="12.8" hidden="false" customHeight="false" outlineLevel="0" collapsed="false">
      <c r="B270" s="0" t="n">
        <f aca="false" t="array" ref="B270:J270">B9:J9</f>
        <v>180</v>
      </c>
      <c r="C270" s="0" t="n">
        <v>200</v>
      </c>
      <c r="D270" s="0" t="n">
        <v>125</v>
      </c>
      <c r="E270" s="0" t="n">
        <v>250</v>
      </c>
      <c r="F270" s="0" t="n">
        <v>200</v>
      </c>
      <c r="G270" s="0" t="n">
        <v>250</v>
      </c>
      <c r="H270" s="0" t="n">
        <v>100</v>
      </c>
      <c r="I270" s="0" t="n">
        <v>125</v>
      </c>
      <c r="J270" s="0" t="n">
        <v>1430</v>
      </c>
    </row>
    <row r="272" customFormat="false" ht="12.8" hidden="false" customHeight="false" outlineLevel="0" collapsed="false">
      <c r="A272" s="0" t="s">
        <v>54</v>
      </c>
    </row>
    <row r="273" customFormat="false" ht="12.8" hidden="false" customHeight="false" outlineLevel="0" collapsed="false">
      <c r="A273" s="0" t="s">
        <v>55</v>
      </c>
      <c r="B273" s="0" t="n">
        <v>1</v>
      </c>
      <c r="C273" s="0" t="n">
        <v>2</v>
      </c>
      <c r="D273" s="0" t="n">
        <v>3</v>
      </c>
      <c r="E273" s="0" t="n">
        <v>4</v>
      </c>
      <c r="F273" s="0" t="n">
        <v>5</v>
      </c>
      <c r="G273" s="0" t="n">
        <v>6</v>
      </c>
      <c r="H273" s="0" t="n">
        <v>7</v>
      </c>
      <c r="I273" s="0" t="n">
        <v>8</v>
      </c>
    </row>
    <row r="274" customFormat="false" ht="12.8" hidden="false" customHeight="false" outlineLevel="0" collapsed="false">
      <c r="A274" s="0" t="n">
        <v>1</v>
      </c>
      <c r="B274" s="23" t="n">
        <f aca="false" t="array" ref="B274:I276">V127:AC129</f>
        <v>-0</v>
      </c>
      <c r="C274" s="24" t="n">
        <v>-0</v>
      </c>
      <c r="D274" s="24" t="n">
        <v>-0</v>
      </c>
      <c r="E274" s="24" t="n">
        <v>-0</v>
      </c>
      <c r="F274" s="24" t="n">
        <v>1</v>
      </c>
      <c r="G274" s="24" t="n">
        <v>-0</v>
      </c>
      <c r="H274" s="24" t="n">
        <v>1</v>
      </c>
      <c r="I274" s="25" t="n">
        <v>1</v>
      </c>
    </row>
    <row r="275" customFormat="false" ht="12.8" hidden="false" customHeight="false" outlineLevel="0" collapsed="false">
      <c r="A275" s="0" t="n">
        <v>2</v>
      </c>
      <c r="B275" s="26" t="n">
        <v>-0</v>
      </c>
      <c r="C275" s="27" t="n">
        <v>-0</v>
      </c>
      <c r="D275" s="27" t="n">
        <v>1</v>
      </c>
      <c r="E275" s="27" t="n">
        <v>1</v>
      </c>
      <c r="F275" s="27" t="n">
        <v>-0</v>
      </c>
      <c r="G275" s="27" t="n">
        <v>1</v>
      </c>
      <c r="H275" s="27" t="n">
        <v>-0</v>
      </c>
      <c r="I275" s="28" t="n">
        <v>-0</v>
      </c>
    </row>
    <row r="276" customFormat="false" ht="12.8" hidden="false" customHeight="false" outlineLevel="0" collapsed="false">
      <c r="A276" s="0" t="n">
        <v>3</v>
      </c>
      <c r="B276" s="29" t="n">
        <v>1</v>
      </c>
      <c r="C276" s="30" t="n">
        <v>1</v>
      </c>
      <c r="D276" s="30" t="n">
        <v>-0</v>
      </c>
      <c r="E276" s="30" t="n">
        <v>-0</v>
      </c>
      <c r="F276" s="30" t="n">
        <v>-0</v>
      </c>
      <c r="G276" s="30" t="n">
        <v>-0</v>
      </c>
      <c r="H276" s="30" t="n">
        <v>-0</v>
      </c>
      <c r="I276" s="31" t="n">
        <v>-0</v>
      </c>
    </row>
    <row r="278" customFormat="false" ht="12.8" hidden="false" customHeight="false" outlineLevel="0" collapsed="false">
      <c r="A278" s="18" t="s">
        <v>45</v>
      </c>
    </row>
    <row r="279" customFormat="false" ht="12.8" hidden="false" customHeight="false" outlineLevel="0" collapsed="false">
      <c r="A279" s="0" t="s">
        <v>56</v>
      </c>
      <c r="B279" s="0" t="n">
        <f aca="false">MMULT(TRANSPOSE(B265:I267),$B$83:$B$85*(1-$B$96:$B$98)+$C$83:$C$85*$B$96:$B$98)+1.2*SUMPRODUCT(B274:I276,$B$32:$I$34)+1.2*SUMPRODUCT(B265:I267,$B$39:$I$41)</f>
        <v>1483.61710198675</v>
      </c>
    </row>
    <row r="280" customFormat="false" ht="12.8" hidden="false" customHeight="false" outlineLevel="0" collapsed="false">
      <c r="A280" s="0" t="s">
        <v>57</v>
      </c>
      <c r="B280" s="0" t="n">
        <f aca="false">MMULT(TRANSPOSE(B265:I267),(1-$B$96:$B$98)*$F$83:$F$85+$B$96:$B$98*$G$83:$G$85)</f>
        <v>1.764</v>
      </c>
    </row>
    <row r="282" customFormat="false" ht="12.8" hidden="false" customHeight="false" outlineLevel="0" collapsed="false">
      <c r="A282" s="18" t="s">
        <v>58</v>
      </c>
    </row>
    <row r="283" customFormat="false" ht="12.8" hidden="false" customHeight="false" outlineLevel="0" collapsed="false">
      <c r="B283" s="0" t="n">
        <v>1</v>
      </c>
      <c r="C283" s="0" t="n">
        <v>2</v>
      </c>
      <c r="D283" s="0" t="n">
        <v>3</v>
      </c>
      <c r="E283" s="0" t="n">
        <v>4</v>
      </c>
      <c r="F283" s="0" t="n">
        <v>5</v>
      </c>
      <c r="G283" s="0" t="n">
        <v>6</v>
      </c>
      <c r="H283" s="0" t="n">
        <v>7</v>
      </c>
      <c r="I283" s="0" t="n">
        <v>8</v>
      </c>
    </row>
    <row r="284" customFormat="false" ht="12.8" hidden="false" customHeight="false" outlineLevel="0" collapsed="false">
      <c r="A284" s="0" t="n">
        <v>1</v>
      </c>
      <c r="B284" s="0" t="n">
        <f aca="false" t="array" ref="B284:I286">250*B274:I276</f>
        <v>-0</v>
      </c>
      <c r="C284" s="0" t="n">
        <v>-0</v>
      </c>
      <c r="D284" s="0" t="n">
        <v>-0</v>
      </c>
      <c r="E284" s="0" t="n">
        <v>-0</v>
      </c>
      <c r="F284" s="0" t="n">
        <v>250</v>
      </c>
      <c r="G284" s="0" t="n">
        <v>-0</v>
      </c>
      <c r="H284" s="0" t="n">
        <v>250</v>
      </c>
      <c r="I284" s="0" t="n">
        <v>250</v>
      </c>
    </row>
    <row r="285" customFormat="false" ht="12.8" hidden="false" customHeight="false" outlineLevel="0" collapsed="false">
      <c r="A285" s="0" t="n">
        <v>2</v>
      </c>
      <c r="B285" s="0" t="n">
        <v>-0</v>
      </c>
      <c r="C285" s="0" t="n">
        <v>-0</v>
      </c>
      <c r="D285" s="0" t="n">
        <v>250</v>
      </c>
      <c r="E285" s="0" t="n">
        <v>250</v>
      </c>
      <c r="F285" s="0" t="n">
        <v>-0</v>
      </c>
      <c r="G285" s="0" t="n">
        <v>250</v>
      </c>
      <c r="H285" s="0" t="n">
        <v>-0</v>
      </c>
      <c r="I285" s="0" t="n">
        <v>-0</v>
      </c>
    </row>
    <row r="286" customFormat="false" ht="12.8" hidden="false" customHeight="false" outlineLevel="0" collapsed="false">
      <c r="A286" s="0" t="n">
        <v>3</v>
      </c>
      <c r="B286" s="0" t="n">
        <v>250</v>
      </c>
      <c r="C286" s="0" t="n">
        <v>250</v>
      </c>
      <c r="D286" s="0" t="n">
        <v>-0</v>
      </c>
      <c r="E286" s="0" t="n">
        <v>-0</v>
      </c>
      <c r="F286" s="0" t="n">
        <v>-0</v>
      </c>
      <c r="G286" s="0" t="n">
        <v>-0</v>
      </c>
      <c r="H286" s="0" t="n">
        <v>-0</v>
      </c>
      <c r="I286" s="0" t="n">
        <v>-0</v>
      </c>
    </row>
    <row r="288" customFormat="false" ht="12.8" hidden="false" customHeight="false" outlineLevel="0" collapsed="false">
      <c r="A288" s="18" t="s">
        <v>65</v>
      </c>
    </row>
    <row r="289" customFormat="false" ht="12.8" hidden="false" customHeight="false" outlineLevel="0" collapsed="false">
      <c r="A289" s="0" t="s">
        <v>49</v>
      </c>
    </row>
    <row r="290" customFormat="false" ht="12.8" hidden="false" customHeight="false" outlineLevel="0" collapsed="false">
      <c r="A290" s="0" t="s">
        <v>50</v>
      </c>
      <c r="B290" s="0" t="n">
        <v>1</v>
      </c>
      <c r="C290" s="0" t="n">
        <v>2</v>
      </c>
      <c r="D290" s="0" t="n">
        <v>3</v>
      </c>
      <c r="E290" s="0" t="n">
        <v>4</v>
      </c>
      <c r="F290" s="0" t="n">
        <v>5</v>
      </c>
      <c r="G290" s="0" t="n">
        <v>6</v>
      </c>
      <c r="H290" s="0" t="n">
        <v>7</v>
      </c>
      <c r="I290" s="0" t="n">
        <v>8</v>
      </c>
      <c r="J290" s="0" t="s">
        <v>3</v>
      </c>
    </row>
    <row r="291" customFormat="false" ht="12.8" hidden="false" customHeight="false" outlineLevel="0" collapsed="false">
      <c r="A291" s="0" t="n">
        <v>1</v>
      </c>
      <c r="B291" s="23" t="n">
        <f aca="false" t="array" ref="B291:I293">N130:U132</f>
        <v>0</v>
      </c>
      <c r="C291" s="24" t="n">
        <v>0</v>
      </c>
      <c r="D291" s="24" t="n">
        <v>0</v>
      </c>
      <c r="E291" s="24" t="n">
        <v>0</v>
      </c>
      <c r="F291" s="24" t="n">
        <v>150</v>
      </c>
      <c r="G291" s="24" t="n">
        <v>0</v>
      </c>
      <c r="H291" s="24" t="n">
        <v>150</v>
      </c>
      <c r="I291" s="25" t="n">
        <v>150</v>
      </c>
      <c r="J291" s="0" t="n">
        <f aca="false">SUM(B291:I291)</f>
        <v>450</v>
      </c>
      <c r="K291" s="0" t="s">
        <v>52</v>
      </c>
      <c r="L291" s="0" t="n">
        <f aca="false" t="array" ref="L291:L293">$F$89:$F$91*(1-$B$96:$B$98)+$G$89:$G$91*$B$96:$B$98</f>
        <v>3520</v>
      </c>
    </row>
    <row r="292" customFormat="false" ht="12.8" hidden="false" customHeight="false" outlineLevel="0" collapsed="false">
      <c r="A292" s="0" t="n">
        <v>2</v>
      </c>
      <c r="B292" s="26" t="n">
        <v>0</v>
      </c>
      <c r="C292" s="27" t="n">
        <v>0</v>
      </c>
      <c r="D292" s="27" t="n">
        <v>200</v>
      </c>
      <c r="E292" s="27" t="n">
        <v>300</v>
      </c>
      <c r="F292" s="27" t="n">
        <v>0</v>
      </c>
      <c r="G292" s="27" t="n">
        <v>200</v>
      </c>
      <c r="H292" s="27" t="n">
        <v>0</v>
      </c>
      <c r="I292" s="28" t="n">
        <v>0</v>
      </c>
      <c r="J292" s="0" t="n">
        <f aca="false">SUM(B292:I292)</f>
        <v>700</v>
      </c>
      <c r="K292" s="0" t="s">
        <v>52</v>
      </c>
      <c r="L292" s="0" t="n">
        <v>3360</v>
      </c>
    </row>
    <row r="293" customFormat="false" ht="12.8" hidden="false" customHeight="false" outlineLevel="0" collapsed="false">
      <c r="A293" s="0" t="n">
        <v>3</v>
      </c>
      <c r="B293" s="29" t="n">
        <v>200</v>
      </c>
      <c r="C293" s="30" t="n">
        <v>150</v>
      </c>
      <c r="D293" s="30" t="n">
        <v>0</v>
      </c>
      <c r="E293" s="30" t="n">
        <v>0</v>
      </c>
      <c r="F293" s="30" t="n">
        <v>0</v>
      </c>
      <c r="G293" s="30" t="n">
        <v>0</v>
      </c>
      <c r="H293" s="30" t="n">
        <v>0</v>
      </c>
      <c r="I293" s="31" t="n">
        <v>0</v>
      </c>
      <c r="J293" s="0" t="n">
        <f aca="false">SUM(B293:I293)</f>
        <v>350</v>
      </c>
      <c r="K293" s="0" t="s">
        <v>52</v>
      </c>
      <c r="L293" s="32" t="n">
        <v>3200</v>
      </c>
    </row>
    <row r="294" customFormat="false" ht="12.8" hidden="false" customHeight="false" outlineLevel="0" collapsed="false">
      <c r="A294" s="0" t="s">
        <v>3</v>
      </c>
      <c r="B294" s="0" t="n">
        <f aca="false">SUM(B291:B293)</f>
        <v>200</v>
      </c>
      <c r="C294" s="0" t="n">
        <f aca="false">SUM(C291:C293)</f>
        <v>150</v>
      </c>
      <c r="D294" s="0" t="n">
        <f aca="false">SUM(D291:D293)</f>
        <v>200</v>
      </c>
      <c r="E294" s="0" t="n">
        <f aca="false">SUM(E291:E293)</f>
        <v>300</v>
      </c>
      <c r="F294" s="0" t="n">
        <f aca="false">SUM(F291:F293)</f>
        <v>150</v>
      </c>
      <c r="G294" s="0" t="n">
        <f aca="false">SUM(G291:G293)</f>
        <v>200</v>
      </c>
      <c r="H294" s="0" t="n">
        <f aca="false">SUM(H291:H293)</f>
        <v>150</v>
      </c>
      <c r="I294" s="0" t="n">
        <f aca="false">SUM(I291:I293)</f>
        <v>150</v>
      </c>
      <c r="J294" s="0" t="n">
        <f aca="false">SUM(B294:I294)</f>
        <v>1500</v>
      </c>
    </row>
    <row r="295" customFormat="false" ht="12.8" hidden="false" customHeight="false" outlineLevel="0" collapsed="false">
      <c r="B295" s="0" t="s">
        <v>53</v>
      </c>
      <c r="C295" s="0" t="s">
        <v>53</v>
      </c>
      <c r="D295" s="0" t="s">
        <v>53</v>
      </c>
      <c r="E295" s="0" t="s">
        <v>53</v>
      </c>
      <c r="F295" s="0" t="s">
        <v>53</v>
      </c>
      <c r="G295" s="0" t="s">
        <v>53</v>
      </c>
      <c r="H295" s="0" t="s">
        <v>53</v>
      </c>
      <c r="I295" s="0" t="s">
        <v>53</v>
      </c>
      <c r="J295" s="0" t="s">
        <v>53</v>
      </c>
    </row>
    <row r="296" customFormat="false" ht="12.8" hidden="false" customHeight="false" outlineLevel="0" collapsed="false">
      <c r="B296" s="0" t="n">
        <f aca="false" t="array" ref="B296:J296">B10:J10</f>
        <v>200</v>
      </c>
      <c r="C296" s="0" t="n">
        <v>150</v>
      </c>
      <c r="D296" s="0" t="n">
        <v>200</v>
      </c>
      <c r="E296" s="0" t="n">
        <v>300</v>
      </c>
      <c r="F296" s="0" t="n">
        <v>150</v>
      </c>
      <c r="G296" s="0" t="n">
        <v>200</v>
      </c>
      <c r="H296" s="0" t="n">
        <v>150</v>
      </c>
      <c r="I296" s="0" t="n">
        <v>150</v>
      </c>
      <c r="J296" s="0" t="n">
        <v>1500</v>
      </c>
    </row>
    <row r="298" customFormat="false" ht="12.8" hidden="false" customHeight="false" outlineLevel="0" collapsed="false">
      <c r="A298" s="0" t="s">
        <v>54</v>
      </c>
    </row>
    <row r="299" customFormat="false" ht="12.8" hidden="false" customHeight="false" outlineLevel="0" collapsed="false">
      <c r="A299" s="0" t="s">
        <v>55</v>
      </c>
      <c r="B299" s="0" t="n">
        <v>1</v>
      </c>
      <c r="C299" s="0" t="n">
        <v>2</v>
      </c>
      <c r="D299" s="0" t="n">
        <v>3</v>
      </c>
      <c r="E299" s="0" t="n">
        <v>4</v>
      </c>
      <c r="F299" s="0" t="n">
        <v>5</v>
      </c>
      <c r="G299" s="0" t="n">
        <v>6</v>
      </c>
      <c r="H299" s="0" t="n">
        <v>7</v>
      </c>
      <c r="I299" s="0" t="n">
        <v>8</v>
      </c>
    </row>
    <row r="300" customFormat="false" ht="12.8" hidden="false" customHeight="false" outlineLevel="0" collapsed="false">
      <c r="A300" s="0" t="n">
        <v>1</v>
      </c>
      <c r="B300" s="23" t="n">
        <f aca="false" t="array" ref="B300:I302">V130:AC132</f>
        <v>-0</v>
      </c>
      <c r="C300" s="24" t="n">
        <v>-0</v>
      </c>
      <c r="D300" s="24" t="n">
        <v>-0</v>
      </c>
      <c r="E300" s="24" t="n">
        <v>-0</v>
      </c>
      <c r="F300" s="24" t="n">
        <v>1</v>
      </c>
      <c r="G300" s="24" t="n">
        <v>-0</v>
      </c>
      <c r="H300" s="24" t="n">
        <v>1</v>
      </c>
      <c r="I300" s="25" t="n">
        <v>1</v>
      </c>
    </row>
    <row r="301" customFormat="false" ht="12.8" hidden="false" customHeight="false" outlineLevel="0" collapsed="false">
      <c r="A301" s="0" t="n">
        <v>2</v>
      </c>
      <c r="B301" s="26" t="n">
        <v>-0</v>
      </c>
      <c r="C301" s="27" t="n">
        <v>-0</v>
      </c>
      <c r="D301" s="27" t="n">
        <v>1</v>
      </c>
      <c r="E301" s="27" t="n">
        <v>2</v>
      </c>
      <c r="F301" s="27" t="n">
        <v>-0</v>
      </c>
      <c r="G301" s="27" t="n">
        <v>1</v>
      </c>
      <c r="H301" s="27" t="n">
        <v>-0</v>
      </c>
      <c r="I301" s="28" t="n">
        <v>-0</v>
      </c>
    </row>
    <row r="302" customFormat="false" ht="12.8" hidden="false" customHeight="false" outlineLevel="0" collapsed="false">
      <c r="A302" s="0" t="n">
        <v>3</v>
      </c>
      <c r="B302" s="29" t="n">
        <v>1</v>
      </c>
      <c r="C302" s="30" t="n">
        <v>1</v>
      </c>
      <c r="D302" s="30" t="n">
        <v>-0</v>
      </c>
      <c r="E302" s="30" t="n">
        <v>-0</v>
      </c>
      <c r="F302" s="30" t="n">
        <v>-0</v>
      </c>
      <c r="G302" s="30" t="n">
        <v>-0</v>
      </c>
      <c r="H302" s="30" t="n">
        <v>-0</v>
      </c>
      <c r="I302" s="31" t="n">
        <v>-0</v>
      </c>
    </row>
    <row r="304" customFormat="false" ht="12.8" hidden="false" customHeight="false" outlineLevel="0" collapsed="false">
      <c r="A304" s="18" t="s">
        <v>45</v>
      </c>
    </row>
    <row r="305" customFormat="false" ht="12.8" hidden="false" customHeight="false" outlineLevel="0" collapsed="false">
      <c r="A305" s="0" t="s">
        <v>56</v>
      </c>
      <c r="B305" s="0" t="n">
        <f aca="false">MMULT(TRANSPOSE(B291:I293),$B$83:$B$85*(1-$B$96:$B$98)+$C$83:$C$85*$B$96:$B$98)+1.2*SUMPRODUCT(B300:I302,$B$32:$I$34)+1.2*SUMPRODUCT(B291:I293,$B$39:$I$41)</f>
        <v>1581.78966887417</v>
      </c>
    </row>
    <row r="306" customFormat="false" ht="12.8" hidden="false" customHeight="false" outlineLevel="0" collapsed="false">
      <c r="A306" s="0" t="s">
        <v>57</v>
      </c>
      <c r="B306" s="0" t="n">
        <f aca="false">MMULT(TRANSPOSE(B291:I293),(1-$B$96:$B$98)*$F$83:$F$85+$B$96:$B$98*$G$83:$G$85)</f>
        <v>1.96</v>
      </c>
    </row>
    <row r="308" customFormat="false" ht="12.8" hidden="false" customHeight="false" outlineLevel="0" collapsed="false">
      <c r="A308" s="18" t="s">
        <v>58</v>
      </c>
    </row>
    <row r="309" customFormat="false" ht="12.8" hidden="false" customHeight="false" outlineLevel="0" collapsed="false">
      <c r="B309" s="0" t="n">
        <v>1</v>
      </c>
      <c r="C309" s="0" t="n">
        <v>2</v>
      </c>
      <c r="D309" s="0" t="n">
        <v>3</v>
      </c>
      <c r="E309" s="0" t="n">
        <v>4</v>
      </c>
      <c r="F309" s="0" t="n">
        <v>5</v>
      </c>
      <c r="G309" s="0" t="n">
        <v>6</v>
      </c>
      <c r="H309" s="0" t="n">
        <v>7</v>
      </c>
      <c r="I309" s="0" t="n">
        <v>8</v>
      </c>
    </row>
    <row r="310" customFormat="false" ht="12.8" hidden="false" customHeight="false" outlineLevel="0" collapsed="false">
      <c r="A310" s="0" t="n">
        <v>1</v>
      </c>
      <c r="B310" s="0" t="n">
        <f aca="false" t="array" ref="B310:I312">250*B300:I302</f>
        <v>-0</v>
      </c>
      <c r="C310" s="0" t="n">
        <v>-0</v>
      </c>
      <c r="D310" s="0" t="n">
        <v>-0</v>
      </c>
      <c r="E310" s="0" t="n">
        <v>-0</v>
      </c>
      <c r="F310" s="0" t="n">
        <v>250</v>
      </c>
      <c r="G310" s="0" t="n">
        <v>-0</v>
      </c>
      <c r="H310" s="0" t="n">
        <v>250</v>
      </c>
      <c r="I310" s="0" t="n">
        <v>250</v>
      </c>
    </row>
    <row r="311" customFormat="false" ht="12.8" hidden="false" customHeight="false" outlineLevel="0" collapsed="false">
      <c r="A311" s="0" t="n">
        <v>2</v>
      </c>
      <c r="B311" s="0" t="n">
        <v>-0</v>
      </c>
      <c r="C311" s="0" t="n">
        <v>-0</v>
      </c>
      <c r="D311" s="0" t="n">
        <v>250</v>
      </c>
      <c r="E311" s="0" t="n">
        <v>500</v>
      </c>
      <c r="F311" s="0" t="n">
        <v>-0</v>
      </c>
      <c r="G311" s="0" t="n">
        <v>250</v>
      </c>
      <c r="H311" s="0" t="n">
        <v>-0</v>
      </c>
      <c r="I311" s="0" t="n">
        <v>-0</v>
      </c>
    </row>
    <row r="312" customFormat="false" ht="12.8" hidden="false" customHeight="false" outlineLevel="0" collapsed="false">
      <c r="A312" s="0" t="n">
        <v>3</v>
      </c>
      <c r="B312" s="0" t="n">
        <v>250</v>
      </c>
      <c r="C312" s="0" t="n">
        <v>250</v>
      </c>
      <c r="D312" s="0" t="n">
        <v>-0</v>
      </c>
      <c r="E312" s="0" t="n">
        <v>-0</v>
      </c>
      <c r="F312" s="0" t="n">
        <v>-0</v>
      </c>
      <c r="G312" s="0" t="n">
        <v>-0</v>
      </c>
      <c r="H312" s="0" t="n">
        <v>-0</v>
      </c>
      <c r="I312" s="0" t="n">
        <v>-0</v>
      </c>
    </row>
    <row r="314" customFormat="false" ht="12.8" hidden="false" customHeight="false" outlineLevel="0" collapsed="false">
      <c r="A314" s="18" t="s">
        <v>66</v>
      </c>
    </row>
    <row r="315" customFormat="false" ht="12.8" hidden="false" customHeight="false" outlineLevel="0" collapsed="false">
      <c r="A315" s="0" t="s">
        <v>49</v>
      </c>
    </row>
    <row r="316" customFormat="false" ht="12.8" hidden="false" customHeight="false" outlineLevel="0" collapsed="false">
      <c r="A316" s="0" t="s">
        <v>50</v>
      </c>
      <c r="B316" s="0" t="n">
        <v>1</v>
      </c>
      <c r="C316" s="0" t="n">
        <v>2</v>
      </c>
      <c r="D316" s="0" t="n">
        <v>3</v>
      </c>
      <c r="E316" s="0" t="n">
        <v>4</v>
      </c>
      <c r="F316" s="0" t="n">
        <v>5</v>
      </c>
      <c r="G316" s="0" t="n">
        <v>6</v>
      </c>
      <c r="H316" s="0" t="n">
        <v>7</v>
      </c>
      <c r="I316" s="0" t="n">
        <v>8</v>
      </c>
      <c r="J316" s="0" t="s">
        <v>3</v>
      </c>
    </row>
    <row r="317" customFormat="false" ht="12.8" hidden="false" customHeight="false" outlineLevel="0" collapsed="false">
      <c r="A317" s="0" t="n">
        <v>1</v>
      </c>
      <c r="B317" s="23" t="n">
        <f aca="false" t="array" ref="B317:I319">N133:U135</f>
        <v>0</v>
      </c>
      <c r="C317" s="24" t="n">
        <v>0</v>
      </c>
      <c r="D317" s="24" t="n">
        <v>0</v>
      </c>
      <c r="E317" s="24" t="n">
        <v>0</v>
      </c>
      <c r="F317" s="24" t="n">
        <v>200</v>
      </c>
      <c r="G317" s="24" t="n">
        <v>0</v>
      </c>
      <c r="H317" s="24" t="n">
        <v>25</v>
      </c>
      <c r="I317" s="25" t="n">
        <v>100</v>
      </c>
      <c r="J317" s="0" t="n">
        <f aca="false">SUM(B317:I317)</f>
        <v>325</v>
      </c>
      <c r="K317" s="0" t="s">
        <v>52</v>
      </c>
      <c r="L317" s="0" t="n">
        <f aca="false" t="array" ref="L317:L319">$F$89:$F$91*(1-$B$96:$B$98)+$G$89:$G$91*$B$96:$B$98</f>
        <v>3520</v>
      </c>
    </row>
    <row r="318" customFormat="false" ht="12.8" hidden="false" customHeight="false" outlineLevel="0" collapsed="false">
      <c r="A318" s="0" t="n">
        <v>2</v>
      </c>
      <c r="B318" s="26" t="n">
        <v>0</v>
      </c>
      <c r="C318" s="27" t="n">
        <v>0</v>
      </c>
      <c r="D318" s="27" t="n">
        <v>150</v>
      </c>
      <c r="E318" s="27" t="n">
        <v>350</v>
      </c>
      <c r="F318" s="27" t="n">
        <v>0</v>
      </c>
      <c r="G318" s="27" t="n">
        <v>225</v>
      </c>
      <c r="H318" s="27" t="n">
        <v>0</v>
      </c>
      <c r="I318" s="28" t="n">
        <v>0</v>
      </c>
      <c r="J318" s="0" t="n">
        <f aca="false">SUM(B318:I318)</f>
        <v>725</v>
      </c>
      <c r="K318" s="0" t="s">
        <v>52</v>
      </c>
      <c r="L318" s="0" t="n">
        <v>3360</v>
      </c>
    </row>
    <row r="319" customFormat="false" ht="12.8" hidden="false" customHeight="false" outlineLevel="0" collapsed="false">
      <c r="A319" s="0" t="n">
        <v>3</v>
      </c>
      <c r="B319" s="29" t="n">
        <v>150</v>
      </c>
      <c r="C319" s="30" t="n">
        <v>100</v>
      </c>
      <c r="D319" s="30" t="n">
        <v>0</v>
      </c>
      <c r="E319" s="30" t="n">
        <v>0</v>
      </c>
      <c r="F319" s="30" t="n">
        <v>0</v>
      </c>
      <c r="G319" s="30" t="n">
        <v>0</v>
      </c>
      <c r="H319" s="30" t="n">
        <v>0</v>
      </c>
      <c r="I319" s="31" t="n">
        <v>0</v>
      </c>
      <c r="J319" s="0" t="n">
        <f aca="false">SUM(B319:I319)</f>
        <v>250</v>
      </c>
      <c r="K319" s="0" t="s">
        <v>52</v>
      </c>
      <c r="L319" s="32" t="n">
        <v>3200</v>
      </c>
    </row>
    <row r="320" customFormat="false" ht="12.8" hidden="false" customHeight="false" outlineLevel="0" collapsed="false">
      <c r="A320" s="0" t="s">
        <v>3</v>
      </c>
      <c r="B320" s="0" t="n">
        <f aca="false">SUM(B317:B319)</f>
        <v>150</v>
      </c>
      <c r="C320" s="0" t="n">
        <f aca="false">SUM(C317:C319)</f>
        <v>100</v>
      </c>
      <c r="D320" s="0" t="n">
        <f aca="false">SUM(D317:D319)</f>
        <v>150</v>
      </c>
      <c r="E320" s="0" t="n">
        <f aca="false">SUM(E317:E319)</f>
        <v>350</v>
      </c>
      <c r="F320" s="0" t="n">
        <f aca="false">SUM(F317:F319)</f>
        <v>200</v>
      </c>
      <c r="G320" s="0" t="n">
        <f aca="false">SUM(G317:G319)</f>
        <v>225</v>
      </c>
      <c r="H320" s="0" t="n">
        <f aca="false">SUM(H317:H319)</f>
        <v>25</v>
      </c>
      <c r="I320" s="0" t="n">
        <f aca="false">SUM(I317:I319)</f>
        <v>100</v>
      </c>
      <c r="J320" s="0" t="n">
        <f aca="false">SUM(B320:I320)</f>
        <v>1300</v>
      </c>
    </row>
    <row r="321" customFormat="false" ht="12.8" hidden="false" customHeight="false" outlineLevel="0" collapsed="false">
      <c r="B321" s="0" t="s">
        <v>53</v>
      </c>
      <c r="C321" s="0" t="s">
        <v>53</v>
      </c>
      <c r="D321" s="0" t="s">
        <v>53</v>
      </c>
      <c r="E321" s="0" t="s">
        <v>53</v>
      </c>
      <c r="F321" s="0" t="s">
        <v>53</v>
      </c>
      <c r="G321" s="0" t="s">
        <v>53</v>
      </c>
      <c r="H321" s="0" t="s">
        <v>53</v>
      </c>
      <c r="I321" s="0" t="s">
        <v>53</v>
      </c>
      <c r="J321" s="0" t="s">
        <v>53</v>
      </c>
    </row>
    <row r="322" customFormat="false" ht="12.8" hidden="false" customHeight="false" outlineLevel="0" collapsed="false">
      <c r="B322" s="0" t="n">
        <f aca="false" t="array" ref="B322:J322">B11:J11</f>
        <v>150</v>
      </c>
      <c r="C322" s="0" t="n">
        <v>100</v>
      </c>
      <c r="D322" s="0" t="n">
        <v>150</v>
      </c>
      <c r="E322" s="0" t="n">
        <v>350</v>
      </c>
      <c r="F322" s="0" t="n">
        <v>200</v>
      </c>
      <c r="G322" s="0" t="n">
        <v>225</v>
      </c>
      <c r="H322" s="0" t="n">
        <v>25</v>
      </c>
      <c r="I322" s="0" t="n">
        <v>100</v>
      </c>
      <c r="J322" s="0" t="n">
        <v>1300</v>
      </c>
    </row>
    <row r="324" customFormat="false" ht="12.8" hidden="false" customHeight="false" outlineLevel="0" collapsed="false">
      <c r="A324" s="0" t="s">
        <v>54</v>
      </c>
    </row>
    <row r="325" customFormat="false" ht="12.8" hidden="false" customHeight="false" outlineLevel="0" collapsed="false">
      <c r="A325" s="0" t="s">
        <v>55</v>
      </c>
      <c r="B325" s="0" t="n">
        <v>1</v>
      </c>
      <c r="C325" s="0" t="n">
        <v>2</v>
      </c>
      <c r="D325" s="0" t="n">
        <v>3</v>
      </c>
      <c r="E325" s="0" t="n">
        <v>4</v>
      </c>
      <c r="F325" s="0" t="n">
        <v>5</v>
      </c>
      <c r="G325" s="0" t="n">
        <v>6</v>
      </c>
      <c r="H325" s="0" t="n">
        <v>7</v>
      </c>
      <c r="I325" s="0" t="n">
        <v>8</v>
      </c>
    </row>
    <row r="326" customFormat="false" ht="12.8" hidden="false" customHeight="false" outlineLevel="0" collapsed="false">
      <c r="A326" s="0" t="n">
        <v>1</v>
      </c>
      <c r="B326" s="23" t="n">
        <f aca="false" t="array" ref="B326:I328">V133:AC135</f>
        <v>-0</v>
      </c>
      <c r="C326" s="24" t="n">
        <v>-0</v>
      </c>
      <c r="D326" s="24" t="n">
        <v>-0</v>
      </c>
      <c r="E326" s="24" t="n">
        <v>-0</v>
      </c>
      <c r="F326" s="24" t="n">
        <v>1</v>
      </c>
      <c r="G326" s="24" t="n">
        <v>-0</v>
      </c>
      <c r="H326" s="24" t="n">
        <v>1</v>
      </c>
      <c r="I326" s="25" t="n">
        <v>1</v>
      </c>
    </row>
    <row r="327" customFormat="false" ht="12.8" hidden="false" customHeight="false" outlineLevel="0" collapsed="false">
      <c r="A327" s="0" t="n">
        <v>2</v>
      </c>
      <c r="B327" s="26" t="n">
        <v>-0</v>
      </c>
      <c r="C327" s="27" t="n">
        <v>-0</v>
      </c>
      <c r="D327" s="27" t="n">
        <v>1</v>
      </c>
      <c r="E327" s="27" t="n">
        <v>2</v>
      </c>
      <c r="F327" s="27" t="n">
        <v>-0</v>
      </c>
      <c r="G327" s="27" t="n">
        <v>1</v>
      </c>
      <c r="H327" s="27" t="n">
        <v>-0</v>
      </c>
      <c r="I327" s="28" t="n">
        <v>-0</v>
      </c>
    </row>
    <row r="328" customFormat="false" ht="12.8" hidden="false" customHeight="false" outlineLevel="0" collapsed="false">
      <c r="A328" s="0" t="n">
        <v>3</v>
      </c>
      <c r="B328" s="29" t="n">
        <v>1</v>
      </c>
      <c r="C328" s="30" t="n">
        <v>1</v>
      </c>
      <c r="D328" s="30" t="n">
        <v>-0</v>
      </c>
      <c r="E328" s="30" t="n">
        <v>-0</v>
      </c>
      <c r="F328" s="30" t="n">
        <v>-0</v>
      </c>
      <c r="G328" s="30" t="n">
        <v>-0</v>
      </c>
      <c r="H328" s="30" t="n">
        <v>-0</v>
      </c>
      <c r="I328" s="31" t="n">
        <v>-0</v>
      </c>
    </row>
    <row r="330" customFormat="false" ht="12.8" hidden="false" customHeight="false" outlineLevel="0" collapsed="false">
      <c r="A330" s="18" t="s">
        <v>45</v>
      </c>
    </row>
    <row r="331" customFormat="false" ht="12.8" hidden="false" customHeight="false" outlineLevel="0" collapsed="false">
      <c r="A331" s="0" t="s">
        <v>56</v>
      </c>
      <c r="B331" s="0" t="n">
        <f aca="false">MMULT(TRANSPOSE(B317:I319),$B$83:$B$85*(1-$B$96:$B$98)+$C$83:$C$85*$B$96:$B$98)+1.2*SUMPRODUCT(B326:I328,$B$32:$I$34)+1.2*SUMPRODUCT(B317:I319,$B$39:$I$41)</f>
        <v>1438.02225165563</v>
      </c>
    </row>
    <row r="332" customFormat="false" ht="12.8" hidden="false" customHeight="false" outlineLevel="0" collapsed="false">
      <c r="A332" s="0" t="s">
        <v>57</v>
      </c>
      <c r="B332" s="0" t="n">
        <f aca="false">MMULT(TRANSPOSE(B317:I319),(1-$B$96:$B$98)*$F$83:$F$85+$B$96:$B$98*$G$83:$G$85)</f>
        <v>1.47</v>
      </c>
    </row>
    <row r="334" customFormat="false" ht="12.8" hidden="false" customHeight="false" outlineLevel="0" collapsed="false">
      <c r="A334" s="18" t="s">
        <v>58</v>
      </c>
    </row>
    <row r="335" customFormat="false" ht="12.8" hidden="false" customHeight="false" outlineLevel="0" collapsed="false">
      <c r="B335" s="0" t="n">
        <v>1</v>
      </c>
      <c r="C335" s="0" t="n">
        <v>2</v>
      </c>
      <c r="D335" s="0" t="n">
        <v>3</v>
      </c>
      <c r="E335" s="0" t="n">
        <v>4</v>
      </c>
      <c r="F335" s="0" t="n">
        <v>5</v>
      </c>
      <c r="G335" s="0" t="n">
        <v>6</v>
      </c>
      <c r="H335" s="0" t="n">
        <v>7</v>
      </c>
      <c r="I335" s="0" t="n">
        <v>8</v>
      </c>
    </row>
    <row r="336" customFormat="false" ht="12.8" hidden="false" customHeight="false" outlineLevel="0" collapsed="false">
      <c r="A336" s="0" t="n">
        <v>1</v>
      </c>
      <c r="B336" s="0" t="n">
        <f aca="false" t="array" ref="B336:I338">250*B326:I328</f>
        <v>-0</v>
      </c>
      <c r="C336" s="0" t="n">
        <v>-0</v>
      </c>
      <c r="D336" s="0" t="n">
        <v>-0</v>
      </c>
      <c r="E336" s="0" t="n">
        <v>-0</v>
      </c>
      <c r="F336" s="0" t="n">
        <v>250</v>
      </c>
      <c r="G336" s="0" t="n">
        <v>-0</v>
      </c>
      <c r="H336" s="0" t="n">
        <v>250</v>
      </c>
      <c r="I336" s="0" t="n">
        <v>250</v>
      </c>
    </row>
    <row r="337" customFormat="false" ht="12.8" hidden="false" customHeight="false" outlineLevel="0" collapsed="false">
      <c r="A337" s="0" t="n">
        <v>2</v>
      </c>
      <c r="B337" s="0" t="n">
        <v>-0</v>
      </c>
      <c r="C337" s="0" t="n">
        <v>-0</v>
      </c>
      <c r="D337" s="0" t="n">
        <v>250</v>
      </c>
      <c r="E337" s="0" t="n">
        <v>500</v>
      </c>
      <c r="F337" s="0" t="n">
        <v>-0</v>
      </c>
      <c r="G337" s="0" t="n">
        <v>250</v>
      </c>
      <c r="H337" s="0" t="n">
        <v>-0</v>
      </c>
      <c r="I337" s="0" t="n">
        <v>-0</v>
      </c>
    </row>
    <row r="338" customFormat="false" ht="12.8" hidden="false" customHeight="false" outlineLevel="0" collapsed="false">
      <c r="A338" s="0" t="n">
        <v>3</v>
      </c>
      <c r="B338" s="0" t="n">
        <v>250</v>
      </c>
      <c r="C338" s="0" t="n">
        <v>250</v>
      </c>
      <c r="D338" s="0" t="n">
        <v>-0</v>
      </c>
      <c r="E338" s="0" t="n">
        <v>-0</v>
      </c>
      <c r="F338" s="0" t="n">
        <v>-0</v>
      </c>
      <c r="G338" s="0" t="n">
        <v>-0</v>
      </c>
      <c r="H338" s="0" t="n">
        <v>-0</v>
      </c>
      <c r="I338" s="0" t="n">
        <v>-0</v>
      </c>
    </row>
    <row r="340" customFormat="false" ht="12.8" hidden="false" customHeight="false" outlineLevel="0" collapsed="false">
      <c r="A340" s="18" t="s">
        <v>67</v>
      </c>
    </row>
    <row r="341" customFormat="false" ht="12.8" hidden="false" customHeight="false" outlineLevel="0" collapsed="false">
      <c r="A341" s="0" t="s">
        <v>49</v>
      </c>
    </row>
    <row r="342" customFormat="false" ht="12.8" hidden="false" customHeight="false" outlineLevel="0" collapsed="false">
      <c r="A342" s="0" t="s">
        <v>50</v>
      </c>
      <c r="B342" s="0" t="n">
        <v>1</v>
      </c>
      <c r="C342" s="0" t="n">
        <v>2</v>
      </c>
      <c r="D342" s="0" t="n">
        <v>3</v>
      </c>
      <c r="E342" s="0" t="n">
        <v>4</v>
      </c>
      <c r="F342" s="0" t="n">
        <v>5</v>
      </c>
      <c r="G342" s="0" t="n">
        <v>6</v>
      </c>
      <c r="H342" s="0" t="n">
        <v>7</v>
      </c>
      <c r="I342" s="0" t="n">
        <v>8</v>
      </c>
      <c r="J342" s="0" t="s">
        <v>3</v>
      </c>
    </row>
    <row r="343" customFormat="false" ht="12.8" hidden="false" customHeight="false" outlineLevel="0" collapsed="false">
      <c r="A343" s="0" t="n">
        <v>1</v>
      </c>
      <c r="B343" s="23" t="n">
        <f aca="false" t="array" ref="B343:I345">N136:U138</f>
        <v>0</v>
      </c>
      <c r="C343" s="24" t="n">
        <v>0</v>
      </c>
      <c r="D343" s="24" t="n">
        <v>0</v>
      </c>
      <c r="E343" s="24" t="n">
        <v>0</v>
      </c>
      <c r="F343" s="24" t="n">
        <v>250</v>
      </c>
      <c r="G343" s="24" t="n">
        <v>0</v>
      </c>
      <c r="H343" s="24" t="n">
        <v>50</v>
      </c>
      <c r="I343" s="25" t="n">
        <v>75</v>
      </c>
      <c r="J343" s="0" t="n">
        <f aca="false">SUM(B343:I343)</f>
        <v>375</v>
      </c>
      <c r="K343" s="0" t="s">
        <v>52</v>
      </c>
      <c r="L343" s="0" t="n">
        <f aca="false" t="array" ref="L343:L345">$F$89:$F$91*(1-$B$96:$B$98)+$G$89:$G$91*$B$96:$B$98</f>
        <v>3520</v>
      </c>
    </row>
    <row r="344" customFormat="false" ht="12.8" hidden="false" customHeight="false" outlineLevel="0" collapsed="false">
      <c r="A344" s="0" t="n">
        <v>2</v>
      </c>
      <c r="B344" s="26" t="n">
        <v>0</v>
      </c>
      <c r="C344" s="27" t="n">
        <v>0</v>
      </c>
      <c r="D344" s="27" t="n">
        <v>100</v>
      </c>
      <c r="E344" s="27" t="n">
        <v>350</v>
      </c>
      <c r="F344" s="27" t="n">
        <v>0</v>
      </c>
      <c r="G344" s="27" t="n">
        <v>400</v>
      </c>
      <c r="H344" s="27" t="n">
        <v>0</v>
      </c>
      <c r="I344" s="28" t="n">
        <v>0</v>
      </c>
      <c r="J344" s="0" t="n">
        <f aca="false">SUM(B344:I344)</f>
        <v>850</v>
      </c>
      <c r="K344" s="0" t="s">
        <v>52</v>
      </c>
      <c r="L344" s="0" t="n">
        <v>3360</v>
      </c>
    </row>
    <row r="345" customFormat="false" ht="12.8" hidden="false" customHeight="false" outlineLevel="0" collapsed="false">
      <c r="A345" s="0" t="n">
        <v>3</v>
      </c>
      <c r="B345" s="29" t="n">
        <v>150</v>
      </c>
      <c r="C345" s="30" t="n">
        <v>100</v>
      </c>
      <c r="D345" s="30" t="n">
        <v>0</v>
      </c>
      <c r="E345" s="30" t="n">
        <v>0</v>
      </c>
      <c r="F345" s="30" t="n">
        <v>0</v>
      </c>
      <c r="G345" s="30" t="n">
        <v>0</v>
      </c>
      <c r="H345" s="30" t="n">
        <v>0</v>
      </c>
      <c r="I345" s="31" t="n">
        <v>0</v>
      </c>
      <c r="J345" s="0" t="n">
        <f aca="false">SUM(B345:I345)</f>
        <v>250</v>
      </c>
      <c r="K345" s="0" t="s">
        <v>52</v>
      </c>
      <c r="L345" s="32" t="n">
        <v>3200</v>
      </c>
    </row>
    <row r="346" customFormat="false" ht="12.8" hidden="false" customHeight="false" outlineLevel="0" collapsed="false">
      <c r="A346" s="0" t="s">
        <v>3</v>
      </c>
      <c r="B346" s="0" t="n">
        <f aca="false">SUM(B343:B345)</f>
        <v>150</v>
      </c>
      <c r="C346" s="0" t="n">
        <f aca="false">SUM(C343:C345)</f>
        <v>100</v>
      </c>
      <c r="D346" s="0" t="n">
        <f aca="false">SUM(D343:D345)</f>
        <v>100</v>
      </c>
      <c r="E346" s="0" t="n">
        <f aca="false">SUM(E343:E345)</f>
        <v>350</v>
      </c>
      <c r="F346" s="0" t="n">
        <f aca="false">SUM(F343:F345)</f>
        <v>250</v>
      </c>
      <c r="G346" s="0" t="n">
        <f aca="false">SUM(G343:G345)</f>
        <v>400</v>
      </c>
      <c r="H346" s="0" t="n">
        <f aca="false">SUM(H343:H345)</f>
        <v>50</v>
      </c>
      <c r="I346" s="0" t="n">
        <f aca="false">SUM(I343:I345)</f>
        <v>75</v>
      </c>
      <c r="J346" s="0" t="n">
        <f aca="false">SUM(B346:I346)</f>
        <v>1475</v>
      </c>
    </row>
    <row r="347" customFormat="false" ht="12.8" hidden="false" customHeight="false" outlineLevel="0" collapsed="false">
      <c r="B347" s="0" t="s">
        <v>53</v>
      </c>
      <c r="C347" s="0" t="s">
        <v>53</v>
      </c>
      <c r="D347" s="0" t="s">
        <v>53</v>
      </c>
      <c r="E347" s="0" t="s">
        <v>53</v>
      </c>
      <c r="F347" s="0" t="s">
        <v>53</v>
      </c>
      <c r="G347" s="0" t="s">
        <v>53</v>
      </c>
      <c r="H347" s="0" t="s">
        <v>53</v>
      </c>
      <c r="I347" s="0" t="s">
        <v>53</v>
      </c>
      <c r="J347" s="0" t="s">
        <v>53</v>
      </c>
    </row>
    <row r="348" customFormat="false" ht="12.8" hidden="false" customHeight="false" outlineLevel="0" collapsed="false">
      <c r="B348" s="0" t="n">
        <f aca="false" t="array" ref="B348:J348">B12:J12</f>
        <v>150</v>
      </c>
      <c r="C348" s="0" t="n">
        <v>100</v>
      </c>
      <c r="D348" s="0" t="n">
        <v>100</v>
      </c>
      <c r="E348" s="0" t="n">
        <v>350</v>
      </c>
      <c r="F348" s="0" t="n">
        <v>250</v>
      </c>
      <c r="G348" s="0" t="n">
        <v>400</v>
      </c>
      <c r="H348" s="0" t="n">
        <v>50</v>
      </c>
      <c r="I348" s="0" t="n">
        <v>75</v>
      </c>
      <c r="J348" s="0" t="n">
        <v>1475</v>
      </c>
    </row>
    <row r="350" customFormat="false" ht="12.8" hidden="false" customHeight="false" outlineLevel="0" collapsed="false">
      <c r="A350" s="0" t="s">
        <v>54</v>
      </c>
    </row>
    <row r="351" customFormat="false" ht="12.8" hidden="false" customHeight="false" outlineLevel="0" collapsed="false">
      <c r="A351" s="0" t="s">
        <v>55</v>
      </c>
      <c r="B351" s="0" t="n">
        <v>1</v>
      </c>
      <c r="C351" s="0" t="n">
        <v>2</v>
      </c>
      <c r="D351" s="0" t="n">
        <v>3</v>
      </c>
      <c r="E351" s="0" t="n">
        <v>4</v>
      </c>
      <c r="F351" s="0" t="n">
        <v>5</v>
      </c>
      <c r="G351" s="0" t="n">
        <v>6</v>
      </c>
      <c r="H351" s="0" t="n">
        <v>7</v>
      </c>
      <c r="I351" s="0" t="n">
        <v>8</v>
      </c>
    </row>
    <row r="352" customFormat="false" ht="12.8" hidden="false" customHeight="false" outlineLevel="0" collapsed="false">
      <c r="A352" s="0" t="n">
        <v>1</v>
      </c>
      <c r="B352" s="23" t="n">
        <f aca="false" t="array" ref="B352:I354">V136:AC138</f>
        <v>-0</v>
      </c>
      <c r="C352" s="24" t="n">
        <v>-0</v>
      </c>
      <c r="D352" s="24" t="n">
        <v>-0</v>
      </c>
      <c r="E352" s="24" t="n">
        <v>-0</v>
      </c>
      <c r="F352" s="24" t="n">
        <v>1</v>
      </c>
      <c r="G352" s="24" t="n">
        <v>-0</v>
      </c>
      <c r="H352" s="24" t="n">
        <v>1</v>
      </c>
      <c r="I352" s="25" t="n">
        <v>1</v>
      </c>
    </row>
    <row r="353" customFormat="false" ht="12.8" hidden="false" customHeight="false" outlineLevel="0" collapsed="false">
      <c r="A353" s="0" t="n">
        <v>2</v>
      </c>
      <c r="B353" s="26" t="n">
        <v>-0</v>
      </c>
      <c r="C353" s="27" t="n">
        <v>-0</v>
      </c>
      <c r="D353" s="27" t="n">
        <v>1</v>
      </c>
      <c r="E353" s="27" t="n">
        <v>2</v>
      </c>
      <c r="F353" s="27" t="n">
        <v>-0</v>
      </c>
      <c r="G353" s="27" t="n">
        <v>2</v>
      </c>
      <c r="H353" s="27" t="n">
        <v>-0</v>
      </c>
      <c r="I353" s="28" t="n">
        <v>-0</v>
      </c>
    </row>
    <row r="354" customFormat="false" ht="12.8" hidden="false" customHeight="false" outlineLevel="0" collapsed="false">
      <c r="A354" s="0" t="n">
        <v>3</v>
      </c>
      <c r="B354" s="29" t="n">
        <v>1</v>
      </c>
      <c r="C354" s="30" t="n">
        <v>1</v>
      </c>
      <c r="D354" s="30" t="n">
        <v>-0</v>
      </c>
      <c r="E354" s="30" t="n">
        <v>-0</v>
      </c>
      <c r="F354" s="30" t="n">
        <v>-0</v>
      </c>
      <c r="G354" s="30" t="n">
        <v>-0</v>
      </c>
      <c r="H354" s="30" t="n">
        <v>-0</v>
      </c>
      <c r="I354" s="31" t="n">
        <v>-0</v>
      </c>
    </row>
    <row r="356" customFormat="false" ht="12.8" hidden="false" customHeight="false" outlineLevel="0" collapsed="false">
      <c r="A356" s="18" t="s">
        <v>45</v>
      </c>
    </row>
    <row r="357" customFormat="false" ht="12.8" hidden="false" customHeight="false" outlineLevel="0" collapsed="false">
      <c r="A357" s="0" t="s">
        <v>56</v>
      </c>
      <c r="B357" s="0" t="n">
        <f aca="false">MMULT(TRANSPOSE(B343:I345),$B$83:$B$85*(1-$B$96:$B$98)+$C$83:$C$85*$B$96:$B$98)+1.2*SUMPRODUCT(B352:I354,$B$32:$I$34)+1.2*SUMPRODUCT(B343:I345,$B$39:$I$41)</f>
        <v>1440.00625165563</v>
      </c>
    </row>
    <row r="358" customFormat="false" ht="12.8" hidden="false" customHeight="false" outlineLevel="0" collapsed="false">
      <c r="A358" s="0" t="s">
        <v>57</v>
      </c>
      <c r="B358" s="0" t="n">
        <f aca="false">MMULT(TRANSPOSE(B343:I345),(1-$B$96:$B$98)*$F$83:$F$85+$B$96:$B$98*$G$83:$G$85)</f>
        <v>1.47</v>
      </c>
    </row>
    <row r="360" customFormat="false" ht="12.8" hidden="false" customHeight="false" outlineLevel="0" collapsed="false">
      <c r="A360" s="18" t="s">
        <v>58</v>
      </c>
    </row>
    <row r="361" customFormat="false" ht="12.8" hidden="false" customHeight="false" outlineLevel="0" collapsed="false">
      <c r="B361" s="0" t="n">
        <v>1</v>
      </c>
      <c r="C361" s="0" t="n">
        <v>2</v>
      </c>
      <c r="D361" s="0" t="n">
        <v>3</v>
      </c>
      <c r="E361" s="0" t="n">
        <v>4</v>
      </c>
      <c r="F361" s="0" t="n">
        <v>5</v>
      </c>
      <c r="G361" s="0" t="n">
        <v>6</v>
      </c>
      <c r="H361" s="0" t="n">
        <v>7</v>
      </c>
      <c r="I361" s="0" t="n">
        <v>8</v>
      </c>
    </row>
    <row r="362" customFormat="false" ht="12.8" hidden="false" customHeight="false" outlineLevel="0" collapsed="false">
      <c r="A362" s="0" t="n">
        <v>1</v>
      </c>
      <c r="B362" s="0" t="n">
        <f aca="false" t="array" ref="B362:I364">250*B352:I354</f>
        <v>-0</v>
      </c>
      <c r="C362" s="0" t="n">
        <v>-0</v>
      </c>
      <c r="D362" s="0" t="n">
        <v>-0</v>
      </c>
      <c r="E362" s="0" t="n">
        <v>-0</v>
      </c>
      <c r="F362" s="0" t="n">
        <v>250</v>
      </c>
      <c r="G362" s="0" t="n">
        <v>-0</v>
      </c>
      <c r="H362" s="0" t="n">
        <v>250</v>
      </c>
      <c r="I362" s="0" t="n">
        <v>250</v>
      </c>
    </row>
    <row r="363" customFormat="false" ht="12.8" hidden="false" customHeight="false" outlineLevel="0" collapsed="false">
      <c r="A363" s="0" t="n">
        <v>2</v>
      </c>
      <c r="B363" s="0" t="n">
        <v>-0</v>
      </c>
      <c r="C363" s="0" t="n">
        <v>-0</v>
      </c>
      <c r="D363" s="0" t="n">
        <v>250</v>
      </c>
      <c r="E363" s="0" t="n">
        <v>500</v>
      </c>
      <c r="F363" s="0" t="n">
        <v>-0</v>
      </c>
      <c r="G363" s="0" t="n">
        <v>500</v>
      </c>
      <c r="H363" s="0" t="n">
        <v>-0</v>
      </c>
      <c r="I363" s="0" t="n">
        <v>-0</v>
      </c>
    </row>
    <row r="364" customFormat="false" ht="12.8" hidden="false" customHeight="false" outlineLevel="0" collapsed="false">
      <c r="A364" s="0" t="n">
        <v>3</v>
      </c>
      <c r="B364" s="0" t="n">
        <v>250</v>
      </c>
      <c r="C364" s="0" t="n">
        <v>250</v>
      </c>
      <c r="D364" s="0" t="n">
        <v>-0</v>
      </c>
      <c r="E364" s="0" t="n">
        <v>-0</v>
      </c>
      <c r="F364" s="0" t="n">
        <v>-0</v>
      </c>
      <c r="G364" s="0" t="n">
        <v>-0</v>
      </c>
      <c r="H364" s="0" t="n">
        <v>-0</v>
      </c>
      <c r="I364" s="0" t="n">
        <v>-0</v>
      </c>
    </row>
    <row r="366" customFormat="false" ht="12.8" hidden="false" customHeight="false" outlineLevel="0" collapsed="false">
      <c r="A366" s="18" t="s">
        <v>68</v>
      </c>
    </row>
    <row r="367" customFormat="false" ht="12.8" hidden="false" customHeight="false" outlineLevel="0" collapsed="false">
      <c r="A367" s="0" t="s">
        <v>49</v>
      </c>
    </row>
    <row r="368" customFormat="false" ht="12.8" hidden="false" customHeight="false" outlineLevel="0" collapsed="false">
      <c r="A368" s="0" t="s">
        <v>50</v>
      </c>
      <c r="B368" s="0" t="n">
        <v>1</v>
      </c>
      <c r="C368" s="0" t="n">
        <v>2</v>
      </c>
      <c r="D368" s="0" t="n">
        <v>3</v>
      </c>
      <c r="E368" s="0" t="n">
        <v>4</v>
      </c>
      <c r="F368" s="0" t="n">
        <v>5</v>
      </c>
      <c r="G368" s="0" t="n">
        <v>6</v>
      </c>
      <c r="H368" s="0" t="n">
        <v>7</v>
      </c>
      <c r="I368" s="0" t="n">
        <v>8</v>
      </c>
      <c r="J368" s="0" t="s">
        <v>3</v>
      </c>
    </row>
    <row r="369" customFormat="false" ht="12.8" hidden="false" customHeight="false" outlineLevel="0" collapsed="false">
      <c r="A369" s="0" t="n">
        <v>1</v>
      </c>
      <c r="B369" s="23" t="n">
        <f aca="false" t="array" ref="B369:I371">N139:U141</f>
        <v>0</v>
      </c>
      <c r="C369" s="24" t="n">
        <v>0</v>
      </c>
      <c r="D369" s="24" t="n">
        <v>0</v>
      </c>
      <c r="E369" s="24" t="n">
        <v>0</v>
      </c>
      <c r="F369" s="24" t="n">
        <v>300</v>
      </c>
      <c r="G369" s="24" t="n">
        <v>0</v>
      </c>
      <c r="H369" s="24" t="n">
        <v>150</v>
      </c>
      <c r="I369" s="25" t="n">
        <v>100</v>
      </c>
      <c r="J369" s="0" t="n">
        <f aca="false">SUM(B369:I369)</f>
        <v>550</v>
      </c>
      <c r="K369" s="0" t="s">
        <v>52</v>
      </c>
      <c r="L369" s="0" t="n">
        <f aca="false" t="array" ref="L369:L371">$F$89:$F$91*(1-$B$96:$B$98)+$G$89:$G$91*$B$96:$B$98</f>
        <v>3520</v>
      </c>
    </row>
    <row r="370" customFormat="false" ht="12.8" hidden="false" customHeight="false" outlineLevel="0" collapsed="false">
      <c r="A370" s="0" t="n">
        <v>2</v>
      </c>
      <c r="B370" s="26" t="n">
        <v>0</v>
      </c>
      <c r="C370" s="27" t="n">
        <v>0</v>
      </c>
      <c r="D370" s="27" t="n">
        <v>150</v>
      </c>
      <c r="E370" s="27" t="n">
        <v>400</v>
      </c>
      <c r="F370" s="27" t="n">
        <v>0</v>
      </c>
      <c r="G370" s="27" t="n">
        <v>500</v>
      </c>
      <c r="H370" s="27" t="n">
        <v>0</v>
      </c>
      <c r="I370" s="28" t="n">
        <v>0</v>
      </c>
      <c r="J370" s="0" t="n">
        <f aca="false">SUM(B370:I370)</f>
        <v>1050</v>
      </c>
      <c r="K370" s="0" t="s">
        <v>52</v>
      </c>
      <c r="L370" s="0" t="n">
        <v>3360</v>
      </c>
    </row>
    <row r="371" customFormat="false" ht="12.8" hidden="false" customHeight="false" outlineLevel="0" collapsed="false">
      <c r="A371" s="0" t="n">
        <v>3</v>
      </c>
      <c r="B371" s="29" t="n">
        <v>200</v>
      </c>
      <c r="C371" s="30" t="n">
        <v>75</v>
      </c>
      <c r="D371" s="30" t="n">
        <v>0</v>
      </c>
      <c r="E371" s="30" t="n">
        <v>0</v>
      </c>
      <c r="F371" s="30" t="n">
        <v>0</v>
      </c>
      <c r="G371" s="30" t="n">
        <v>0</v>
      </c>
      <c r="H371" s="30" t="n">
        <v>0</v>
      </c>
      <c r="I371" s="31" t="n">
        <v>0</v>
      </c>
      <c r="J371" s="0" t="n">
        <f aca="false">SUM(B371:I371)</f>
        <v>275</v>
      </c>
      <c r="K371" s="0" t="s">
        <v>52</v>
      </c>
      <c r="L371" s="32" t="n">
        <v>3200</v>
      </c>
    </row>
    <row r="372" customFormat="false" ht="12.8" hidden="false" customHeight="false" outlineLevel="0" collapsed="false">
      <c r="A372" s="0" t="s">
        <v>3</v>
      </c>
      <c r="B372" s="0" t="n">
        <f aca="false">SUM(B369:B371)</f>
        <v>200</v>
      </c>
      <c r="C372" s="0" t="n">
        <f aca="false">SUM(C369:C371)</f>
        <v>75</v>
      </c>
      <c r="D372" s="0" t="n">
        <f aca="false">SUM(D369:D371)</f>
        <v>150</v>
      </c>
      <c r="E372" s="0" t="n">
        <f aca="false">SUM(E369:E371)</f>
        <v>400</v>
      </c>
      <c r="F372" s="0" t="n">
        <f aca="false">SUM(F369:F371)</f>
        <v>300</v>
      </c>
      <c r="G372" s="0" t="n">
        <f aca="false">SUM(G369:G371)</f>
        <v>500</v>
      </c>
      <c r="H372" s="0" t="n">
        <f aca="false">SUM(H369:H371)</f>
        <v>150</v>
      </c>
      <c r="I372" s="0" t="n">
        <f aca="false">SUM(I369:I371)</f>
        <v>100</v>
      </c>
      <c r="J372" s="0" t="n">
        <f aca="false">SUM(B372:I372)</f>
        <v>1875</v>
      </c>
    </row>
    <row r="373" customFormat="false" ht="12.8" hidden="false" customHeight="false" outlineLevel="0" collapsed="false">
      <c r="B373" s="0" t="s">
        <v>53</v>
      </c>
      <c r="C373" s="0" t="s">
        <v>53</v>
      </c>
      <c r="D373" s="0" t="s">
        <v>53</v>
      </c>
      <c r="E373" s="0" t="s">
        <v>53</v>
      </c>
      <c r="F373" s="0" t="s">
        <v>53</v>
      </c>
      <c r="G373" s="0" t="s">
        <v>53</v>
      </c>
      <c r="H373" s="0" t="s">
        <v>53</v>
      </c>
      <c r="I373" s="0" t="s">
        <v>53</v>
      </c>
      <c r="J373" s="0" t="s">
        <v>53</v>
      </c>
    </row>
    <row r="374" customFormat="false" ht="12.8" hidden="false" customHeight="false" outlineLevel="0" collapsed="false">
      <c r="B374" s="0" t="n">
        <f aca="false" t="array" ref="B374:J374">B13:J13</f>
        <v>200</v>
      </c>
      <c r="C374" s="0" t="n">
        <v>75</v>
      </c>
      <c r="D374" s="0" t="n">
        <v>150</v>
      </c>
      <c r="E374" s="0" t="n">
        <v>400</v>
      </c>
      <c r="F374" s="0" t="n">
        <v>300</v>
      </c>
      <c r="G374" s="0" t="n">
        <v>500</v>
      </c>
      <c r="H374" s="0" t="n">
        <v>150</v>
      </c>
      <c r="I374" s="0" t="n">
        <v>100</v>
      </c>
      <c r="J374" s="0" t="n">
        <v>1875</v>
      </c>
    </row>
    <row r="376" customFormat="false" ht="12.8" hidden="false" customHeight="false" outlineLevel="0" collapsed="false">
      <c r="A376" s="0" t="s">
        <v>54</v>
      </c>
    </row>
    <row r="377" customFormat="false" ht="12.8" hidden="false" customHeight="false" outlineLevel="0" collapsed="false">
      <c r="A377" s="0" t="s">
        <v>55</v>
      </c>
      <c r="B377" s="0" t="n">
        <v>1</v>
      </c>
      <c r="C377" s="0" t="n">
        <v>2</v>
      </c>
      <c r="D377" s="0" t="n">
        <v>3</v>
      </c>
      <c r="E377" s="0" t="n">
        <v>4</v>
      </c>
      <c r="F377" s="0" t="n">
        <v>5</v>
      </c>
      <c r="G377" s="0" t="n">
        <v>6</v>
      </c>
      <c r="H377" s="0" t="n">
        <v>7</v>
      </c>
      <c r="I377" s="0" t="n">
        <v>8</v>
      </c>
    </row>
    <row r="378" customFormat="false" ht="12.8" hidden="false" customHeight="false" outlineLevel="0" collapsed="false">
      <c r="A378" s="0" t="n">
        <v>1</v>
      </c>
      <c r="B378" s="23" t="n">
        <f aca="false" t="array" ref="B378:I380">V139:AC141</f>
        <v>-0</v>
      </c>
      <c r="C378" s="24" t="n">
        <v>-0</v>
      </c>
      <c r="D378" s="24" t="n">
        <v>-0</v>
      </c>
      <c r="E378" s="24" t="n">
        <v>-0</v>
      </c>
      <c r="F378" s="24" t="n">
        <v>2</v>
      </c>
      <c r="G378" s="24" t="n">
        <v>-0</v>
      </c>
      <c r="H378" s="24" t="n">
        <v>1</v>
      </c>
      <c r="I378" s="25" t="n">
        <v>1</v>
      </c>
    </row>
    <row r="379" customFormat="false" ht="12.8" hidden="false" customHeight="false" outlineLevel="0" collapsed="false">
      <c r="A379" s="0" t="n">
        <v>2</v>
      </c>
      <c r="B379" s="26" t="n">
        <v>-0</v>
      </c>
      <c r="C379" s="27" t="n">
        <v>-0</v>
      </c>
      <c r="D379" s="27" t="n">
        <v>1</v>
      </c>
      <c r="E379" s="27" t="n">
        <v>2</v>
      </c>
      <c r="F379" s="27" t="n">
        <v>-0</v>
      </c>
      <c r="G379" s="27" t="n">
        <v>2</v>
      </c>
      <c r="H379" s="27" t="n">
        <v>-0</v>
      </c>
      <c r="I379" s="28" t="n">
        <v>-0</v>
      </c>
    </row>
    <row r="380" customFormat="false" ht="12.8" hidden="false" customHeight="false" outlineLevel="0" collapsed="false">
      <c r="A380" s="0" t="n">
        <v>3</v>
      </c>
      <c r="B380" s="29" t="n">
        <v>1</v>
      </c>
      <c r="C380" s="30" t="n">
        <v>1</v>
      </c>
      <c r="D380" s="30" t="n">
        <v>-0</v>
      </c>
      <c r="E380" s="30" t="n">
        <v>-0</v>
      </c>
      <c r="F380" s="30" t="n">
        <v>-0</v>
      </c>
      <c r="G380" s="30" t="n">
        <v>-0</v>
      </c>
      <c r="H380" s="30" t="n">
        <v>-0</v>
      </c>
      <c r="I380" s="31" t="n">
        <v>-0</v>
      </c>
    </row>
    <row r="382" customFormat="false" ht="12.8" hidden="false" customHeight="false" outlineLevel="0" collapsed="false">
      <c r="A382" s="18" t="s">
        <v>45</v>
      </c>
    </row>
    <row r="383" customFormat="false" ht="12.8" hidden="false" customHeight="false" outlineLevel="0" collapsed="false">
      <c r="A383" s="0" t="s">
        <v>56</v>
      </c>
      <c r="B383" s="0" t="n">
        <f aca="false">MMULT(TRANSPOSE(B369:I371),$B$83:$B$85*(1-$B$96:$B$98)+$C$83:$C$85*$B$96:$B$98)+1.2*SUMPRODUCT(B378:I380,$B$32:$I$34)+1.2*SUMPRODUCT(B369:I371,$B$39:$I$41)</f>
        <v>1685.02166887417</v>
      </c>
    </row>
    <row r="384" customFormat="false" ht="12.8" hidden="false" customHeight="false" outlineLevel="0" collapsed="false">
      <c r="A384" s="0" t="s">
        <v>57</v>
      </c>
      <c r="B384" s="0" t="n">
        <f aca="false">MMULT(TRANSPOSE(B369:I371),(1-$B$96:$B$98)*$F$83:$F$85+$B$96:$B$98*$G$83:$G$85)</f>
        <v>1.96</v>
      </c>
    </row>
    <row r="386" customFormat="false" ht="12.8" hidden="false" customHeight="false" outlineLevel="0" collapsed="false">
      <c r="A386" s="18" t="s">
        <v>58</v>
      </c>
    </row>
    <row r="387" customFormat="false" ht="12.8" hidden="false" customHeight="false" outlineLevel="0" collapsed="false">
      <c r="B387" s="0" t="n">
        <v>1</v>
      </c>
      <c r="C387" s="0" t="n">
        <v>2</v>
      </c>
      <c r="D387" s="0" t="n">
        <v>3</v>
      </c>
      <c r="E387" s="0" t="n">
        <v>4</v>
      </c>
      <c r="F387" s="0" t="n">
        <v>5</v>
      </c>
      <c r="G387" s="0" t="n">
        <v>6</v>
      </c>
      <c r="H387" s="0" t="n">
        <v>7</v>
      </c>
      <c r="I387" s="0" t="n">
        <v>8</v>
      </c>
    </row>
    <row r="388" customFormat="false" ht="12.8" hidden="false" customHeight="false" outlineLevel="0" collapsed="false">
      <c r="A388" s="0" t="n">
        <v>1</v>
      </c>
      <c r="B388" s="0" t="n">
        <f aca="false" t="array" ref="B388:I390">250*B378:I380</f>
        <v>-0</v>
      </c>
      <c r="C388" s="0" t="n">
        <v>-0</v>
      </c>
      <c r="D388" s="0" t="n">
        <v>-0</v>
      </c>
      <c r="E388" s="0" t="n">
        <v>-0</v>
      </c>
      <c r="F388" s="0" t="n">
        <v>500</v>
      </c>
      <c r="G388" s="0" t="n">
        <v>-0</v>
      </c>
      <c r="H388" s="0" t="n">
        <v>250</v>
      </c>
      <c r="I388" s="0" t="n">
        <v>250</v>
      </c>
    </row>
    <row r="389" customFormat="false" ht="12.8" hidden="false" customHeight="false" outlineLevel="0" collapsed="false">
      <c r="A389" s="0" t="n">
        <v>2</v>
      </c>
      <c r="B389" s="0" t="n">
        <v>-0</v>
      </c>
      <c r="C389" s="0" t="n">
        <v>-0</v>
      </c>
      <c r="D389" s="0" t="n">
        <v>250</v>
      </c>
      <c r="E389" s="0" t="n">
        <v>500</v>
      </c>
      <c r="F389" s="0" t="n">
        <v>-0</v>
      </c>
      <c r="G389" s="0" t="n">
        <v>500</v>
      </c>
      <c r="H389" s="0" t="n">
        <v>-0</v>
      </c>
      <c r="I389" s="0" t="n">
        <v>-0</v>
      </c>
    </row>
    <row r="390" customFormat="false" ht="12.8" hidden="false" customHeight="false" outlineLevel="0" collapsed="false">
      <c r="A390" s="0" t="n">
        <v>3</v>
      </c>
      <c r="B390" s="0" t="n">
        <v>250</v>
      </c>
      <c r="C390" s="0" t="n">
        <v>250</v>
      </c>
      <c r="D390" s="0" t="n">
        <v>-0</v>
      </c>
      <c r="E390" s="0" t="n">
        <v>-0</v>
      </c>
      <c r="F390" s="0" t="n">
        <v>-0</v>
      </c>
      <c r="G390" s="0" t="n">
        <v>-0</v>
      </c>
      <c r="H390" s="0" t="n">
        <v>-0</v>
      </c>
      <c r="I390" s="0" t="n">
        <v>-0</v>
      </c>
    </row>
    <row r="392" customFormat="false" ht="12.8" hidden="false" customHeight="false" outlineLevel="0" collapsed="false">
      <c r="A392" s="18" t="s">
        <v>69</v>
      </c>
    </row>
    <row r="393" customFormat="false" ht="12.8" hidden="false" customHeight="false" outlineLevel="0" collapsed="false">
      <c r="A393" s="0" t="s">
        <v>49</v>
      </c>
    </row>
    <row r="394" customFormat="false" ht="12.8" hidden="false" customHeight="false" outlineLevel="0" collapsed="false">
      <c r="A394" s="0" t="s">
        <v>50</v>
      </c>
      <c r="B394" s="0" t="n">
        <v>1</v>
      </c>
      <c r="C394" s="0" t="n">
        <v>2</v>
      </c>
      <c r="D394" s="0" t="n">
        <v>3</v>
      </c>
      <c r="E394" s="0" t="n">
        <v>4</v>
      </c>
      <c r="F394" s="0" t="n">
        <v>5</v>
      </c>
      <c r="G394" s="0" t="n">
        <v>6</v>
      </c>
      <c r="H394" s="0" t="n">
        <v>7</v>
      </c>
      <c r="I394" s="0" t="n">
        <v>8</v>
      </c>
      <c r="J394" s="0" t="s">
        <v>3</v>
      </c>
    </row>
    <row r="395" customFormat="false" ht="12.8" hidden="false" customHeight="false" outlineLevel="0" collapsed="false">
      <c r="A395" s="0" t="n">
        <v>1</v>
      </c>
      <c r="B395" s="23" t="n">
        <f aca="false" t="array" ref="B395:I397">N142:U144</f>
        <v>0</v>
      </c>
      <c r="C395" s="24" t="n">
        <v>0</v>
      </c>
      <c r="D395" s="24" t="n">
        <v>0</v>
      </c>
      <c r="E395" s="24" t="n">
        <v>0</v>
      </c>
      <c r="F395" s="24" t="n">
        <v>400</v>
      </c>
      <c r="G395" s="24" t="n">
        <v>0</v>
      </c>
      <c r="H395" s="24" t="n">
        <v>150</v>
      </c>
      <c r="I395" s="25" t="n">
        <v>150</v>
      </c>
      <c r="J395" s="0" t="n">
        <f aca="false">SUM(B395:I395)</f>
        <v>700</v>
      </c>
      <c r="K395" s="0" t="s">
        <v>52</v>
      </c>
      <c r="L395" s="0" t="n">
        <f aca="false" t="array" ref="L395:L397">$F$89:$F$91*(1-$B$96:$B$98)+$G$89:$G$91*$B$96:$B$98</f>
        <v>3520</v>
      </c>
    </row>
    <row r="396" customFormat="false" ht="12.8" hidden="false" customHeight="false" outlineLevel="0" collapsed="false">
      <c r="A396" s="0" t="n">
        <v>2</v>
      </c>
      <c r="B396" s="26" t="n">
        <v>0</v>
      </c>
      <c r="C396" s="27" t="n">
        <v>0</v>
      </c>
      <c r="D396" s="27" t="n">
        <v>175</v>
      </c>
      <c r="E396" s="27" t="n">
        <v>450</v>
      </c>
      <c r="F396" s="27" t="n">
        <v>0</v>
      </c>
      <c r="G396" s="27" t="n">
        <v>475</v>
      </c>
      <c r="H396" s="27" t="n">
        <v>0</v>
      </c>
      <c r="I396" s="28" t="n">
        <v>0</v>
      </c>
      <c r="J396" s="0" t="n">
        <f aca="false">SUM(B396:I396)</f>
        <v>1100</v>
      </c>
      <c r="K396" s="0" t="s">
        <v>52</v>
      </c>
      <c r="L396" s="0" t="n">
        <v>3360</v>
      </c>
    </row>
    <row r="397" customFormat="false" ht="12.8" hidden="false" customHeight="false" outlineLevel="0" collapsed="false">
      <c r="A397" s="0" t="n">
        <v>3</v>
      </c>
      <c r="B397" s="29" t="n">
        <v>300</v>
      </c>
      <c r="C397" s="30" t="n">
        <v>200</v>
      </c>
      <c r="D397" s="30" t="n">
        <v>0</v>
      </c>
      <c r="E397" s="30" t="n">
        <v>0</v>
      </c>
      <c r="F397" s="30" t="n">
        <v>0</v>
      </c>
      <c r="G397" s="30" t="n">
        <v>0</v>
      </c>
      <c r="H397" s="30" t="n">
        <v>0</v>
      </c>
      <c r="I397" s="31" t="n">
        <v>0</v>
      </c>
      <c r="J397" s="0" t="n">
        <f aca="false">SUM(B397:I397)</f>
        <v>500</v>
      </c>
      <c r="K397" s="0" t="s">
        <v>52</v>
      </c>
      <c r="L397" s="32" t="n">
        <v>3200</v>
      </c>
    </row>
    <row r="398" customFormat="false" ht="12.8" hidden="false" customHeight="false" outlineLevel="0" collapsed="false">
      <c r="A398" s="0" t="s">
        <v>3</v>
      </c>
      <c r="B398" s="0" t="n">
        <f aca="false">SUM(B395:B397)</f>
        <v>300</v>
      </c>
      <c r="C398" s="0" t="n">
        <f aca="false">SUM(C395:C397)</f>
        <v>200</v>
      </c>
      <c r="D398" s="0" t="n">
        <f aca="false">SUM(D395:D397)</f>
        <v>175</v>
      </c>
      <c r="E398" s="0" t="n">
        <f aca="false">SUM(E395:E397)</f>
        <v>450</v>
      </c>
      <c r="F398" s="0" t="n">
        <f aca="false">SUM(F395:F397)</f>
        <v>400</v>
      </c>
      <c r="G398" s="0" t="n">
        <f aca="false">SUM(G395:G397)</f>
        <v>475</v>
      </c>
      <c r="H398" s="0" t="n">
        <f aca="false">SUM(H395:H397)</f>
        <v>150</v>
      </c>
      <c r="I398" s="0" t="n">
        <f aca="false">SUM(I395:I397)</f>
        <v>150</v>
      </c>
      <c r="J398" s="0" t="n">
        <f aca="false">SUM(B398:I398)</f>
        <v>2300</v>
      </c>
    </row>
    <row r="399" customFormat="false" ht="12.8" hidden="false" customHeight="false" outlineLevel="0" collapsed="false">
      <c r="B399" s="0" t="s">
        <v>53</v>
      </c>
      <c r="C399" s="0" t="s">
        <v>53</v>
      </c>
      <c r="D399" s="0" t="s">
        <v>53</v>
      </c>
      <c r="E399" s="0" t="s">
        <v>53</v>
      </c>
      <c r="F399" s="0" t="s">
        <v>53</v>
      </c>
      <c r="G399" s="0" t="s">
        <v>53</v>
      </c>
      <c r="H399" s="0" t="s">
        <v>53</v>
      </c>
      <c r="I399" s="0" t="s">
        <v>53</v>
      </c>
      <c r="J399" s="0" t="s">
        <v>53</v>
      </c>
    </row>
    <row r="400" customFormat="false" ht="12.8" hidden="false" customHeight="false" outlineLevel="0" collapsed="false">
      <c r="B400" s="0" t="n">
        <f aca="false" t="array" ref="B400:J400">B14:J14</f>
        <v>300</v>
      </c>
      <c r="C400" s="0" t="n">
        <v>200</v>
      </c>
      <c r="D400" s="0" t="n">
        <v>175</v>
      </c>
      <c r="E400" s="0" t="n">
        <v>450</v>
      </c>
      <c r="F400" s="0" t="n">
        <v>400</v>
      </c>
      <c r="G400" s="0" t="n">
        <v>475</v>
      </c>
      <c r="H400" s="0" t="n">
        <v>150</v>
      </c>
      <c r="I400" s="0" t="n">
        <v>150</v>
      </c>
      <c r="J400" s="0" t="n">
        <v>2300</v>
      </c>
    </row>
    <row r="402" customFormat="false" ht="12.8" hidden="false" customHeight="false" outlineLevel="0" collapsed="false">
      <c r="A402" s="0" t="s">
        <v>54</v>
      </c>
    </row>
    <row r="403" customFormat="false" ht="12.8" hidden="false" customHeight="false" outlineLevel="0" collapsed="false">
      <c r="A403" s="0" t="s">
        <v>55</v>
      </c>
      <c r="B403" s="0" t="n">
        <v>1</v>
      </c>
      <c r="C403" s="0" t="n">
        <v>2</v>
      </c>
      <c r="D403" s="0" t="n">
        <v>3</v>
      </c>
      <c r="E403" s="0" t="n">
        <v>4</v>
      </c>
      <c r="F403" s="0" t="n">
        <v>5</v>
      </c>
      <c r="G403" s="0" t="n">
        <v>6</v>
      </c>
      <c r="H403" s="0" t="n">
        <v>7</v>
      </c>
      <c r="I403" s="0" t="n">
        <v>8</v>
      </c>
    </row>
    <row r="404" customFormat="false" ht="12.8" hidden="false" customHeight="false" outlineLevel="0" collapsed="false">
      <c r="A404" s="0" t="n">
        <v>1</v>
      </c>
      <c r="B404" s="23" t="n">
        <f aca="false" t="array" ref="B404:I406">V142:AC144</f>
        <v>-0</v>
      </c>
      <c r="C404" s="24" t="n">
        <v>-0</v>
      </c>
      <c r="D404" s="24" t="n">
        <v>-0</v>
      </c>
      <c r="E404" s="24" t="n">
        <v>-0</v>
      </c>
      <c r="F404" s="24" t="n">
        <v>2</v>
      </c>
      <c r="G404" s="24" t="n">
        <v>-0</v>
      </c>
      <c r="H404" s="24" t="n">
        <v>1</v>
      </c>
      <c r="I404" s="25" t="n">
        <v>1</v>
      </c>
    </row>
    <row r="405" customFormat="false" ht="12.8" hidden="false" customHeight="false" outlineLevel="0" collapsed="false">
      <c r="A405" s="0" t="n">
        <v>2</v>
      </c>
      <c r="B405" s="26" t="n">
        <v>-0</v>
      </c>
      <c r="C405" s="27" t="n">
        <v>-0</v>
      </c>
      <c r="D405" s="27" t="n">
        <v>1</v>
      </c>
      <c r="E405" s="27" t="n">
        <v>2</v>
      </c>
      <c r="F405" s="27" t="n">
        <v>-0</v>
      </c>
      <c r="G405" s="27" t="n">
        <v>2</v>
      </c>
      <c r="H405" s="27" t="n">
        <v>-0</v>
      </c>
      <c r="I405" s="28" t="n">
        <v>-0</v>
      </c>
    </row>
    <row r="406" customFormat="false" ht="12.8" hidden="false" customHeight="false" outlineLevel="0" collapsed="false">
      <c r="A406" s="0" t="n">
        <v>3</v>
      </c>
      <c r="B406" s="29" t="n">
        <v>2</v>
      </c>
      <c r="C406" s="30" t="n">
        <v>1</v>
      </c>
      <c r="D406" s="30" t="n">
        <v>-0</v>
      </c>
      <c r="E406" s="30" t="n">
        <v>-0</v>
      </c>
      <c r="F406" s="30" t="n">
        <v>-0</v>
      </c>
      <c r="G406" s="30" t="n">
        <v>-0</v>
      </c>
      <c r="H406" s="30" t="n">
        <v>-0</v>
      </c>
      <c r="I406" s="31" t="n">
        <v>-0</v>
      </c>
    </row>
    <row r="408" customFormat="false" ht="12.8" hidden="false" customHeight="false" outlineLevel="0" collapsed="false">
      <c r="A408" s="18" t="s">
        <v>45</v>
      </c>
    </row>
    <row r="409" customFormat="false" ht="12.8" hidden="false" customHeight="false" outlineLevel="0" collapsed="false">
      <c r="A409" s="0" t="s">
        <v>56</v>
      </c>
      <c r="B409" s="0" t="n">
        <f aca="false">MMULT(TRANSPOSE(B395:I397),$B$83:$B$85*(1-$B$96:$B$98)+$C$83:$C$85*$B$96:$B$98)+1.2*SUMPRODUCT(B404:I406,$B$32:$I$34)+1.2*SUMPRODUCT(B395:I397,$B$39:$I$41)</f>
        <v>2069.64450331126</v>
      </c>
    </row>
    <row r="410" customFormat="false" ht="12.8" hidden="false" customHeight="false" outlineLevel="0" collapsed="false">
      <c r="A410" s="0" t="s">
        <v>57</v>
      </c>
      <c r="B410" s="0" t="n">
        <f aca="false">MMULT(TRANSPOSE(B395:I397),(1-$B$96:$B$98)*$F$83:$F$85+$B$96:$B$98*$G$83:$G$85)</f>
        <v>2.94</v>
      </c>
    </row>
    <row r="412" customFormat="false" ht="12.8" hidden="false" customHeight="false" outlineLevel="0" collapsed="false">
      <c r="A412" s="18" t="s">
        <v>58</v>
      </c>
    </row>
    <row r="413" customFormat="false" ht="12.8" hidden="false" customHeight="false" outlineLevel="0" collapsed="false">
      <c r="B413" s="0" t="n">
        <v>1</v>
      </c>
      <c r="C413" s="0" t="n">
        <v>2</v>
      </c>
      <c r="D413" s="0" t="n">
        <v>3</v>
      </c>
      <c r="E413" s="0" t="n">
        <v>4</v>
      </c>
      <c r="F413" s="0" t="n">
        <v>5</v>
      </c>
      <c r="G413" s="0" t="n">
        <v>6</v>
      </c>
      <c r="H413" s="0" t="n">
        <v>7</v>
      </c>
      <c r="I413" s="0" t="n">
        <v>8</v>
      </c>
    </row>
    <row r="414" customFormat="false" ht="12.8" hidden="false" customHeight="false" outlineLevel="0" collapsed="false">
      <c r="A414" s="0" t="n">
        <v>1</v>
      </c>
      <c r="B414" s="0" t="n">
        <f aca="false" t="array" ref="B414:I416">250*B404:I406</f>
        <v>-0</v>
      </c>
      <c r="C414" s="0" t="n">
        <v>-0</v>
      </c>
      <c r="D414" s="0" t="n">
        <v>-0</v>
      </c>
      <c r="E414" s="0" t="n">
        <v>-0</v>
      </c>
      <c r="F414" s="0" t="n">
        <v>500</v>
      </c>
      <c r="G414" s="0" t="n">
        <v>-0</v>
      </c>
      <c r="H414" s="0" t="n">
        <v>250</v>
      </c>
      <c r="I414" s="0" t="n">
        <v>250</v>
      </c>
    </row>
    <row r="415" customFormat="false" ht="12.8" hidden="false" customHeight="false" outlineLevel="0" collapsed="false">
      <c r="A415" s="0" t="n">
        <v>2</v>
      </c>
      <c r="B415" s="0" t="n">
        <v>-0</v>
      </c>
      <c r="C415" s="0" t="n">
        <v>-0</v>
      </c>
      <c r="D415" s="0" t="n">
        <v>250</v>
      </c>
      <c r="E415" s="0" t="n">
        <v>500</v>
      </c>
      <c r="F415" s="0" t="n">
        <v>-0</v>
      </c>
      <c r="G415" s="0" t="n">
        <v>500</v>
      </c>
      <c r="H415" s="0" t="n">
        <v>-0</v>
      </c>
      <c r="I415" s="0" t="n">
        <v>-0</v>
      </c>
    </row>
    <row r="416" customFormat="false" ht="12.8" hidden="false" customHeight="false" outlineLevel="0" collapsed="false">
      <c r="A416" s="0" t="n">
        <v>3</v>
      </c>
      <c r="B416" s="0" t="n">
        <v>500</v>
      </c>
      <c r="C416" s="0" t="n">
        <v>250</v>
      </c>
      <c r="D416" s="0" t="n">
        <v>-0</v>
      </c>
      <c r="E416" s="0" t="n">
        <v>-0</v>
      </c>
      <c r="F416" s="0" t="n">
        <v>-0</v>
      </c>
      <c r="G416" s="0" t="n">
        <v>-0</v>
      </c>
      <c r="H416" s="0" t="n">
        <v>-0</v>
      </c>
      <c r="I416" s="0" t="n">
        <v>-0</v>
      </c>
    </row>
  </sheetData>
  <mergeCells count="6">
    <mergeCell ref="B1:I1"/>
    <mergeCell ref="A23:A24"/>
    <mergeCell ref="A30:A31"/>
    <mergeCell ref="A37:A38"/>
    <mergeCell ref="A44:F44"/>
    <mergeCell ref="A61:D6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LibreOffice/5.4.2.2$Windows_X86_64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2018-11-26T16:12:16Z</dcterms:created>
  <dc:creator/>
  <dc:description/>
  <dc:language>en-US</dc:language>
  <cp:lastModifiedBy/>
  <dcterms:modified xsi:type="dcterms:W3CDTF">2018-11-26T17:28:31Z</dcterms:modified>
  <cp:revision>7</cp:revision>
  <dc:subject/>
  <dc:title/>
</cp:coreProperties>
</file>