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LSDIST\VIIRStest\VIIRSbased_comparison\compareTimeSeries\"/>
    </mc:Choice>
  </mc:AlternateContent>
  <xr:revisionPtr revIDLastSave="0" documentId="13_ncr:1_{F55A2AB4-14AE-4A32-9340-DE009017AF38}" xr6:coauthVersionLast="47" xr6:coauthVersionMax="47" xr10:uidLastSave="{00000000-0000-0000-0000-000000000000}"/>
  <bookViews>
    <workbookView xWindow="1260" yWindow="0" windowWidth="24720" windowHeight="20985" activeTab="7" xr2:uid="{00000000-000D-0000-FFFF-FFFF00000000}"/>
  </bookViews>
  <sheets>
    <sheet name="16SEC ALERT" sheetId="9" r:id="rId1"/>
    <sheet name="16SEC ANN" sheetId="12" r:id="rId2"/>
    <sheet name="23MQS ALERT" sheetId="6" r:id="rId3"/>
    <sheet name="23MQS ANN" sheetId="13" r:id="rId4"/>
    <sheet name="34MFS ALERT" sheetId="8" r:id="rId5"/>
    <sheet name="34MFS ANN" sheetId="14" r:id="rId6"/>
    <sheet name="ALERT all" sheetId="11" r:id="rId7"/>
    <sheet name="ANN all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2" l="1"/>
  <c r="L10" i="12"/>
  <c r="L9" i="12"/>
  <c r="L8" i="12"/>
  <c r="L7" i="12"/>
  <c r="L6" i="12"/>
  <c r="L5" i="12"/>
  <c r="L4" i="12"/>
  <c r="L3" i="12"/>
  <c r="L11" i="13"/>
  <c r="L10" i="13"/>
  <c r="L9" i="13"/>
  <c r="L8" i="13"/>
  <c r="L7" i="13"/>
  <c r="L6" i="13"/>
  <c r="L5" i="13"/>
  <c r="L4" i="13"/>
  <c r="L3" i="13"/>
  <c r="L11" i="14"/>
  <c r="L10" i="14"/>
  <c r="L9" i="14"/>
  <c r="L8" i="14"/>
  <c r="L7" i="14"/>
  <c r="L6" i="14"/>
  <c r="L5" i="14"/>
  <c r="L4" i="14"/>
  <c r="L3" i="14"/>
  <c r="L11" i="8"/>
  <c r="L10" i="8"/>
  <c r="L9" i="8"/>
  <c r="L8" i="8"/>
  <c r="L7" i="8"/>
  <c r="L6" i="8"/>
  <c r="L5" i="8"/>
  <c r="L4" i="8"/>
  <c r="L3" i="8"/>
  <c r="L11" i="6"/>
  <c r="L10" i="6"/>
  <c r="L9" i="6"/>
  <c r="L8" i="6"/>
  <c r="L7" i="6"/>
  <c r="L6" i="6"/>
  <c r="L5" i="6"/>
  <c r="L4" i="6"/>
  <c r="L3" i="6"/>
  <c r="L11" i="9"/>
  <c r="L10" i="9"/>
  <c r="L9" i="9"/>
  <c r="L8" i="9"/>
  <c r="L7" i="9"/>
  <c r="L6" i="9"/>
  <c r="L5" i="9"/>
  <c r="L4" i="9"/>
  <c r="L3" i="9"/>
  <c r="P17" i="9"/>
  <c r="P16" i="9"/>
  <c r="P15" i="9"/>
  <c r="P17" i="12"/>
  <c r="P16" i="12"/>
  <c r="P15" i="12"/>
  <c r="P17" i="6"/>
  <c r="P16" i="6"/>
  <c r="P15" i="6"/>
  <c r="P17" i="13"/>
  <c r="P16" i="13"/>
  <c r="P15" i="13"/>
  <c r="P17" i="8"/>
  <c r="P16" i="8"/>
  <c r="P15" i="8"/>
  <c r="P17" i="14"/>
  <c r="P16" i="14"/>
  <c r="P15" i="14"/>
  <c r="C3" i="11" l="1"/>
  <c r="D3" i="11"/>
  <c r="E3" i="11"/>
  <c r="F3" i="11"/>
  <c r="G3" i="11"/>
  <c r="H3" i="11"/>
  <c r="I3" i="11"/>
  <c r="J3" i="11"/>
  <c r="K3" i="11"/>
  <c r="C4" i="11"/>
  <c r="D4" i="11"/>
  <c r="E4" i="11"/>
  <c r="F4" i="11"/>
  <c r="G4" i="11"/>
  <c r="H4" i="11"/>
  <c r="I4" i="11"/>
  <c r="J4" i="11"/>
  <c r="K4" i="11"/>
  <c r="C5" i="11"/>
  <c r="D5" i="11"/>
  <c r="E5" i="11"/>
  <c r="F5" i="11"/>
  <c r="G5" i="11"/>
  <c r="H5" i="11"/>
  <c r="I5" i="11"/>
  <c r="J5" i="11"/>
  <c r="K5" i="11"/>
  <c r="C6" i="11"/>
  <c r="D6" i="11"/>
  <c r="E6" i="11"/>
  <c r="F6" i="11"/>
  <c r="G6" i="11"/>
  <c r="H6" i="11"/>
  <c r="I6" i="11"/>
  <c r="J6" i="11"/>
  <c r="K6" i="11"/>
  <c r="C7" i="11"/>
  <c r="D7" i="11"/>
  <c r="E7" i="11"/>
  <c r="F7" i="11"/>
  <c r="G7" i="11"/>
  <c r="H7" i="11"/>
  <c r="I7" i="11"/>
  <c r="J7" i="11"/>
  <c r="K7" i="11"/>
  <c r="C8" i="11"/>
  <c r="D8" i="11"/>
  <c r="E8" i="11"/>
  <c r="F8" i="11"/>
  <c r="G8" i="11"/>
  <c r="H8" i="11"/>
  <c r="I8" i="11"/>
  <c r="J8" i="11"/>
  <c r="K8" i="11"/>
  <c r="C9" i="11"/>
  <c r="D9" i="11"/>
  <c r="E9" i="11"/>
  <c r="F9" i="11"/>
  <c r="G9" i="11"/>
  <c r="H9" i="11"/>
  <c r="I9" i="11"/>
  <c r="J9" i="11"/>
  <c r="K9" i="11"/>
  <c r="C10" i="11"/>
  <c r="D10" i="11"/>
  <c r="E10" i="11"/>
  <c r="F10" i="11"/>
  <c r="G10" i="11"/>
  <c r="H10" i="11"/>
  <c r="I10" i="11"/>
  <c r="J10" i="11"/>
  <c r="K10" i="11"/>
  <c r="C11" i="11"/>
  <c r="D11" i="11"/>
  <c r="E11" i="11"/>
  <c r="F11" i="11"/>
  <c r="G11" i="11"/>
  <c r="H11" i="11"/>
  <c r="I11" i="11"/>
  <c r="J11" i="11"/>
  <c r="K11" i="11"/>
  <c r="P16" i="11" l="1"/>
  <c r="P15" i="11"/>
  <c r="P17" i="11"/>
  <c r="U3" i="12"/>
  <c r="D3" i="15"/>
  <c r="E3" i="15"/>
  <c r="F3" i="15"/>
  <c r="G3" i="15"/>
  <c r="H3" i="15"/>
  <c r="I3" i="15"/>
  <c r="J3" i="15"/>
  <c r="K3" i="15"/>
  <c r="D4" i="15"/>
  <c r="E4" i="15"/>
  <c r="F4" i="15"/>
  <c r="G4" i="15"/>
  <c r="H4" i="15"/>
  <c r="I4" i="15"/>
  <c r="J4" i="15"/>
  <c r="K4" i="15"/>
  <c r="D5" i="15"/>
  <c r="E5" i="15"/>
  <c r="F5" i="15"/>
  <c r="G5" i="15"/>
  <c r="H5" i="15"/>
  <c r="I5" i="15"/>
  <c r="J5" i="15"/>
  <c r="K5" i="15"/>
  <c r="D6" i="15"/>
  <c r="E6" i="15"/>
  <c r="F6" i="15"/>
  <c r="G6" i="15"/>
  <c r="H6" i="15"/>
  <c r="I6" i="15"/>
  <c r="J6" i="15"/>
  <c r="K6" i="15"/>
  <c r="D7" i="15"/>
  <c r="E7" i="15"/>
  <c r="F7" i="15"/>
  <c r="G7" i="15"/>
  <c r="H7" i="15"/>
  <c r="I7" i="15"/>
  <c r="J7" i="15"/>
  <c r="K7" i="15"/>
  <c r="D8" i="15"/>
  <c r="E8" i="15"/>
  <c r="F8" i="15"/>
  <c r="G8" i="15"/>
  <c r="H8" i="15"/>
  <c r="I8" i="15"/>
  <c r="J8" i="15"/>
  <c r="K8" i="15"/>
  <c r="D9" i="15"/>
  <c r="E9" i="15"/>
  <c r="F9" i="15"/>
  <c r="G9" i="15"/>
  <c r="H9" i="15"/>
  <c r="I9" i="15"/>
  <c r="J9" i="15"/>
  <c r="K9" i="15"/>
  <c r="D10" i="15"/>
  <c r="E10" i="15"/>
  <c r="F10" i="15"/>
  <c r="G10" i="15"/>
  <c r="H10" i="15"/>
  <c r="I10" i="15"/>
  <c r="J10" i="15"/>
  <c r="K10" i="15"/>
  <c r="D11" i="15"/>
  <c r="E11" i="15"/>
  <c r="F11" i="15"/>
  <c r="G11" i="15"/>
  <c r="H11" i="15"/>
  <c r="I11" i="15"/>
  <c r="J11" i="15"/>
  <c r="K11" i="15"/>
  <c r="C4" i="15"/>
  <c r="C5" i="15"/>
  <c r="C6" i="15"/>
  <c r="C7" i="15"/>
  <c r="C8" i="15"/>
  <c r="C9" i="15"/>
  <c r="C10" i="15"/>
  <c r="C11" i="15"/>
  <c r="C3" i="15"/>
  <c r="L12" i="14"/>
  <c r="K12" i="14"/>
  <c r="K23" i="14" s="1"/>
  <c r="J12" i="14"/>
  <c r="J23" i="14" s="1"/>
  <c r="I12" i="14"/>
  <c r="I23" i="14" s="1"/>
  <c r="H12" i="14"/>
  <c r="H23" i="14" s="1"/>
  <c r="G12" i="14"/>
  <c r="G23" i="14" s="1"/>
  <c r="F12" i="14"/>
  <c r="F23" i="14" s="1"/>
  <c r="E12" i="14"/>
  <c r="E23" i="14" s="1"/>
  <c r="D12" i="14"/>
  <c r="D23" i="14" s="1"/>
  <c r="C12" i="14"/>
  <c r="C24" i="14" s="1"/>
  <c r="W11" i="14"/>
  <c r="W10" i="14"/>
  <c r="W9" i="14"/>
  <c r="W8" i="14"/>
  <c r="V8" i="14"/>
  <c r="U8" i="14"/>
  <c r="T8" i="14"/>
  <c r="S8" i="14"/>
  <c r="R8" i="14"/>
  <c r="W7" i="14"/>
  <c r="W6" i="14"/>
  <c r="O5" i="14"/>
  <c r="W4" i="14"/>
  <c r="V4" i="14"/>
  <c r="W3" i="14"/>
  <c r="W3" i="13"/>
  <c r="L12" i="13"/>
  <c r="K12" i="13"/>
  <c r="K24" i="13" s="1"/>
  <c r="J12" i="13"/>
  <c r="J24" i="13" s="1"/>
  <c r="I12" i="13"/>
  <c r="I24" i="13" s="1"/>
  <c r="H12" i="13"/>
  <c r="H24" i="13" s="1"/>
  <c r="G12" i="13"/>
  <c r="G24" i="13" s="1"/>
  <c r="F12" i="13"/>
  <c r="F24" i="13" s="1"/>
  <c r="E12" i="13"/>
  <c r="E24" i="13" s="1"/>
  <c r="D12" i="13"/>
  <c r="D24" i="13" s="1"/>
  <c r="C12" i="13"/>
  <c r="C24" i="13" s="1"/>
  <c r="W11" i="13"/>
  <c r="V11" i="13"/>
  <c r="U11" i="13"/>
  <c r="T11" i="13"/>
  <c r="S11" i="13"/>
  <c r="R11" i="13"/>
  <c r="Q11" i="13"/>
  <c r="P11" i="13"/>
  <c r="O11" i="13"/>
  <c r="W10" i="13"/>
  <c r="P9" i="13"/>
  <c r="W9" i="13"/>
  <c r="Q8" i="13"/>
  <c r="P8" i="13"/>
  <c r="O8" i="13"/>
  <c r="W8" i="13"/>
  <c r="W7" i="13"/>
  <c r="V7" i="13"/>
  <c r="U7" i="13"/>
  <c r="T7" i="13"/>
  <c r="S7" i="13"/>
  <c r="W6" i="13"/>
  <c r="T5" i="13"/>
  <c r="R5" i="13"/>
  <c r="Q5" i="13"/>
  <c r="P5" i="13"/>
  <c r="O5" i="13"/>
  <c r="W5" i="13"/>
  <c r="W4" i="13"/>
  <c r="T8" i="12"/>
  <c r="L12" i="12"/>
  <c r="K12" i="12"/>
  <c r="K24" i="12" s="1"/>
  <c r="J12" i="12"/>
  <c r="J18" i="12" s="1"/>
  <c r="I12" i="12"/>
  <c r="I22" i="12" s="1"/>
  <c r="H12" i="12"/>
  <c r="H23" i="12" s="1"/>
  <c r="G12" i="12"/>
  <c r="G18" i="12" s="1"/>
  <c r="F12" i="12"/>
  <c r="F18" i="12" s="1"/>
  <c r="E12" i="12"/>
  <c r="E23" i="12" s="1"/>
  <c r="D12" i="12"/>
  <c r="D23" i="12" s="1"/>
  <c r="C12" i="12"/>
  <c r="C23" i="12" s="1"/>
  <c r="W11" i="12"/>
  <c r="V11" i="12"/>
  <c r="U11" i="12"/>
  <c r="T11" i="12"/>
  <c r="S11" i="12"/>
  <c r="R11" i="12"/>
  <c r="Q11" i="12"/>
  <c r="P11" i="12"/>
  <c r="O11" i="12"/>
  <c r="W10" i="12"/>
  <c r="Q9" i="12"/>
  <c r="P9" i="12"/>
  <c r="O9" i="12"/>
  <c r="V9" i="12"/>
  <c r="W8" i="12"/>
  <c r="V8" i="12"/>
  <c r="U8" i="12"/>
  <c r="S8" i="12"/>
  <c r="R8" i="12"/>
  <c r="Q8" i="12"/>
  <c r="P8" i="12"/>
  <c r="O8" i="12"/>
  <c r="W7" i="12"/>
  <c r="V7" i="12"/>
  <c r="U7" i="12"/>
  <c r="T7" i="12"/>
  <c r="S7" i="12"/>
  <c r="R7" i="12"/>
  <c r="Q7" i="12"/>
  <c r="P7" i="12"/>
  <c r="O7" i="12"/>
  <c r="S6" i="12"/>
  <c r="W5" i="12"/>
  <c r="V5" i="12"/>
  <c r="U5" i="12"/>
  <c r="T5" i="12"/>
  <c r="S5" i="12"/>
  <c r="R5" i="12"/>
  <c r="Q5" i="12"/>
  <c r="P5" i="12"/>
  <c r="O5" i="12"/>
  <c r="W4" i="12"/>
  <c r="V4" i="12"/>
  <c r="U4" i="12"/>
  <c r="T4" i="12"/>
  <c r="S4" i="12"/>
  <c r="R4" i="12"/>
  <c r="Q4" i="12"/>
  <c r="P4" i="12"/>
  <c r="O4" i="12"/>
  <c r="W3" i="12"/>
  <c r="V3" i="12"/>
  <c r="G12" i="11"/>
  <c r="G19" i="11" s="1"/>
  <c r="H12" i="11"/>
  <c r="H19" i="11" s="1"/>
  <c r="I12" i="11"/>
  <c r="J12" i="11"/>
  <c r="C12" i="11"/>
  <c r="C20" i="11" s="1"/>
  <c r="L9" i="11"/>
  <c r="S9" i="11" s="1"/>
  <c r="L8" i="11"/>
  <c r="R8" i="11" s="1"/>
  <c r="L6" i="11"/>
  <c r="W6" i="11" s="1"/>
  <c r="L5" i="11"/>
  <c r="W5" i="11" s="1"/>
  <c r="L4" i="11"/>
  <c r="V4" i="11" s="1"/>
  <c r="L3" i="11"/>
  <c r="W3" i="11" s="1"/>
  <c r="L12" i="8"/>
  <c r="L12" i="9"/>
  <c r="K12" i="9"/>
  <c r="K24" i="9" s="1"/>
  <c r="J12" i="9"/>
  <c r="J24" i="9" s="1"/>
  <c r="I12" i="9"/>
  <c r="I24" i="9" s="1"/>
  <c r="H12" i="9"/>
  <c r="H24" i="9" s="1"/>
  <c r="G12" i="9"/>
  <c r="G24" i="9" s="1"/>
  <c r="F12" i="9"/>
  <c r="F24" i="9" s="1"/>
  <c r="E12" i="9"/>
  <c r="E24" i="9" s="1"/>
  <c r="D12" i="9"/>
  <c r="D24" i="9" s="1"/>
  <c r="C12" i="9"/>
  <c r="C24" i="9" s="1"/>
  <c r="W11" i="9"/>
  <c r="V11" i="9"/>
  <c r="U11" i="9"/>
  <c r="T11" i="9"/>
  <c r="S11" i="9"/>
  <c r="R11" i="9"/>
  <c r="Q11" i="9"/>
  <c r="P11" i="9"/>
  <c r="O11" i="9"/>
  <c r="W10" i="9"/>
  <c r="P9" i="9"/>
  <c r="O9" i="9"/>
  <c r="W9" i="9"/>
  <c r="W8" i="9"/>
  <c r="W7" i="9"/>
  <c r="V7" i="9"/>
  <c r="U7" i="9"/>
  <c r="T7" i="9"/>
  <c r="S7" i="9"/>
  <c r="R7" i="9"/>
  <c r="W6" i="9"/>
  <c r="W5" i="9"/>
  <c r="W4" i="9"/>
  <c r="W3" i="9"/>
  <c r="V3" i="9"/>
  <c r="O3" i="8"/>
  <c r="K24" i="8"/>
  <c r="J24" i="8"/>
  <c r="I24" i="8"/>
  <c r="H24" i="8"/>
  <c r="G24" i="8"/>
  <c r="F24" i="8"/>
  <c r="G23" i="8"/>
  <c r="F23" i="8"/>
  <c r="C23" i="8"/>
  <c r="K22" i="8"/>
  <c r="J22" i="8"/>
  <c r="I22" i="8"/>
  <c r="H22" i="8"/>
  <c r="G22" i="8"/>
  <c r="F22" i="8"/>
  <c r="K20" i="8"/>
  <c r="J20" i="8"/>
  <c r="I20" i="8"/>
  <c r="H20" i="8"/>
  <c r="G20" i="8"/>
  <c r="F20" i="8"/>
  <c r="G19" i="8"/>
  <c r="F19" i="8"/>
  <c r="K18" i="8"/>
  <c r="J18" i="8"/>
  <c r="I18" i="8"/>
  <c r="H18" i="8"/>
  <c r="K12" i="8"/>
  <c r="K23" i="8" s="1"/>
  <c r="J12" i="8"/>
  <c r="J23" i="8" s="1"/>
  <c r="I12" i="8"/>
  <c r="I23" i="8" s="1"/>
  <c r="H12" i="8"/>
  <c r="H23" i="8" s="1"/>
  <c r="G12" i="8"/>
  <c r="G21" i="8" s="1"/>
  <c r="F12" i="8"/>
  <c r="F21" i="8" s="1"/>
  <c r="E12" i="8"/>
  <c r="E21" i="8" s="1"/>
  <c r="D12" i="8"/>
  <c r="D23" i="8" s="1"/>
  <c r="C12" i="8"/>
  <c r="C21" i="8" s="1"/>
  <c r="W11" i="8"/>
  <c r="W10" i="8"/>
  <c r="V10" i="8"/>
  <c r="U10" i="8"/>
  <c r="T10" i="8"/>
  <c r="S10" i="8"/>
  <c r="R10" i="8"/>
  <c r="Q10" i="8"/>
  <c r="P10" i="8"/>
  <c r="O10" i="8"/>
  <c r="W9" i="8"/>
  <c r="V9" i="8"/>
  <c r="U9" i="8"/>
  <c r="T9" i="8"/>
  <c r="S9" i="8"/>
  <c r="R9" i="8"/>
  <c r="Q9" i="8"/>
  <c r="P9" i="8"/>
  <c r="O9" i="8"/>
  <c r="W8" i="8"/>
  <c r="V8" i="8"/>
  <c r="U8" i="8"/>
  <c r="T8" i="8"/>
  <c r="S8" i="8"/>
  <c r="R8" i="8"/>
  <c r="Q8" i="8"/>
  <c r="P8" i="8"/>
  <c r="O8" i="8"/>
  <c r="O7" i="8"/>
  <c r="W7" i="8"/>
  <c r="W6" i="8"/>
  <c r="V6" i="8"/>
  <c r="U6" i="8"/>
  <c r="T6" i="8"/>
  <c r="S6" i="8"/>
  <c r="R6" i="8"/>
  <c r="Q6" i="8"/>
  <c r="P6" i="8"/>
  <c r="O6" i="8"/>
  <c r="W5" i="8"/>
  <c r="W4" i="8"/>
  <c r="V4" i="8"/>
  <c r="U4" i="8"/>
  <c r="V3" i="8"/>
  <c r="U3" i="8"/>
  <c r="T3" i="8"/>
  <c r="S3" i="8"/>
  <c r="R3" i="8"/>
  <c r="Q3" i="8"/>
  <c r="P3" i="8"/>
  <c r="L12" i="6"/>
  <c r="J21" i="6"/>
  <c r="I21" i="6"/>
  <c r="H21" i="6"/>
  <c r="G21" i="6"/>
  <c r="F21" i="6"/>
  <c r="E21" i="6"/>
  <c r="D21" i="6"/>
  <c r="C21" i="6"/>
  <c r="J19" i="6"/>
  <c r="I19" i="6"/>
  <c r="H19" i="6"/>
  <c r="G19" i="6"/>
  <c r="F19" i="6"/>
  <c r="E19" i="6"/>
  <c r="D19" i="6"/>
  <c r="C19" i="6"/>
  <c r="J17" i="6"/>
  <c r="I17" i="6"/>
  <c r="K12" i="6"/>
  <c r="K24" i="6" s="1"/>
  <c r="J12" i="6"/>
  <c r="J24" i="6" s="1"/>
  <c r="I12" i="6"/>
  <c r="I24" i="6" s="1"/>
  <c r="H12" i="6"/>
  <c r="H24" i="6" s="1"/>
  <c r="G12" i="6"/>
  <c r="G24" i="6" s="1"/>
  <c r="F12" i="6"/>
  <c r="F24" i="6" s="1"/>
  <c r="E12" i="6"/>
  <c r="E22" i="6" s="1"/>
  <c r="D12" i="6"/>
  <c r="D16" i="6" s="1"/>
  <c r="C12" i="6"/>
  <c r="C18" i="6" s="1"/>
  <c r="W11" i="6"/>
  <c r="V11" i="6"/>
  <c r="U11" i="6"/>
  <c r="T11" i="6"/>
  <c r="S11" i="6"/>
  <c r="R11" i="6"/>
  <c r="Q11" i="6"/>
  <c r="P11" i="6"/>
  <c r="O11" i="6"/>
  <c r="W10" i="6"/>
  <c r="P9" i="6"/>
  <c r="S8" i="6"/>
  <c r="W7" i="6"/>
  <c r="V7" i="6"/>
  <c r="U7" i="6"/>
  <c r="T7" i="6"/>
  <c r="S7" i="6"/>
  <c r="R7" i="6"/>
  <c r="P6" i="6"/>
  <c r="O6" i="6"/>
  <c r="W6" i="6"/>
  <c r="R5" i="6"/>
  <c r="V4" i="6"/>
  <c r="W3" i="6"/>
  <c r="V3" i="6"/>
  <c r="P16" i="15" l="1"/>
  <c r="P17" i="15"/>
  <c r="K17" i="6"/>
  <c r="K19" i="6"/>
  <c r="K21" i="6"/>
  <c r="D17" i="9"/>
  <c r="I17" i="9"/>
  <c r="F19" i="9"/>
  <c r="E17" i="9"/>
  <c r="J17" i="9"/>
  <c r="C17" i="9"/>
  <c r="F17" i="9"/>
  <c r="K17" i="9"/>
  <c r="C21" i="9"/>
  <c r="D21" i="9"/>
  <c r="E21" i="9"/>
  <c r="I19" i="9"/>
  <c r="F21" i="9"/>
  <c r="G19" i="9"/>
  <c r="G21" i="9"/>
  <c r="G17" i="9"/>
  <c r="K19" i="9"/>
  <c r="H21" i="9"/>
  <c r="H17" i="9"/>
  <c r="E19" i="9"/>
  <c r="H19" i="9"/>
  <c r="J19" i="9"/>
  <c r="I21" i="9"/>
  <c r="J21" i="9"/>
  <c r="C19" i="9"/>
  <c r="D19" i="9"/>
  <c r="K21" i="9"/>
  <c r="C23" i="11"/>
  <c r="F17" i="8"/>
  <c r="G17" i="8"/>
  <c r="F18" i="8"/>
  <c r="G18" i="8"/>
  <c r="G20" i="11"/>
  <c r="C17" i="11"/>
  <c r="C12" i="15"/>
  <c r="C23" i="15" s="1"/>
  <c r="C16" i="14"/>
  <c r="C17" i="14"/>
  <c r="C18" i="14"/>
  <c r="C19" i="14"/>
  <c r="C20" i="14"/>
  <c r="C21" i="14"/>
  <c r="C22" i="14"/>
  <c r="C23" i="14"/>
  <c r="C17" i="13"/>
  <c r="D17" i="13"/>
  <c r="E17" i="13"/>
  <c r="F17" i="13"/>
  <c r="G17" i="13"/>
  <c r="H17" i="13"/>
  <c r="I17" i="13"/>
  <c r="J17" i="13"/>
  <c r="C19" i="13"/>
  <c r="D19" i="13"/>
  <c r="E19" i="13"/>
  <c r="F19" i="13"/>
  <c r="G19" i="13"/>
  <c r="H19" i="13"/>
  <c r="I19" i="13"/>
  <c r="J19" i="13"/>
  <c r="C21" i="13"/>
  <c r="L8" i="15"/>
  <c r="O8" i="15" s="1"/>
  <c r="D21" i="13"/>
  <c r="E21" i="13"/>
  <c r="F21" i="13"/>
  <c r="G21" i="13"/>
  <c r="H21" i="13"/>
  <c r="I21" i="13"/>
  <c r="J21" i="13"/>
  <c r="D12" i="15"/>
  <c r="D23" i="15" s="1"/>
  <c r="E12" i="15"/>
  <c r="E18" i="15" s="1"/>
  <c r="F12" i="15"/>
  <c r="F16" i="15" s="1"/>
  <c r="G12" i="15"/>
  <c r="G20" i="15" s="1"/>
  <c r="H12" i="15"/>
  <c r="H16" i="15" s="1"/>
  <c r="I12" i="15"/>
  <c r="I21" i="15" s="1"/>
  <c r="C24" i="15"/>
  <c r="C22" i="15"/>
  <c r="C20" i="15"/>
  <c r="C18" i="15"/>
  <c r="C21" i="15"/>
  <c r="L10" i="15"/>
  <c r="W10" i="15" s="1"/>
  <c r="J12" i="15"/>
  <c r="J16" i="15" s="1"/>
  <c r="K12" i="15"/>
  <c r="K20" i="15" s="1"/>
  <c r="P15" i="15"/>
  <c r="C16" i="15"/>
  <c r="L3" i="15"/>
  <c r="Q3" i="15" s="1"/>
  <c r="L5" i="15"/>
  <c r="O5" i="15" s="1"/>
  <c r="L7" i="15"/>
  <c r="V7" i="15" s="1"/>
  <c r="L9" i="15"/>
  <c r="T9" i="15" s="1"/>
  <c r="L11" i="15"/>
  <c r="R11" i="15" s="1"/>
  <c r="C19" i="15"/>
  <c r="L4" i="15"/>
  <c r="Q4" i="15" s="1"/>
  <c r="L6" i="15"/>
  <c r="O6" i="15" s="1"/>
  <c r="P5" i="14"/>
  <c r="Q5" i="14"/>
  <c r="R5" i="14"/>
  <c r="S5" i="14"/>
  <c r="O9" i="14"/>
  <c r="T5" i="14"/>
  <c r="P9" i="14"/>
  <c r="U5" i="14"/>
  <c r="Q9" i="14"/>
  <c r="V5" i="14"/>
  <c r="R9" i="14"/>
  <c r="W5" i="14"/>
  <c r="S9" i="14"/>
  <c r="D16" i="14"/>
  <c r="D18" i="14"/>
  <c r="D20" i="14"/>
  <c r="D22" i="14"/>
  <c r="D24" i="14"/>
  <c r="T9" i="14"/>
  <c r="E16" i="14"/>
  <c r="E18" i="14"/>
  <c r="E20" i="14"/>
  <c r="E22" i="14"/>
  <c r="E24" i="14"/>
  <c r="O6" i="14"/>
  <c r="U9" i="14"/>
  <c r="F16" i="14"/>
  <c r="F18" i="14"/>
  <c r="F20" i="14"/>
  <c r="F22" i="14"/>
  <c r="F24" i="14"/>
  <c r="P6" i="14"/>
  <c r="V9" i="14"/>
  <c r="G16" i="14"/>
  <c r="G18" i="14"/>
  <c r="G20" i="14"/>
  <c r="G22" i="14"/>
  <c r="G24" i="14"/>
  <c r="Q6" i="14"/>
  <c r="H16" i="14"/>
  <c r="H18" i="14"/>
  <c r="H20" i="14"/>
  <c r="H22" i="14"/>
  <c r="H24" i="14"/>
  <c r="R6" i="14"/>
  <c r="I16" i="14"/>
  <c r="I18" i="14"/>
  <c r="I20" i="14"/>
  <c r="I22" i="14"/>
  <c r="I24" i="14"/>
  <c r="S6" i="14"/>
  <c r="O10" i="14"/>
  <c r="J16" i="14"/>
  <c r="J18" i="14"/>
  <c r="J20" i="14"/>
  <c r="J22" i="14"/>
  <c r="J24" i="14"/>
  <c r="T6" i="14"/>
  <c r="P10" i="14"/>
  <c r="K16" i="14"/>
  <c r="K18" i="14"/>
  <c r="K20" i="14"/>
  <c r="K22" i="14"/>
  <c r="K24" i="14"/>
  <c r="O3" i="14"/>
  <c r="U6" i="14"/>
  <c r="Q10" i="14"/>
  <c r="P3" i="14"/>
  <c r="V6" i="14"/>
  <c r="R10" i="14"/>
  <c r="Q3" i="14"/>
  <c r="S10" i="14"/>
  <c r="R3" i="14"/>
  <c r="T10" i="14"/>
  <c r="S3" i="14"/>
  <c r="O7" i="14"/>
  <c r="U10" i="14"/>
  <c r="T3" i="14"/>
  <c r="P7" i="14"/>
  <c r="V10" i="14"/>
  <c r="U3" i="14"/>
  <c r="Q7" i="14"/>
  <c r="V3" i="14"/>
  <c r="R7" i="14"/>
  <c r="S7" i="14"/>
  <c r="O11" i="14"/>
  <c r="T7" i="14"/>
  <c r="P11" i="14"/>
  <c r="O4" i="14"/>
  <c r="U7" i="14"/>
  <c r="Q11" i="14"/>
  <c r="D17" i="14"/>
  <c r="D19" i="14"/>
  <c r="D21" i="14"/>
  <c r="P4" i="14"/>
  <c r="V7" i="14"/>
  <c r="R11" i="14"/>
  <c r="E17" i="14"/>
  <c r="E19" i="14"/>
  <c r="E21" i="14"/>
  <c r="Q4" i="14"/>
  <c r="S11" i="14"/>
  <c r="F17" i="14"/>
  <c r="F19" i="14"/>
  <c r="F21" i="14"/>
  <c r="R4" i="14"/>
  <c r="T11" i="14"/>
  <c r="G17" i="14"/>
  <c r="G19" i="14"/>
  <c r="G21" i="14"/>
  <c r="S4" i="14"/>
  <c r="O8" i="14"/>
  <c r="U11" i="14"/>
  <c r="H17" i="14"/>
  <c r="H19" i="14"/>
  <c r="H21" i="14"/>
  <c r="T4" i="14"/>
  <c r="P8" i="14"/>
  <c r="V11" i="14"/>
  <c r="I17" i="14"/>
  <c r="I19" i="14"/>
  <c r="I21" i="14"/>
  <c r="U4" i="14"/>
  <c r="Q8" i="14"/>
  <c r="J17" i="14"/>
  <c r="J19" i="14"/>
  <c r="J21" i="14"/>
  <c r="K17" i="14"/>
  <c r="K19" i="14"/>
  <c r="K21" i="14"/>
  <c r="K17" i="13"/>
  <c r="K19" i="13"/>
  <c r="C23" i="13"/>
  <c r="D23" i="13"/>
  <c r="E23" i="13"/>
  <c r="F23" i="13"/>
  <c r="G23" i="13"/>
  <c r="H23" i="13"/>
  <c r="I23" i="13"/>
  <c r="J23" i="13"/>
  <c r="O4" i="13"/>
  <c r="P4" i="13"/>
  <c r="Q4" i="13"/>
  <c r="R4" i="13"/>
  <c r="S4" i="13"/>
  <c r="T4" i="13"/>
  <c r="U4" i="13"/>
  <c r="V4" i="13"/>
  <c r="R8" i="13"/>
  <c r="K21" i="13"/>
  <c r="K23" i="13"/>
  <c r="S8" i="13"/>
  <c r="T8" i="13"/>
  <c r="U8" i="13"/>
  <c r="V8" i="13"/>
  <c r="S5" i="13"/>
  <c r="O9" i="13"/>
  <c r="U5" i="13"/>
  <c r="Q9" i="13"/>
  <c r="V5" i="13"/>
  <c r="R9" i="13"/>
  <c r="C16" i="13"/>
  <c r="C18" i="13"/>
  <c r="C20" i="13"/>
  <c r="C22" i="13"/>
  <c r="S9" i="13"/>
  <c r="D16" i="13"/>
  <c r="D18" i="13"/>
  <c r="D20" i="13"/>
  <c r="D22" i="13"/>
  <c r="T9" i="13"/>
  <c r="E16" i="13"/>
  <c r="E18" i="13"/>
  <c r="E20" i="13"/>
  <c r="E22" i="13"/>
  <c r="O6" i="13"/>
  <c r="U9" i="13"/>
  <c r="F16" i="13"/>
  <c r="F18" i="13"/>
  <c r="F20" i="13"/>
  <c r="F22" i="13"/>
  <c r="P6" i="13"/>
  <c r="V9" i="13"/>
  <c r="G16" i="13"/>
  <c r="G18" i="13"/>
  <c r="G20" i="13"/>
  <c r="G22" i="13"/>
  <c r="Q6" i="13"/>
  <c r="H16" i="13"/>
  <c r="H18" i="13"/>
  <c r="H20" i="13"/>
  <c r="H22" i="13"/>
  <c r="R6" i="13"/>
  <c r="I16" i="13"/>
  <c r="I18" i="13"/>
  <c r="I20" i="13"/>
  <c r="I22" i="13"/>
  <c r="S6" i="13"/>
  <c r="O10" i="13"/>
  <c r="J16" i="13"/>
  <c r="J18" i="13"/>
  <c r="J20" i="13"/>
  <c r="J22" i="13"/>
  <c r="T6" i="13"/>
  <c r="P10" i="13"/>
  <c r="K16" i="13"/>
  <c r="K18" i="13"/>
  <c r="K20" i="13"/>
  <c r="K22" i="13"/>
  <c r="O3" i="13"/>
  <c r="U6" i="13"/>
  <c r="Q10" i="13"/>
  <c r="P3" i="13"/>
  <c r="V6" i="13"/>
  <c r="R10" i="13"/>
  <c r="Q3" i="13"/>
  <c r="S10" i="13"/>
  <c r="R3" i="13"/>
  <c r="T10" i="13"/>
  <c r="S3" i="13"/>
  <c r="O7" i="13"/>
  <c r="U10" i="13"/>
  <c r="T3" i="13"/>
  <c r="P7" i="13"/>
  <c r="V10" i="13"/>
  <c r="U3" i="13"/>
  <c r="Q7" i="13"/>
  <c r="V3" i="13"/>
  <c r="R7" i="13"/>
  <c r="R3" i="12"/>
  <c r="O3" i="12"/>
  <c r="P3" i="12"/>
  <c r="Q3" i="12"/>
  <c r="S3" i="12"/>
  <c r="T3" i="12"/>
  <c r="C16" i="12"/>
  <c r="D16" i="12"/>
  <c r="E16" i="12"/>
  <c r="C18" i="12"/>
  <c r="D18" i="12"/>
  <c r="E18" i="12"/>
  <c r="C20" i="12"/>
  <c r="D20" i="12"/>
  <c r="E20" i="12"/>
  <c r="C22" i="12"/>
  <c r="D22" i="12"/>
  <c r="E22" i="12"/>
  <c r="C24" i="12"/>
  <c r="D24" i="12"/>
  <c r="E24" i="12"/>
  <c r="F20" i="12"/>
  <c r="C17" i="12"/>
  <c r="C19" i="12"/>
  <c r="C21" i="12"/>
  <c r="S9" i="12"/>
  <c r="O6" i="12"/>
  <c r="U9" i="12"/>
  <c r="F24" i="12"/>
  <c r="G24" i="12"/>
  <c r="Q6" i="12"/>
  <c r="W9" i="12"/>
  <c r="H16" i="12"/>
  <c r="H18" i="12"/>
  <c r="H20" i="12"/>
  <c r="H24" i="12"/>
  <c r="D17" i="12"/>
  <c r="D19" i="12"/>
  <c r="D21" i="12"/>
  <c r="H22" i="12"/>
  <c r="E17" i="12"/>
  <c r="E19" i="12"/>
  <c r="E21" i="12"/>
  <c r="G20" i="12"/>
  <c r="F17" i="12"/>
  <c r="F19" i="12"/>
  <c r="F21" i="12"/>
  <c r="F23" i="12"/>
  <c r="G17" i="12"/>
  <c r="G19" i="12"/>
  <c r="G21" i="12"/>
  <c r="G23" i="12"/>
  <c r="R9" i="12"/>
  <c r="F16" i="12"/>
  <c r="H17" i="12"/>
  <c r="H19" i="12"/>
  <c r="H21" i="12"/>
  <c r="F22" i="12"/>
  <c r="I17" i="12"/>
  <c r="I19" i="12"/>
  <c r="I21" i="12"/>
  <c r="I23" i="12"/>
  <c r="J17" i="12"/>
  <c r="J19" i="12"/>
  <c r="J21" i="12"/>
  <c r="J23" i="12"/>
  <c r="K17" i="12"/>
  <c r="K19" i="12"/>
  <c r="K21" i="12"/>
  <c r="K23" i="12"/>
  <c r="T9" i="12"/>
  <c r="J24" i="12"/>
  <c r="T6" i="12"/>
  <c r="P10" i="12"/>
  <c r="K16" i="12"/>
  <c r="K18" i="12"/>
  <c r="K20" i="12"/>
  <c r="K22" i="12"/>
  <c r="R6" i="12"/>
  <c r="J22" i="12"/>
  <c r="U6" i="12"/>
  <c r="Q10" i="12"/>
  <c r="G22" i="12"/>
  <c r="I20" i="12"/>
  <c r="J16" i="12"/>
  <c r="V6" i="12"/>
  <c r="R10" i="12"/>
  <c r="G16" i="12"/>
  <c r="I16" i="12"/>
  <c r="J20" i="12"/>
  <c r="W6" i="12"/>
  <c r="S10" i="12"/>
  <c r="I18" i="12"/>
  <c r="T10" i="12"/>
  <c r="I24" i="12"/>
  <c r="O10" i="12"/>
  <c r="U10" i="12"/>
  <c r="P6" i="12"/>
  <c r="V10" i="12"/>
  <c r="J23" i="11"/>
  <c r="J16" i="11"/>
  <c r="J20" i="11"/>
  <c r="I23" i="11"/>
  <c r="I16" i="11"/>
  <c r="I20" i="11"/>
  <c r="H16" i="11"/>
  <c r="H21" i="11"/>
  <c r="H18" i="11"/>
  <c r="H17" i="11"/>
  <c r="H20" i="11"/>
  <c r="H23" i="11"/>
  <c r="G16" i="11"/>
  <c r="G23" i="11"/>
  <c r="G22" i="11"/>
  <c r="G21" i="11"/>
  <c r="G18" i="11"/>
  <c r="G17" i="11"/>
  <c r="J22" i="11"/>
  <c r="I22" i="11"/>
  <c r="H22" i="11"/>
  <c r="T3" i="11"/>
  <c r="U3" i="11"/>
  <c r="V3" i="11"/>
  <c r="G24" i="11"/>
  <c r="H24" i="11"/>
  <c r="L7" i="11"/>
  <c r="W7" i="11" s="1"/>
  <c r="I24" i="11"/>
  <c r="J24" i="11"/>
  <c r="T9" i="11"/>
  <c r="U9" i="11"/>
  <c r="V9" i="11"/>
  <c r="W9" i="11"/>
  <c r="L10" i="11"/>
  <c r="W10" i="11" s="1"/>
  <c r="L11" i="11"/>
  <c r="W11" i="11" s="1"/>
  <c r="D12" i="11"/>
  <c r="I18" i="11"/>
  <c r="E12" i="11"/>
  <c r="J18" i="11"/>
  <c r="F12" i="11"/>
  <c r="F20" i="11" s="1"/>
  <c r="K12" i="11"/>
  <c r="K19" i="11" s="1"/>
  <c r="O9" i="11"/>
  <c r="O5" i="11"/>
  <c r="P5" i="11"/>
  <c r="Q5" i="11"/>
  <c r="R5" i="11"/>
  <c r="S5" i="11"/>
  <c r="T5" i="11"/>
  <c r="U5" i="11"/>
  <c r="V5" i="11"/>
  <c r="O6" i="11"/>
  <c r="P6" i="11"/>
  <c r="Q6" i="11"/>
  <c r="R6" i="11"/>
  <c r="S6" i="11"/>
  <c r="T6" i="11"/>
  <c r="U6" i="11"/>
  <c r="V6" i="11"/>
  <c r="P9" i="11"/>
  <c r="Q9" i="11"/>
  <c r="R9" i="11"/>
  <c r="C24" i="11"/>
  <c r="C18" i="11"/>
  <c r="C21" i="11"/>
  <c r="C22" i="11"/>
  <c r="C16" i="11"/>
  <c r="C19" i="11"/>
  <c r="O3" i="11"/>
  <c r="P3" i="11"/>
  <c r="Q3" i="11"/>
  <c r="R3" i="11"/>
  <c r="S3" i="11"/>
  <c r="W4" i="11"/>
  <c r="S8" i="11"/>
  <c r="T8" i="11"/>
  <c r="U8" i="11"/>
  <c r="V8" i="11"/>
  <c r="O8" i="11"/>
  <c r="W8" i="11"/>
  <c r="S4" i="11"/>
  <c r="O4" i="11"/>
  <c r="P4" i="11"/>
  <c r="Q4" i="11"/>
  <c r="R4" i="11"/>
  <c r="T4" i="11"/>
  <c r="P8" i="11"/>
  <c r="I17" i="11"/>
  <c r="I19" i="11"/>
  <c r="I21" i="11"/>
  <c r="U4" i="11"/>
  <c r="Q8" i="11"/>
  <c r="J17" i="11"/>
  <c r="J19" i="11"/>
  <c r="J21" i="11"/>
  <c r="C23" i="9"/>
  <c r="D23" i="9"/>
  <c r="E23" i="9"/>
  <c r="F23" i="9"/>
  <c r="G23" i="9"/>
  <c r="H23" i="9"/>
  <c r="I23" i="9"/>
  <c r="J23" i="9"/>
  <c r="K23" i="9"/>
  <c r="O4" i="9"/>
  <c r="P4" i="9"/>
  <c r="Q4" i="9"/>
  <c r="R4" i="9"/>
  <c r="S4" i="9"/>
  <c r="O8" i="9"/>
  <c r="T4" i="9"/>
  <c r="P8" i="9"/>
  <c r="U4" i="9"/>
  <c r="Q8" i="9"/>
  <c r="V4" i="9"/>
  <c r="R8" i="9"/>
  <c r="S8" i="9"/>
  <c r="T8" i="9"/>
  <c r="O5" i="9"/>
  <c r="U8" i="9"/>
  <c r="P5" i="9"/>
  <c r="V8" i="9"/>
  <c r="Q5" i="9"/>
  <c r="R5" i="9"/>
  <c r="S5" i="9"/>
  <c r="T5" i="9"/>
  <c r="U5" i="9"/>
  <c r="Q9" i="9"/>
  <c r="C16" i="9"/>
  <c r="C18" i="9"/>
  <c r="C20" i="9"/>
  <c r="C22" i="9"/>
  <c r="V5" i="9"/>
  <c r="R9" i="9"/>
  <c r="D16" i="9"/>
  <c r="D18" i="9"/>
  <c r="D20" i="9"/>
  <c r="D22" i="9"/>
  <c r="S9" i="9"/>
  <c r="E16" i="9"/>
  <c r="E18" i="9"/>
  <c r="E20" i="9"/>
  <c r="E22" i="9"/>
  <c r="T9" i="9"/>
  <c r="F16" i="9"/>
  <c r="F18" i="9"/>
  <c r="F20" i="9"/>
  <c r="F22" i="9"/>
  <c r="O6" i="9"/>
  <c r="U9" i="9"/>
  <c r="G16" i="9"/>
  <c r="G18" i="9"/>
  <c r="G20" i="9"/>
  <c r="G22" i="9"/>
  <c r="P6" i="9"/>
  <c r="V9" i="9"/>
  <c r="H16" i="9"/>
  <c r="H18" i="9"/>
  <c r="H20" i="9"/>
  <c r="H22" i="9"/>
  <c r="Q6" i="9"/>
  <c r="I16" i="9"/>
  <c r="I18" i="9"/>
  <c r="I20" i="9"/>
  <c r="I22" i="9"/>
  <c r="R6" i="9"/>
  <c r="J16" i="9"/>
  <c r="J18" i="9"/>
  <c r="J20" i="9"/>
  <c r="J22" i="9"/>
  <c r="S6" i="9"/>
  <c r="O10" i="9"/>
  <c r="K16" i="9"/>
  <c r="K18" i="9"/>
  <c r="K20" i="9"/>
  <c r="K22" i="9"/>
  <c r="T6" i="9"/>
  <c r="P10" i="9"/>
  <c r="O3" i="9"/>
  <c r="U6" i="9"/>
  <c r="Q10" i="9"/>
  <c r="P3" i="9"/>
  <c r="V6" i="9"/>
  <c r="R10" i="9"/>
  <c r="Q3" i="9"/>
  <c r="S10" i="9"/>
  <c r="R3" i="9"/>
  <c r="T10" i="9"/>
  <c r="S3" i="9"/>
  <c r="O7" i="9"/>
  <c r="U10" i="9"/>
  <c r="T3" i="9"/>
  <c r="P7" i="9"/>
  <c r="V10" i="9"/>
  <c r="U3" i="9"/>
  <c r="Q7" i="9"/>
  <c r="C17" i="6"/>
  <c r="D17" i="6"/>
  <c r="E17" i="6"/>
  <c r="F17" i="6"/>
  <c r="G17" i="6"/>
  <c r="H17" i="6"/>
  <c r="W3" i="8"/>
  <c r="F16" i="8"/>
  <c r="G16" i="8"/>
  <c r="H16" i="8"/>
  <c r="I16" i="8"/>
  <c r="J16" i="8"/>
  <c r="K16" i="8"/>
  <c r="P5" i="8"/>
  <c r="O5" i="8"/>
  <c r="Q5" i="8"/>
  <c r="R5" i="8"/>
  <c r="S5" i="8"/>
  <c r="T5" i="8"/>
  <c r="U5" i="8"/>
  <c r="C16" i="8"/>
  <c r="C18" i="8"/>
  <c r="C20" i="8"/>
  <c r="C22" i="8"/>
  <c r="C24" i="8"/>
  <c r="V5" i="8"/>
  <c r="D16" i="8"/>
  <c r="D18" i="8"/>
  <c r="D20" i="8"/>
  <c r="D22" i="8"/>
  <c r="D24" i="8"/>
  <c r="E16" i="8"/>
  <c r="E18" i="8"/>
  <c r="E20" i="8"/>
  <c r="E22" i="8"/>
  <c r="E24" i="8"/>
  <c r="R7" i="8"/>
  <c r="P7" i="8"/>
  <c r="Q7" i="8"/>
  <c r="R4" i="8"/>
  <c r="T11" i="8"/>
  <c r="H17" i="8"/>
  <c r="H19" i="8"/>
  <c r="H21" i="8"/>
  <c r="S4" i="8"/>
  <c r="U11" i="8"/>
  <c r="I17" i="8"/>
  <c r="I19" i="8"/>
  <c r="I21" i="8"/>
  <c r="E23" i="8"/>
  <c r="T4" i="8"/>
  <c r="V11" i="8"/>
  <c r="J17" i="8"/>
  <c r="J19" i="8"/>
  <c r="J21" i="8"/>
  <c r="S7" i="8"/>
  <c r="O11" i="8"/>
  <c r="C17" i="8"/>
  <c r="C19" i="8"/>
  <c r="T7" i="8"/>
  <c r="P11" i="8"/>
  <c r="D17" i="8"/>
  <c r="D19" i="8"/>
  <c r="D21" i="8"/>
  <c r="O4" i="8"/>
  <c r="U7" i="8"/>
  <c r="Q11" i="8"/>
  <c r="E17" i="8"/>
  <c r="E19" i="8"/>
  <c r="P4" i="8"/>
  <c r="V7" i="8"/>
  <c r="R11" i="8"/>
  <c r="Q4" i="8"/>
  <c r="S11" i="8"/>
  <c r="K17" i="8"/>
  <c r="K19" i="8"/>
  <c r="K21" i="8"/>
  <c r="C23" i="6"/>
  <c r="D23" i="6"/>
  <c r="E23" i="6"/>
  <c r="F23" i="6"/>
  <c r="G23" i="6"/>
  <c r="H23" i="6"/>
  <c r="I23" i="6"/>
  <c r="J23" i="6"/>
  <c r="K23" i="6"/>
  <c r="Q4" i="6"/>
  <c r="P4" i="6"/>
  <c r="V8" i="6"/>
  <c r="U4" i="6"/>
  <c r="Q8" i="6"/>
  <c r="O4" i="6"/>
  <c r="T5" i="6"/>
  <c r="O8" i="6"/>
  <c r="C24" i="6"/>
  <c r="D24" i="6"/>
  <c r="R8" i="6"/>
  <c r="C22" i="6"/>
  <c r="E16" i="6"/>
  <c r="E18" i="6"/>
  <c r="E20" i="6"/>
  <c r="E24" i="6"/>
  <c r="T4" i="6"/>
  <c r="U8" i="6"/>
  <c r="P5" i="6"/>
  <c r="W8" i="6"/>
  <c r="O9" i="6"/>
  <c r="U5" i="6"/>
  <c r="C20" i="6"/>
  <c r="D18" i="6"/>
  <c r="W5" i="6"/>
  <c r="S9" i="6"/>
  <c r="T9" i="6"/>
  <c r="F16" i="6"/>
  <c r="F18" i="6"/>
  <c r="F20" i="6"/>
  <c r="F22" i="6"/>
  <c r="W4" i="6"/>
  <c r="U9" i="6"/>
  <c r="G16" i="6"/>
  <c r="G18" i="6"/>
  <c r="G20" i="6"/>
  <c r="G22" i="6"/>
  <c r="Q5" i="6"/>
  <c r="C16" i="6"/>
  <c r="V9" i="6"/>
  <c r="H16" i="6"/>
  <c r="H18" i="6"/>
  <c r="H20" i="6"/>
  <c r="H22" i="6"/>
  <c r="P8" i="6"/>
  <c r="D20" i="6"/>
  <c r="Q6" i="6"/>
  <c r="W9" i="6"/>
  <c r="I16" i="6"/>
  <c r="I18" i="6"/>
  <c r="I20" i="6"/>
  <c r="I22" i="6"/>
  <c r="D22" i="6"/>
  <c r="R6" i="6"/>
  <c r="J16" i="6"/>
  <c r="J18" i="6"/>
  <c r="J20" i="6"/>
  <c r="J22" i="6"/>
  <c r="S6" i="6"/>
  <c r="O10" i="6"/>
  <c r="K16" i="6"/>
  <c r="K18" i="6"/>
  <c r="K20" i="6"/>
  <c r="K22" i="6"/>
  <c r="Q9" i="6"/>
  <c r="T6" i="6"/>
  <c r="P10" i="6"/>
  <c r="O3" i="6"/>
  <c r="U6" i="6"/>
  <c r="Q10" i="6"/>
  <c r="P3" i="6"/>
  <c r="V6" i="6"/>
  <c r="R10" i="6"/>
  <c r="R4" i="6"/>
  <c r="Q3" i="6"/>
  <c r="S10" i="6"/>
  <c r="R3" i="6"/>
  <c r="T10" i="6"/>
  <c r="S4" i="6"/>
  <c r="O5" i="6"/>
  <c r="S5" i="6"/>
  <c r="S3" i="6"/>
  <c r="O7" i="6"/>
  <c r="U10" i="6"/>
  <c r="T8" i="6"/>
  <c r="V5" i="6"/>
  <c r="T3" i="6"/>
  <c r="P7" i="6"/>
  <c r="V10" i="6"/>
  <c r="R9" i="6"/>
  <c r="U3" i="6"/>
  <c r="Q7" i="6"/>
  <c r="K21" i="11" l="1"/>
  <c r="K17" i="11"/>
  <c r="K16" i="11"/>
  <c r="R11" i="11"/>
  <c r="T7" i="11"/>
  <c r="V7" i="11"/>
  <c r="U7" i="11"/>
  <c r="R7" i="11"/>
  <c r="V11" i="11"/>
  <c r="O11" i="11"/>
  <c r="T11" i="11"/>
  <c r="Q7" i="11"/>
  <c r="P7" i="11"/>
  <c r="T10" i="11"/>
  <c r="O7" i="11"/>
  <c r="S10" i="11"/>
  <c r="U11" i="11"/>
  <c r="R10" i="11"/>
  <c r="Q10" i="11"/>
  <c r="P10" i="11"/>
  <c r="O10" i="11"/>
  <c r="S7" i="11"/>
  <c r="C17" i="15"/>
  <c r="R6" i="15"/>
  <c r="G18" i="15"/>
  <c r="F22" i="15"/>
  <c r="F20" i="15"/>
  <c r="F18" i="15"/>
  <c r="E17" i="15"/>
  <c r="D17" i="15"/>
  <c r="V8" i="15"/>
  <c r="K18" i="15"/>
  <c r="D24" i="15"/>
  <c r="D16" i="15"/>
  <c r="K16" i="15"/>
  <c r="G16" i="15"/>
  <c r="D22" i="15"/>
  <c r="D18" i="15"/>
  <c r="E16" i="15"/>
  <c r="U8" i="15"/>
  <c r="T8" i="15"/>
  <c r="S8" i="15"/>
  <c r="R8" i="15"/>
  <c r="Q8" i="15"/>
  <c r="W8" i="15"/>
  <c r="P8" i="15"/>
  <c r="D21" i="15"/>
  <c r="G22" i="15"/>
  <c r="E24" i="15"/>
  <c r="E22" i="15"/>
  <c r="E20" i="15"/>
  <c r="O4" i="15"/>
  <c r="K23" i="15"/>
  <c r="K19" i="15"/>
  <c r="W3" i="15"/>
  <c r="V3" i="15"/>
  <c r="D20" i="15"/>
  <c r="U3" i="15"/>
  <c r="T3" i="15"/>
  <c r="J22" i="15"/>
  <c r="J23" i="15"/>
  <c r="J18" i="15"/>
  <c r="J19" i="15"/>
  <c r="I24" i="15"/>
  <c r="H24" i="15"/>
  <c r="H21" i="15"/>
  <c r="I22" i="15"/>
  <c r="I17" i="15"/>
  <c r="I20" i="15"/>
  <c r="H17" i="15"/>
  <c r="I18" i="15"/>
  <c r="G17" i="15"/>
  <c r="G21" i="15"/>
  <c r="I23" i="15"/>
  <c r="V10" i="15"/>
  <c r="F24" i="15"/>
  <c r="F17" i="15"/>
  <c r="F23" i="15"/>
  <c r="F21" i="15"/>
  <c r="P3" i="15"/>
  <c r="H23" i="15"/>
  <c r="U11" i="15"/>
  <c r="E23" i="15"/>
  <c r="E21" i="15"/>
  <c r="G23" i="15"/>
  <c r="H22" i="15"/>
  <c r="H20" i="15"/>
  <c r="T11" i="15"/>
  <c r="H18" i="15"/>
  <c r="D19" i="15"/>
  <c r="I16" i="15"/>
  <c r="E19" i="15"/>
  <c r="O3" i="15"/>
  <c r="F19" i="15"/>
  <c r="S11" i="15"/>
  <c r="G19" i="15"/>
  <c r="H19" i="15"/>
  <c r="Q11" i="15"/>
  <c r="G24" i="15"/>
  <c r="I19" i="15"/>
  <c r="O11" i="15"/>
  <c r="W9" i="15"/>
  <c r="V9" i="15"/>
  <c r="V11" i="15"/>
  <c r="U9" i="15"/>
  <c r="S3" i="15"/>
  <c r="R3" i="15"/>
  <c r="W7" i="15"/>
  <c r="U7" i="15"/>
  <c r="P11" i="15"/>
  <c r="T7" i="15"/>
  <c r="W5" i="15"/>
  <c r="S7" i="15"/>
  <c r="V5" i="15"/>
  <c r="U5" i="15"/>
  <c r="T5" i="15"/>
  <c r="R7" i="15"/>
  <c r="S9" i="15"/>
  <c r="R9" i="15"/>
  <c r="Q7" i="15"/>
  <c r="S5" i="15"/>
  <c r="Q9" i="15"/>
  <c r="R5" i="15"/>
  <c r="P7" i="15"/>
  <c r="P9" i="15"/>
  <c r="Q5" i="15"/>
  <c r="Q6" i="15"/>
  <c r="P6" i="15"/>
  <c r="W6" i="15"/>
  <c r="V6" i="15"/>
  <c r="U6" i="15"/>
  <c r="T6" i="15"/>
  <c r="S6" i="15"/>
  <c r="O7" i="15"/>
  <c r="O9" i="15"/>
  <c r="S4" i="15"/>
  <c r="W4" i="15"/>
  <c r="V4" i="15"/>
  <c r="U4" i="15"/>
  <c r="T4" i="15"/>
  <c r="R4" i="15"/>
  <c r="P5" i="15"/>
  <c r="J24" i="15"/>
  <c r="J20" i="15"/>
  <c r="U10" i="15"/>
  <c r="T10" i="15"/>
  <c r="S10" i="15"/>
  <c r="R10" i="15"/>
  <c r="Q10" i="15"/>
  <c r="P10" i="15"/>
  <c r="O10" i="15"/>
  <c r="K21" i="15"/>
  <c r="W11" i="15"/>
  <c r="K24" i="15"/>
  <c r="K17" i="15"/>
  <c r="K22" i="15"/>
  <c r="J21" i="15"/>
  <c r="P4" i="15"/>
  <c r="J17" i="15"/>
  <c r="K23" i="11"/>
  <c r="K20" i="11"/>
  <c r="K22" i="11"/>
  <c r="F16" i="11"/>
  <c r="F22" i="11"/>
  <c r="F21" i="11"/>
  <c r="F18" i="11"/>
  <c r="F17" i="11"/>
  <c r="F24" i="11"/>
  <c r="E16" i="11"/>
  <c r="E22" i="11"/>
  <c r="E21" i="11"/>
  <c r="E18" i="11"/>
  <c r="E17" i="11"/>
  <c r="E24" i="11"/>
  <c r="D16" i="11"/>
  <c r="D22" i="11"/>
  <c r="D21" i="11"/>
  <c r="D18" i="11"/>
  <c r="D17" i="11"/>
  <c r="D24" i="11"/>
  <c r="S11" i="11"/>
  <c r="D23" i="11"/>
  <c r="Q11" i="11"/>
  <c r="E23" i="11"/>
  <c r="P11" i="11"/>
  <c r="F23" i="11"/>
  <c r="K24" i="11"/>
  <c r="K18" i="11"/>
  <c r="D19" i="11"/>
  <c r="E19" i="11"/>
  <c r="V10" i="11"/>
  <c r="F19" i="11"/>
  <c r="D20" i="11"/>
  <c r="U10" i="11"/>
  <c r="E20" i="11"/>
</calcChain>
</file>

<file path=xl/sharedStrings.xml><?xml version="1.0" encoding="utf-8"?>
<sst xmlns="http://schemas.openxmlformats.org/spreadsheetml/2006/main" count="488" uniqueCount="26">
  <si>
    <t>no dist</t>
  </si>
  <si>
    <t>first lo</t>
  </si>
  <si>
    <t>prov lo</t>
  </si>
  <si>
    <t>conf lo</t>
  </si>
  <si>
    <t>first hi</t>
  </si>
  <si>
    <t>prov hi</t>
  </si>
  <si>
    <t>conf hi</t>
  </si>
  <si>
    <t>fin lo</t>
  </si>
  <si>
    <t>fin hi</t>
  </si>
  <si>
    <t>new</t>
  </si>
  <si>
    <t>old</t>
  </si>
  <si>
    <t>proportion of new</t>
  </si>
  <si>
    <t>proportion of old</t>
  </si>
  <si>
    <t>MODIS-based LaSRC 3.0.5</t>
  </si>
  <si>
    <t>VIIRS-based LaSRC 3.5.1</t>
  </si>
  <si>
    <t>first &lt;50%</t>
  </si>
  <si>
    <t>prov &lt;50%</t>
  </si>
  <si>
    <t>conf &lt;50%</t>
  </si>
  <si>
    <t>fin &lt;50%</t>
  </si>
  <si>
    <t>first ≥50%</t>
  </si>
  <si>
    <t>prov ≥50%</t>
  </si>
  <si>
    <t>conf ≥50%</t>
  </si>
  <si>
    <t>fin ≥50%</t>
  </si>
  <si>
    <t>Percent of MODIS detected loss also detected in VIIRS</t>
  </si>
  <si>
    <t>Percent of VIIRS detected loss also detected in MODIS</t>
  </si>
  <si>
    <t>Overall agreement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</si>
</sst>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0.000"/>
    <numFmt numFmtId="166" formatCode="0.000%"/>
    <numFmt numFmtId="167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64" fontId="0" fillId="0" borderId="0" xfId="2" applyNumberFormat="1" applyFont="1"/>
    <xf numFmtId="10" fontId="0" fillId="0" borderId="0" xfId="2" applyNumberFormat="1" applyFont="1"/>
    <xf numFmtId="165" fontId="0" fillId="0" borderId="0" xfId="2" applyNumberFormat="1" applyFont="1"/>
    <xf numFmtId="10" fontId="0" fillId="0" borderId="1" xfId="2" applyNumberFormat="1" applyFont="1" applyBorder="1"/>
    <xf numFmtId="166" fontId="0" fillId="0" borderId="0" xfId="2" applyNumberFormat="1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167" fontId="0" fillId="0" borderId="2" xfId="1" applyNumberFormat="1" applyFont="1" applyBorder="1"/>
    <xf numFmtId="167" fontId="0" fillId="0" borderId="10" xfId="1" applyNumberFormat="1" applyFont="1" applyBorder="1"/>
    <xf numFmtId="0" fontId="0" fillId="0" borderId="9" xfId="0" applyBorder="1"/>
    <xf numFmtId="167" fontId="0" fillId="0" borderId="8" xfId="1" applyNumberFormat="1" applyFont="1" applyBorder="1"/>
    <xf numFmtId="167" fontId="0" fillId="0" borderId="12" xfId="1" applyNumberFormat="1" applyFont="1" applyBorder="1"/>
    <xf numFmtId="0" fontId="0" fillId="0" borderId="11" xfId="0" applyBorder="1"/>
    <xf numFmtId="0" fontId="0" fillId="0" borderId="14" xfId="0" applyBorder="1"/>
    <xf numFmtId="0" fontId="0" fillId="0" borderId="13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8" xfId="2" applyNumberFormat="1" applyFont="1" applyBorder="1"/>
    <xf numFmtId="0" fontId="0" fillId="0" borderId="12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180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"/>
  <sheetViews>
    <sheetView workbookViewId="0">
      <selection activeCell="L3" sqref="L3:L11"/>
    </sheetView>
  </sheetViews>
  <sheetFormatPr defaultRowHeight="14.5" x14ac:dyDescent="0.35"/>
  <sheetData>
    <row r="1" spans="1:23" x14ac:dyDescent="0.35">
      <c r="C1" t="s">
        <v>10</v>
      </c>
      <c r="N1" t="s">
        <v>11</v>
      </c>
    </row>
    <row r="2" spans="1:23" x14ac:dyDescent="0.3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</row>
    <row r="3" spans="1:23" x14ac:dyDescent="0.35">
      <c r="A3" t="s">
        <v>9</v>
      </c>
      <c r="B3" t="s">
        <v>0</v>
      </c>
      <c r="C3">
        <v>13180194</v>
      </c>
      <c r="D3">
        <v>31</v>
      </c>
      <c r="E3">
        <v>33</v>
      </c>
      <c r="F3">
        <v>9</v>
      </c>
      <c r="G3">
        <v>1</v>
      </c>
      <c r="H3">
        <v>1</v>
      </c>
      <c r="I3">
        <v>5</v>
      </c>
      <c r="J3">
        <v>1387</v>
      </c>
      <c r="K3">
        <v>418</v>
      </c>
      <c r="L3">
        <f>SUM(C3:K3)</f>
        <v>13182079</v>
      </c>
      <c r="N3" t="s">
        <v>0</v>
      </c>
      <c r="O3" s="2">
        <f t="shared" ref="O3:O11" si="0">C3/$L3</f>
        <v>0.99985700282937162</v>
      </c>
      <c r="P3" s="2">
        <f t="shared" ref="P3:P11" si="1">D3/$L3</f>
        <v>2.3516776071513454E-6</v>
      </c>
      <c r="Q3" s="2">
        <f t="shared" ref="Q3:Q11" si="2">E3/$L3</f>
        <v>2.5033987430965933E-6</v>
      </c>
      <c r="R3" s="2">
        <f t="shared" ref="R3:R11" si="3">F3/$L3</f>
        <v>6.8274511175361643E-7</v>
      </c>
      <c r="S3" s="2">
        <f t="shared" ref="S3:S11" si="4">G3/$L3</f>
        <v>7.5860567972624042E-8</v>
      </c>
      <c r="T3" s="2">
        <f t="shared" ref="T3:T11" si="5">H3/$L3</f>
        <v>7.5860567972624042E-8</v>
      </c>
      <c r="U3" s="2">
        <f t="shared" ref="U3:U11" si="6">I3/$L3</f>
        <v>3.7930283986312021E-7</v>
      </c>
      <c r="V3" s="2">
        <f t="shared" ref="V3:V11" si="7">J3/$L3</f>
        <v>1.0521860777802955E-4</v>
      </c>
      <c r="W3" s="2">
        <f t="shared" ref="W3:W11" si="8">K3/$L3</f>
        <v>3.1709717412556849E-5</v>
      </c>
    </row>
    <row r="4" spans="1:23" x14ac:dyDescent="0.35">
      <c r="B4" t="s">
        <v>1</v>
      </c>
      <c r="C4">
        <v>40</v>
      </c>
      <c r="D4">
        <v>21740</v>
      </c>
      <c r="E4">
        <v>42</v>
      </c>
      <c r="F4">
        <v>7</v>
      </c>
      <c r="G4">
        <v>0</v>
      </c>
      <c r="H4">
        <v>1</v>
      </c>
      <c r="I4">
        <v>3</v>
      </c>
      <c r="J4">
        <v>1</v>
      </c>
      <c r="K4">
        <v>0</v>
      </c>
      <c r="L4">
        <f t="shared" ref="L4:L11" si="9">SUM(C4:K4)</f>
        <v>21834</v>
      </c>
      <c r="N4" t="s">
        <v>1</v>
      </c>
      <c r="O4" s="2">
        <f t="shared" si="0"/>
        <v>1.8320051296143629E-3</v>
      </c>
      <c r="P4" s="2">
        <f t="shared" si="1"/>
        <v>0.99569478794540622</v>
      </c>
      <c r="Q4" s="2">
        <f t="shared" si="2"/>
        <v>1.9236053860950811E-3</v>
      </c>
      <c r="R4" s="2">
        <f t="shared" si="3"/>
        <v>3.2060089768251349E-4</v>
      </c>
      <c r="S4" s="2">
        <f t="shared" si="4"/>
        <v>0</v>
      </c>
      <c r="T4" s="2">
        <f t="shared" si="5"/>
        <v>4.5800128240359075E-5</v>
      </c>
      <c r="U4" s="2">
        <f t="shared" si="6"/>
        <v>1.3740038472107721E-4</v>
      </c>
      <c r="V4" s="2">
        <f t="shared" si="7"/>
        <v>4.5800128240359075E-5</v>
      </c>
      <c r="W4" s="2">
        <f t="shared" si="8"/>
        <v>0</v>
      </c>
    </row>
    <row r="5" spans="1:23" x14ac:dyDescent="0.35">
      <c r="B5" t="s">
        <v>2</v>
      </c>
      <c r="C5">
        <v>30</v>
      </c>
      <c r="D5">
        <v>35</v>
      </c>
      <c r="E5">
        <v>23264</v>
      </c>
      <c r="F5">
        <v>135</v>
      </c>
      <c r="G5">
        <v>0</v>
      </c>
      <c r="H5">
        <v>3</v>
      </c>
      <c r="I5">
        <v>22</v>
      </c>
      <c r="J5">
        <v>0</v>
      </c>
      <c r="K5">
        <v>0</v>
      </c>
      <c r="L5">
        <f t="shared" si="9"/>
        <v>23489</v>
      </c>
      <c r="N5" t="s">
        <v>2</v>
      </c>
      <c r="O5" s="2">
        <f t="shared" si="0"/>
        <v>1.2771935799736048E-3</v>
      </c>
      <c r="P5" s="2">
        <f t="shared" si="1"/>
        <v>1.4900591766358721E-3</v>
      </c>
      <c r="Q5" s="2">
        <f t="shared" si="2"/>
        <v>0.99042104815019794</v>
      </c>
      <c r="R5" s="2">
        <f t="shared" si="3"/>
        <v>5.7473711098812207E-3</v>
      </c>
      <c r="S5" s="2">
        <f t="shared" si="4"/>
        <v>0</v>
      </c>
      <c r="T5" s="2">
        <f t="shared" si="5"/>
        <v>1.2771935799736048E-4</v>
      </c>
      <c r="U5" s="2">
        <f t="shared" si="6"/>
        <v>9.3660862531397672E-4</v>
      </c>
      <c r="V5" s="2">
        <f t="shared" si="7"/>
        <v>0</v>
      </c>
      <c r="W5" s="2">
        <f t="shared" si="8"/>
        <v>0</v>
      </c>
    </row>
    <row r="6" spans="1:23" x14ac:dyDescent="0.35">
      <c r="B6" t="s">
        <v>3</v>
      </c>
      <c r="C6">
        <v>5</v>
      </c>
      <c r="D6">
        <v>4</v>
      </c>
      <c r="E6">
        <v>103</v>
      </c>
      <c r="F6">
        <v>34158</v>
      </c>
      <c r="G6">
        <v>0</v>
      </c>
      <c r="H6">
        <v>0</v>
      </c>
      <c r="I6">
        <v>166</v>
      </c>
      <c r="J6">
        <v>0</v>
      </c>
      <c r="K6">
        <v>0</v>
      </c>
      <c r="L6">
        <f t="shared" si="9"/>
        <v>34436</v>
      </c>
      <c r="N6" t="s">
        <v>3</v>
      </c>
      <c r="O6" s="2">
        <f t="shared" si="0"/>
        <v>1.4519688697874316E-4</v>
      </c>
      <c r="P6" s="2">
        <f t="shared" si="1"/>
        <v>1.1615750958299454E-4</v>
      </c>
      <c r="Q6" s="2">
        <f t="shared" si="2"/>
        <v>2.9910558717621094E-3</v>
      </c>
      <c r="R6" s="2">
        <f t="shared" si="3"/>
        <v>0.99192705308398188</v>
      </c>
      <c r="S6" s="2">
        <f t="shared" si="4"/>
        <v>0</v>
      </c>
      <c r="T6" s="2">
        <f t="shared" si="5"/>
        <v>0</v>
      </c>
      <c r="U6" s="2">
        <f t="shared" si="6"/>
        <v>4.8205366476942735E-3</v>
      </c>
      <c r="V6" s="2">
        <f t="shared" si="7"/>
        <v>0</v>
      </c>
      <c r="W6" s="2">
        <f t="shared" si="8"/>
        <v>0</v>
      </c>
    </row>
    <row r="7" spans="1:23" ht="15" thickBot="1" x14ac:dyDescent="0.4">
      <c r="B7" t="s">
        <v>4</v>
      </c>
      <c r="C7">
        <v>0</v>
      </c>
      <c r="D7">
        <v>1</v>
      </c>
      <c r="E7">
        <v>0</v>
      </c>
      <c r="F7">
        <v>0</v>
      </c>
      <c r="G7">
        <v>374</v>
      </c>
      <c r="H7">
        <v>0</v>
      </c>
      <c r="I7">
        <v>0</v>
      </c>
      <c r="J7">
        <v>0</v>
      </c>
      <c r="K7">
        <v>0</v>
      </c>
      <c r="L7">
        <f t="shared" si="9"/>
        <v>375</v>
      </c>
      <c r="N7" t="s">
        <v>4</v>
      </c>
      <c r="O7" s="2">
        <f t="shared" si="0"/>
        <v>0</v>
      </c>
      <c r="P7" s="2">
        <f t="shared" si="1"/>
        <v>2.6666666666666666E-3</v>
      </c>
      <c r="Q7" s="2">
        <f t="shared" si="2"/>
        <v>0</v>
      </c>
      <c r="R7" s="2">
        <f t="shared" si="3"/>
        <v>0</v>
      </c>
      <c r="S7" s="2">
        <f t="shared" si="4"/>
        <v>0.99733333333333329</v>
      </c>
      <c r="T7" s="2">
        <f t="shared" si="5"/>
        <v>0</v>
      </c>
      <c r="U7" s="2">
        <f t="shared" si="6"/>
        <v>0</v>
      </c>
      <c r="V7" s="2">
        <f t="shared" si="7"/>
        <v>0</v>
      </c>
      <c r="W7" s="2">
        <f t="shared" si="8"/>
        <v>0</v>
      </c>
    </row>
    <row r="8" spans="1:23" ht="15" thickBot="1" x14ac:dyDescent="0.4">
      <c r="B8" t="s">
        <v>5</v>
      </c>
      <c r="C8">
        <v>0</v>
      </c>
      <c r="D8">
        <v>0</v>
      </c>
      <c r="E8">
        <v>2</v>
      </c>
      <c r="F8">
        <v>0</v>
      </c>
      <c r="G8">
        <v>0</v>
      </c>
      <c r="H8">
        <v>367</v>
      </c>
      <c r="I8">
        <v>3</v>
      </c>
      <c r="J8">
        <v>0</v>
      </c>
      <c r="K8">
        <v>0</v>
      </c>
      <c r="L8">
        <f t="shared" si="9"/>
        <v>372</v>
      </c>
      <c r="N8" t="s">
        <v>5</v>
      </c>
      <c r="O8" s="2">
        <f t="shared" si="0"/>
        <v>0</v>
      </c>
      <c r="P8" s="2">
        <f t="shared" si="1"/>
        <v>0</v>
      </c>
      <c r="Q8" s="2">
        <f t="shared" si="2"/>
        <v>5.3763440860215058E-3</v>
      </c>
      <c r="R8" s="2">
        <f t="shared" si="3"/>
        <v>0</v>
      </c>
      <c r="S8" s="2">
        <f t="shared" si="4"/>
        <v>0</v>
      </c>
      <c r="T8" s="4">
        <f t="shared" si="5"/>
        <v>0.98655913978494625</v>
      </c>
      <c r="U8" s="2">
        <f t="shared" si="6"/>
        <v>8.0645161290322578E-3</v>
      </c>
      <c r="V8" s="2">
        <f t="shared" si="7"/>
        <v>0</v>
      </c>
      <c r="W8" s="2">
        <f t="shared" si="8"/>
        <v>0</v>
      </c>
    </row>
    <row r="9" spans="1:23" x14ac:dyDescent="0.35">
      <c r="B9" t="s">
        <v>6</v>
      </c>
      <c r="C9">
        <v>0</v>
      </c>
      <c r="D9">
        <v>5</v>
      </c>
      <c r="E9">
        <v>21</v>
      </c>
      <c r="F9">
        <v>181</v>
      </c>
      <c r="G9">
        <v>0</v>
      </c>
      <c r="H9">
        <v>1</v>
      </c>
      <c r="I9">
        <v>49392</v>
      </c>
      <c r="J9">
        <v>0</v>
      </c>
      <c r="K9">
        <v>3</v>
      </c>
      <c r="L9">
        <f t="shared" si="9"/>
        <v>49603</v>
      </c>
      <c r="N9" t="s">
        <v>6</v>
      </c>
      <c r="O9" s="2">
        <f t="shared" si="0"/>
        <v>0</v>
      </c>
      <c r="P9" s="2">
        <f t="shared" si="1"/>
        <v>1.0080035481724896E-4</v>
      </c>
      <c r="Q9" s="2">
        <f t="shared" si="2"/>
        <v>4.2336149023244559E-4</v>
      </c>
      <c r="R9" s="2">
        <f t="shared" si="3"/>
        <v>3.6489728443844121E-3</v>
      </c>
      <c r="S9" s="2">
        <f t="shared" si="4"/>
        <v>0</v>
      </c>
      <c r="T9" s="2">
        <f t="shared" si="5"/>
        <v>2.0160070963449791E-5</v>
      </c>
      <c r="U9" s="2">
        <f t="shared" si="6"/>
        <v>0.99574622502671206</v>
      </c>
      <c r="V9" s="2">
        <f t="shared" si="7"/>
        <v>0</v>
      </c>
      <c r="W9" s="2">
        <f t="shared" si="8"/>
        <v>6.0480212890349376E-5</v>
      </c>
    </row>
    <row r="10" spans="1:23" x14ac:dyDescent="0.35">
      <c r="B10" t="s">
        <v>7</v>
      </c>
      <c r="C10">
        <v>1457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55837</v>
      </c>
      <c r="K10">
        <v>121</v>
      </c>
      <c r="L10">
        <f t="shared" si="9"/>
        <v>57416</v>
      </c>
      <c r="N10" t="s">
        <v>7</v>
      </c>
      <c r="O10" s="2">
        <f t="shared" si="0"/>
        <v>2.5376201755608192E-2</v>
      </c>
      <c r="P10" s="2">
        <f t="shared" si="1"/>
        <v>1.7416747944823742E-5</v>
      </c>
      <c r="Q10" s="2">
        <f t="shared" si="2"/>
        <v>0</v>
      </c>
      <c r="R10" s="2">
        <f t="shared" si="3"/>
        <v>0</v>
      </c>
      <c r="S10" s="2">
        <f t="shared" si="4"/>
        <v>0</v>
      </c>
      <c r="T10" s="2">
        <f t="shared" si="5"/>
        <v>0</v>
      </c>
      <c r="U10" s="2">
        <f t="shared" si="6"/>
        <v>0</v>
      </c>
      <c r="V10" s="2">
        <f t="shared" si="7"/>
        <v>0.97249895499512329</v>
      </c>
      <c r="W10" s="2">
        <f t="shared" si="8"/>
        <v>2.107426501323673E-3</v>
      </c>
    </row>
    <row r="11" spans="1:23" x14ac:dyDescent="0.35">
      <c r="B11" t="s">
        <v>8</v>
      </c>
      <c r="C11">
        <v>426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177</v>
      </c>
      <c r="K11">
        <v>24255</v>
      </c>
      <c r="L11">
        <f t="shared" si="9"/>
        <v>24859</v>
      </c>
      <c r="N11" t="s">
        <v>8</v>
      </c>
      <c r="O11" s="2">
        <f t="shared" si="0"/>
        <v>1.7136650710004427E-2</v>
      </c>
      <c r="P11" s="2">
        <f t="shared" si="1"/>
        <v>0</v>
      </c>
      <c r="Q11" s="2">
        <f t="shared" si="2"/>
        <v>0</v>
      </c>
      <c r="R11" s="2">
        <f t="shared" si="3"/>
        <v>0</v>
      </c>
      <c r="S11" s="2">
        <f t="shared" si="4"/>
        <v>0</v>
      </c>
      <c r="T11" s="2">
        <f t="shared" si="5"/>
        <v>0</v>
      </c>
      <c r="U11" s="2">
        <f t="shared" si="6"/>
        <v>4.0226879600949353E-5</v>
      </c>
      <c r="V11" s="2">
        <f t="shared" si="7"/>
        <v>7.120157689368036E-3</v>
      </c>
      <c r="W11" s="2">
        <f t="shared" si="8"/>
        <v>0.97570296472102658</v>
      </c>
    </row>
    <row r="12" spans="1:23" x14ac:dyDescent="0.35">
      <c r="C12">
        <f>SUM(C3:C11)</f>
        <v>13182152</v>
      </c>
      <c r="D12">
        <f t="shared" ref="D12:K12" si="10">SUM(D3:D11)</f>
        <v>21817</v>
      </c>
      <c r="E12">
        <f t="shared" si="10"/>
        <v>23465</v>
      </c>
      <c r="F12">
        <f t="shared" si="10"/>
        <v>34490</v>
      </c>
      <c r="G12">
        <f t="shared" si="10"/>
        <v>375</v>
      </c>
      <c r="H12">
        <f t="shared" si="10"/>
        <v>373</v>
      </c>
      <c r="I12">
        <f t="shared" si="10"/>
        <v>49592</v>
      </c>
      <c r="J12">
        <f t="shared" si="10"/>
        <v>57402</v>
      </c>
      <c r="K12">
        <f t="shared" si="10"/>
        <v>24797</v>
      </c>
      <c r="L12">
        <f>SUM(C3,D4,E5,F6,G7,H8,I9,J10,K11)/SUM(C3:K11)</f>
        <v>0.9996355210358191</v>
      </c>
    </row>
    <row r="14" spans="1:23" x14ac:dyDescent="0.35">
      <c r="B14" t="s">
        <v>12</v>
      </c>
    </row>
    <row r="15" spans="1:23" x14ac:dyDescent="0.35"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  <c r="J15" t="s">
        <v>7</v>
      </c>
      <c r="K15" t="s">
        <v>8</v>
      </c>
      <c r="P15" s="23">
        <f>SUM(C3,D4,E5,F6,G7,H8,I9,J10,K11)/SUM(C3:K11)</f>
        <v>0.9996355210358191</v>
      </c>
      <c r="Q15" t="s">
        <v>25</v>
      </c>
    </row>
    <row r="16" spans="1:23" ht="15" thickBot="1" x14ac:dyDescent="0.4">
      <c r="B16" t="s">
        <v>0</v>
      </c>
      <c r="C16" s="2">
        <f t="shared" ref="C16:K16" si="11">C3/C$12</f>
        <v>0.99985146583046536</v>
      </c>
      <c r="D16" s="2">
        <f t="shared" si="11"/>
        <v>1.4209102993078791E-3</v>
      </c>
      <c r="E16" s="2">
        <f t="shared" si="11"/>
        <v>1.4063498828041764E-3</v>
      </c>
      <c r="F16" s="2">
        <f t="shared" si="11"/>
        <v>2.6094520150768337E-4</v>
      </c>
      <c r="G16" s="2">
        <f t="shared" si="11"/>
        <v>2.6666666666666666E-3</v>
      </c>
      <c r="H16" s="2">
        <f t="shared" si="11"/>
        <v>2.6809651474530832E-3</v>
      </c>
      <c r="I16" s="2">
        <f t="shared" si="11"/>
        <v>1.0082271334086143E-4</v>
      </c>
      <c r="J16" s="2">
        <f t="shared" si="11"/>
        <v>2.416292115257308E-2</v>
      </c>
      <c r="K16" s="2">
        <f t="shared" si="11"/>
        <v>1.685687784812679E-2</v>
      </c>
      <c r="O16" s="3"/>
      <c r="P16" s="1">
        <f>SUM(D4:K11)/SUM(D3:K11)</f>
        <v>0.99112151513581492</v>
      </c>
      <c r="Q16" s="3" t="s">
        <v>23</v>
      </c>
      <c r="R16" s="3"/>
      <c r="S16" s="3"/>
      <c r="T16" s="3"/>
      <c r="U16" s="3"/>
      <c r="V16" s="3"/>
      <c r="W16" s="3"/>
    </row>
    <row r="17" spans="2:23" ht="15" thickBot="1" x14ac:dyDescent="0.4">
      <c r="B17" t="s">
        <v>1</v>
      </c>
      <c r="C17" s="2">
        <f t="shared" ref="C17:K17" si="12">C4/C$12</f>
        <v>3.0344059149067617E-6</v>
      </c>
      <c r="D17" s="4">
        <f t="shared" si="12"/>
        <v>0.99647064215978365</v>
      </c>
      <c r="E17" s="2">
        <f t="shared" si="12"/>
        <v>1.7898998508416792E-3</v>
      </c>
      <c r="F17" s="2">
        <f t="shared" si="12"/>
        <v>2.0295737895042042E-4</v>
      </c>
      <c r="G17" s="2">
        <f t="shared" si="12"/>
        <v>0</v>
      </c>
      <c r="H17" s="2">
        <f t="shared" si="12"/>
        <v>2.6809651474530832E-3</v>
      </c>
      <c r="I17" s="2">
        <f t="shared" si="12"/>
        <v>6.0493628004516857E-5</v>
      </c>
      <c r="J17" s="2">
        <f t="shared" si="12"/>
        <v>1.7420995784119021E-5</v>
      </c>
      <c r="K17" s="2">
        <f t="shared" si="12"/>
        <v>0</v>
      </c>
      <c r="O17" s="3"/>
      <c r="P17" s="1">
        <f>SUM(D4:K11)/SUM(C4:K11)</f>
        <v>0.99078084978152781</v>
      </c>
      <c r="Q17" s="3" t="s">
        <v>24</v>
      </c>
      <c r="R17" s="3"/>
      <c r="S17" s="3"/>
      <c r="T17" s="3"/>
      <c r="U17" s="3"/>
      <c r="V17" s="3"/>
      <c r="W17" s="3"/>
    </row>
    <row r="18" spans="2:23" ht="15" thickBot="1" x14ac:dyDescent="0.4">
      <c r="B18" t="s">
        <v>2</v>
      </c>
      <c r="C18" s="2">
        <f t="shared" ref="C18:K18" si="13">C5/C$12</f>
        <v>2.2758044361800715E-6</v>
      </c>
      <c r="D18" s="2">
        <f t="shared" si="13"/>
        <v>1.6042535637347023E-3</v>
      </c>
      <c r="E18" s="4">
        <f t="shared" si="13"/>
        <v>0.99143405071382906</v>
      </c>
      <c r="F18" s="2">
        <f t="shared" si="13"/>
        <v>3.9141780226152507E-3</v>
      </c>
      <c r="G18" s="2">
        <f t="shared" si="13"/>
        <v>0</v>
      </c>
      <c r="H18" s="2">
        <f t="shared" si="13"/>
        <v>8.0428954423592495E-3</v>
      </c>
      <c r="I18" s="2">
        <f t="shared" si="13"/>
        <v>4.4361993869979028E-4</v>
      </c>
      <c r="J18" s="2">
        <f t="shared" si="13"/>
        <v>0</v>
      </c>
      <c r="K18" s="2">
        <f t="shared" si="13"/>
        <v>0</v>
      </c>
      <c r="O18" s="3"/>
      <c r="P18" s="3"/>
      <c r="Q18" s="3"/>
      <c r="R18" s="3"/>
      <c r="S18" s="3"/>
      <c r="T18" s="3"/>
      <c r="U18" s="3"/>
      <c r="V18" s="3"/>
      <c r="W18" s="3"/>
    </row>
    <row r="19" spans="2:23" x14ac:dyDescent="0.35">
      <c r="B19" t="s">
        <v>3</v>
      </c>
      <c r="C19" s="2">
        <f t="shared" ref="C19:K19" si="14">C6/C$12</f>
        <v>3.7930073936334521E-7</v>
      </c>
      <c r="D19" s="2">
        <f t="shared" si="14"/>
        <v>1.8334326442682311E-4</v>
      </c>
      <c r="E19" s="2">
        <f t="shared" si="14"/>
        <v>4.3895163008736415E-3</v>
      </c>
      <c r="F19" s="2">
        <f t="shared" si="14"/>
        <v>0.99037402145549436</v>
      </c>
      <c r="G19" s="2">
        <f t="shared" si="14"/>
        <v>0</v>
      </c>
      <c r="H19" s="2">
        <f t="shared" si="14"/>
        <v>0</v>
      </c>
      <c r="I19" s="2">
        <f t="shared" si="14"/>
        <v>3.3473140829165995E-3</v>
      </c>
      <c r="J19" s="2">
        <f t="shared" si="14"/>
        <v>0</v>
      </c>
      <c r="K19" s="2">
        <f t="shared" si="14"/>
        <v>0</v>
      </c>
      <c r="O19" s="3"/>
      <c r="P19" s="3"/>
      <c r="Q19" s="3"/>
      <c r="R19" s="3"/>
      <c r="S19" s="3"/>
      <c r="T19" s="3"/>
      <c r="U19" s="3"/>
      <c r="V19" s="3"/>
      <c r="W19" s="3"/>
    </row>
    <row r="20" spans="2:23" ht="15" thickBot="1" x14ac:dyDescent="0.4">
      <c r="B20" t="s">
        <v>4</v>
      </c>
      <c r="C20" s="2">
        <f t="shared" ref="C20:K20" si="15">C7/C$12</f>
        <v>0</v>
      </c>
      <c r="D20" s="2">
        <f t="shared" si="15"/>
        <v>4.5835816106705778E-5</v>
      </c>
      <c r="E20" s="2">
        <f t="shared" si="15"/>
        <v>0</v>
      </c>
      <c r="F20" s="2">
        <f t="shared" si="15"/>
        <v>0</v>
      </c>
      <c r="G20" s="2">
        <f t="shared" si="15"/>
        <v>0.99733333333333329</v>
      </c>
      <c r="H20" s="2">
        <f t="shared" si="15"/>
        <v>0</v>
      </c>
      <c r="I20" s="2">
        <f t="shared" si="15"/>
        <v>0</v>
      </c>
      <c r="J20" s="2">
        <f t="shared" si="15"/>
        <v>0</v>
      </c>
      <c r="K20" s="2">
        <f t="shared" si="15"/>
        <v>0</v>
      </c>
      <c r="O20" s="3"/>
      <c r="P20" s="3"/>
      <c r="Q20" s="3"/>
      <c r="R20" s="3"/>
      <c r="S20" s="3"/>
      <c r="T20" s="3"/>
      <c r="U20" s="3"/>
      <c r="V20" s="3"/>
      <c r="W20" s="3"/>
    </row>
    <row r="21" spans="2:23" ht="15" thickBot="1" x14ac:dyDescent="0.4">
      <c r="B21" t="s">
        <v>5</v>
      </c>
      <c r="C21" s="2">
        <f t="shared" ref="C21:K21" si="16">C8/C$12</f>
        <v>0</v>
      </c>
      <c r="D21" s="2">
        <f t="shared" si="16"/>
        <v>0</v>
      </c>
      <c r="E21" s="2">
        <f t="shared" si="16"/>
        <v>8.5233326230556148E-5</v>
      </c>
      <c r="F21" s="2">
        <f t="shared" si="16"/>
        <v>0</v>
      </c>
      <c r="G21" s="2">
        <f t="shared" si="16"/>
        <v>0</v>
      </c>
      <c r="H21" s="4">
        <f t="shared" si="16"/>
        <v>0.98391420911528149</v>
      </c>
      <c r="I21" s="2">
        <f t="shared" si="16"/>
        <v>6.0493628004516857E-5</v>
      </c>
      <c r="J21" s="2">
        <f t="shared" si="16"/>
        <v>0</v>
      </c>
      <c r="K21" s="2">
        <f t="shared" si="16"/>
        <v>0</v>
      </c>
      <c r="O21" s="3"/>
      <c r="P21" s="3"/>
      <c r="Q21" s="3"/>
      <c r="R21" s="3"/>
      <c r="S21" s="3"/>
      <c r="T21" s="3"/>
      <c r="U21" s="3"/>
      <c r="V21" s="3"/>
      <c r="W21" s="3"/>
    </row>
    <row r="22" spans="2:23" x14ac:dyDescent="0.35">
      <c r="B22" t="s">
        <v>6</v>
      </c>
      <c r="C22" s="2">
        <f t="shared" ref="C22:K22" si="17">C9/C$12</f>
        <v>0</v>
      </c>
      <c r="D22" s="2">
        <f t="shared" si="17"/>
        <v>2.2917908053352891E-4</v>
      </c>
      <c r="E22" s="2">
        <f t="shared" si="17"/>
        <v>8.949499254208396E-4</v>
      </c>
      <c r="F22" s="2">
        <f t="shared" si="17"/>
        <v>5.2478979414322989E-3</v>
      </c>
      <c r="G22" s="2">
        <f t="shared" si="17"/>
        <v>0</v>
      </c>
      <c r="H22" s="2">
        <f t="shared" si="17"/>
        <v>2.6809651474530832E-3</v>
      </c>
      <c r="I22" s="2">
        <f t="shared" si="17"/>
        <v>0.99596709146636553</v>
      </c>
      <c r="J22" s="2">
        <f t="shared" si="17"/>
        <v>0</v>
      </c>
      <c r="K22" s="2">
        <f t="shared" si="17"/>
        <v>1.2098237690043151E-4</v>
      </c>
      <c r="O22" s="3"/>
      <c r="P22" s="3"/>
      <c r="Q22" s="3"/>
      <c r="R22" s="3"/>
      <c r="S22" s="3"/>
      <c r="T22" s="3"/>
      <c r="U22" s="3"/>
      <c r="V22" s="3"/>
      <c r="W22" s="3"/>
    </row>
    <row r="23" spans="2:23" x14ac:dyDescent="0.35">
      <c r="B23" t="s">
        <v>7</v>
      </c>
      <c r="C23" s="2">
        <f t="shared" ref="C23:K23" si="18">C10/C$12</f>
        <v>1.105282354504788E-4</v>
      </c>
      <c r="D23" s="2">
        <f t="shared" si="18"/>
        <v>4.5835816106705778E-5</v>
      </c>
      <c r="E23" s="2">
        <f t="shared" si="18"/>
        <v>0</v>
      </c>
      <c r="F23" s="2">
        <f t="shared" si="18"/>
        <v>0</v>
      </c>
      <c r="G23" s="2">
        <f t="shared" si="18"/>
        <v>0</v>
      </c>
      <c r="H23" s="2">
        <f t="shared" si="18"/>
        <v>0</v>
      </c>
      <c r="I23" s="2">
        <f t="shared" si="18"/>
        <v>0</v>
      </c>
      <c r="J23" s="2">
        <f t="shared" si="18"/>
        <v>0.97273614159785371</v>
      </c>
      <c r="K23" s="2">
        <f t="shared" si="18"/>
        <v>4.8796225349840711E-3</v>
      </c>
      <c r="O23" s="3"/>
      <c r="P23" s="3"/>
      <c r="Q23" s="3"/>
      <c r="R23" s="3"/>
      <c r="S23" s="3"/>
      <c r="T23" s="3"/>
      <c r="U23" s="3"/>
      <c r="V23" s="3"/>
      <c r="W23" s="3"/>
    </row>
    <row r="24" spans="2:23" x14ac:dyDescent="0.35">
      <c r="B24" t="s">
        <v>8</v>
      </c>
      <c r="C24" s="2">
        <f t="shared" ref="C24:K24" si="19">C11/C$12</f>
        <v>3.2316422993757012E-5</v>
      </c>
      <c r="D24" s="2">
        <f t="shared" si="19"/>
        <v>0</v>
      </c>
      <c r="E24" s="2">
        <f t="shared" si="19"/>
        <v>0</v>
      </c>
      <c r="F24" s="2">
        <f t="shared" si="19"/>
        <v>0</v>
      </c>
      <c r="G24" s="2">
        <f t="shared" si="19"/>
        <v>0</v>
      </c>
      <c r="H24" s="2">
        <f t="shared" si="19"/>
        <v>0</v>
      </c>
      <c r="I24" s="2">
        <f t="shared" si="19"/>
        <v>2.0164542668172286E-5</v>
      </c>
      <c r="J24" s="2">
        <f t="shared" si="19"/>
        <v>3.0835162537890667E-3</v>
      </c>
      <c r="K24" s="2">
        <f t="shared" si="19"/>
        <v>0.97814251723998868</v>
      </c>
      <c r="O24" s="3"/>
      <c r="P24" s="3"/>
      <c r="Q24" s="3"/>
      <c r="R24" s="3"/>
      <c r="S24" s="3"/>
      <c r="T24" s="3"/>
      <c r="U24" s="3"/>
      <c r="V24" s="3"/>
      <c r="W24" s="3"/>
    </row>
  </sheetData>
  <conditionalFormatting sqref="C3:K11">
    <cfRule type="colorScale" priority="7">
      <colorScale>
        <cfvo type="min"/>
        <cfvo type="percentile" val="90"/>
        <color rgb="FFFCFCFF"/>
        <color rgb="FF63BE7B"/>
      </colorScale>
    </cfRule>
  </conditionalFormatting>
  <conditionalFormatting sqref="C16:K24">
    <cfRule type="colorScale" priority="6">
      <colorScale>
        <cfvo type="min"/>
        <cfvo type="percentile" val="90"/>
        <color rgb="FFFCFCFF"/>
        <color rgb="FF63BE7B"/>
      </colorScale>
    </cfRule>
  </conditionalFormatting>
  <conditionalFormatting sqref="O3:W11">
    <cfRule type="colorScale" priority="5">
      <colorScale>
        <cfvo type="min"/>
        <cfvo type="percentile" val="90"/>
        <color rgb="FFFCFCFF"/>
        <color rgb="FF63BE7B"/>
      </colorScale>
    </cfRule>
  </conditionalFormatting>
  <conditionalFormatting sqref="O18:W24 O16:O17 R16:W17">
    <cfRule type="colorScale" priority="3">
      <colorScale>
        <cfvo type="min"/>
        <cfvo type="num" val="0"/>
        <cfvo type="max"/>
        <color rgb="FFF8696B"/>
        <color rgb="FFFCFCFF"/>
        <color rgb="FF5A8AC6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Q16:Q17">
    <cfRule type="colorScale" priority="1">
      <colorScale>
        <cfvo type="min"/>
        <cfvo type="num" val="0"/>
        <cfvo type="max"/>
        <color rgb="FFF8696B"/>
        <color rgb="FFFCFCFF"/>
        <color rgb="FF5A8AC6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4"/>
  <sheetViews>
    <sheetView workbookViewId="0">
      <selection activeCell="L3" sqref="L3:L11"/>
    </sheetView>
  </sheetViews>
  <sheetFormatPr defaultRowHeight="14.5" x14ac:dyDescent="0.35"/>
  <sheetData>
    <row r="1" spans="1:23" x14ac:dyDescent="0.35">
      <c r="C1" t="s">
        <v>10</v>
      </c>
      <c r="N1" t="s">
        <v>11</v>
      </c>
    </row>
    <row r="2" spans="1:23" x14ac:dyDescent="0.3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</row>
    <row r="3" spans="1:23" x14ac:dyDescent="0.35">
      <c r="A3" t="s">
        <v>9</v>
      </c>
      <c r="B3" t="s">
        <v>0</v>
      </c>
      <c r="C3">
        <v>13136969</v>
      </c>
      <c r="D3">
        <v>0</v>
      </c>
      <c r="E3">
        <v>0</v>
      </c>
      <c r="F3">
        <v>93</v>
      </c>
      <c r="G3">
        <v>0</v>
      </c>
      <c r="H3">
        <v>0</v>
      </c>
      <c r="I3">
        <v>5</v>
      </c>
      <c r="J3">
        <v>1119</v>
      </c>
      <c r="K3">
        <v>152</v>
      </c>
      <c r="L3">
        <f>SUM(C3:K3)</f>
        <v>13138338</v>
      </c>
      <c r="N3" t="s">
        <v>0</v>
      </c>
      <c r="O3" s="2">
        <f t="shared" ref="O3:O11" si="0">C3/$L3</f>
        <v>0.99989580112796606</v>
      </c>
      <c r="P3" s="2">
        <f t="shared" ref="P3:P11" si="1">D3/$L3</f>
        <v>0</v>
      </c>
      <c r="Q3" s="2">
        <f t="shared" ref="Q3:Q11" si="2">E3/$L3</f>
        <v>0</v>
      </c>
      <c r="R3" s="2">
        <f t="shared" ref="R3:R11" si="3">F3/$L3</f>
        <v>7.0785208905418633E-6</v>
      </c>
      <c r="S3" s="2">
        <f t="shared" ref="S3:S11" si="4">G3/$L3</f>
        <v>0</v>
      </c>
      <c r="T3" s="2">
        <f t="shared" ref="T3:T11" si="5">H3/$L3</f>
        <v>0</v>
      </c>
      <c r="U3" s="2">
        <f t="shared" ref="U3:U11" si="6">I3/$L3</f>
        <v>3.8056563927644427E-7</v>
      </c>
      <c r="V3" s="2">
        <f t="shared" ref="V3:V11" si="7">J3/$L3</f>
        <v>8.5170590070068219E-5</v>
      </c>
      <c r="W3" s="2">
        <f t="shared" ref="W3:W11" si="8">K3/$L3</f>
        <v>1.1569195434003906E-5</v>
      </c>
    </row>
    <row r="4" spans="1:23" x14ac:dyDescent="0.35"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ref="L4:L11" si="9">SUM(C4:K4)</f>
        <v>0</v>
      </c>
      <c r="N4" t="s">
        <v>1</v>
      </c>
      <c r="O4" s="2" t="e">
        <f t="shared" si="0"/>
        <v>#DIV/0!</v>
      </c>
      <c r="P4" s="2" t="e">
        <f t="shared" si="1"/>
        <v>#DIV/0!</v>
      </c>
      <c r="Q4" s="2" t="e">
        <f t="shared" si="2"/>
        <v>#DIV/0!</v>
      </c>
      <c r="R4" s="2" t="e">
        <f t="shared" si="3"/>
        <v>#DIV/0!</v>
      </c>
      <c r="S4" s="2" t="e">
        <f t="shared" si="4"/>
        <v>#DIV/0!</v>
      </c>
      <c r="T4" s="2" t="e">
        <f t="shared" si="5"/>
        <v>#DIV/0!</v>
      </c>
      <c r="U4" s="2" t="e">
        <f t="shared" si="6"/>
        <v>#DIV/0!</v>
      </c>
      <c r="V4" s="2" t="e">
        <f t="shared" si="7"/>
        <v>#DIV/0!</v>
      </c>
      <c r="W4" s="2" t="e">
        <f t="shared" si="8"/>
        <v>#DIV/0!</v>
      </c>
    </row>
    <row r="5" spans="1:23" x14ac:dyDescent="0.35"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9"/>
        <v>0</v>
      </c>
      <c r="N5" t="s">
        <v>2</v>
      </c>
      <c r="O5" s="2" t="e">
        <f t="shared" si="0"/>
        <v>#DIV/0!</v>
      </c>
      <c r="P5" s="2" t="e">
        <f t="shared" si="1"/>
        <v>#DIV/0!</v>
      </c>
      <c r="Q5" s="2" t="e">
        <f t="shared" si="2"/>
        <v>#DIV/0!</v>
      </c>
      <c r="R5" s="2" t="e">
        <f t="shared" si="3"/>
        <v>#DIV/0!</v>
      </c>
      <c r="S5" s="2" t="e">
        <f t="shared" si="4"/>
        <v>#DIV/0!</v>
      </c>
      <c r="T5" s="2" t="e">
        <f t="shared" si="5"/>
        <v>#DIV/0!</v>
      </c>
      <c r="U5" s="2" t="e">
        <f t="shared" si="6"/>
        <v>#DIV/0!</v>
      </c>
      <c r="V5" s="2" t="e">
        <f t="shared" si="7"/>
        <v>#DIV/0!</v>
      </c>
      <c r="W5" s="2" t="e">
        <f t="shared" si="8"/>
        <v>#DIV/0!</v>
      </c>
    </row>
    <row r="6" spans="1:23" x14ac:dyDescent="0.35">
      <c r="B6" t="s">
        <v>3</v>
      </c>
      <c r="C6">
        <v>64</v>
      </c>
      <c r="D6">
        <v>0</v>
      </c>
      <c r="E6">
        <v>0</v>
      </c>
      <c r="F6">
        <v>25297</v>
      </c>
      <c r="G6">
        <v>0</v>
      </c>
      <c r="H6">
        <v>0</v>
      </c>
      <c r="I6">
        <v>112</v>
      </c>
      <c r="J6">
        <v>72</v>
      </c>
      <c r="K6">
        <v>4</v>
      </c>
      <c r="L6">
        <f t="shared" si="9"/>
        <v>25549</v>
      </c>
      <c r="N6" t="s">
        <v>3</v>
      </c>
      <c r="O6" s="2">
        <f t="shared" si="0"/>
        <v>2.5049904105835844E-3</v>
      </c>
      <c r="P6" s="2">
        <f t="shared" si="1"/>
        <v>0</v>
      </c>
      <c r="Q6" s="2">
        <f t="shared" si="2"/>
        <v>0</v>
      </c>
      <c r="R6" s="2">
        <f t="shared" si="3"/>
        <v>0.99013660025832717</v>
      </c>
      <c r="S6" s="2">
        <f t="shared" si="4"/>
        <v>0</v>
      </c>
      <c r="T6" s="2">
        <f t="shared" si="5"/>
        <v>0</v>
      </c>
      <c r="U6" s="2">
        <f t="shared" si="6"/>
        <v>4.383733218521273E-3</v>
      </c>
      <c r="V6" s="2">
        <f t="shared" si="7"/>
        <v>2.8181142119065327E-3</v>
      </c>
      <c r="W6" s="2">
        <f t="shared" si="8"/>
        <v>1.5656190066147403E-4</v>
      </c>
    </row>
    <row r="7" spans="1:23" ht="15" thickBot="1" x14ac:dyDescent="0.4">
      <c r="B7" t="s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9"/>
        <v>0</v>
      </c>
      <c r="N7" t="s">
        <v>4</v>
      </c>
      <c r="O7" s="2" t="e">
        <f t="shared" si="0"/>
        <v>#DIV/0!</v>
      </c>
      <c r="P7" s="2" t="e">
        <f t="shared" si="1"/>
        <v>#DIV/0!</v>
      </c>
      <c r="Q7" s="2" t="e">
        <f t="shared" si="2"/>
        <v>#DIV/0!</v>
      </c>
      <c r="R7" s="2" t="e">
        <f t="shared" si="3"/>
        <v>#DIV/0!</v>
      </c>
      <c r="S7" s="2" t="e">
        <f t="shared" si="4"/>
        <v>#DIV/0!</v>
      </c>
      <c r="T7" s="2" t="e">
        <f t="shared" si="5"/>
        <v>#DIV/0!</v>
      </c>
      <c r="U7" s="2" t="e">
        <f t="shared" si="6"/>
        <v>#DIV/0!</v>
      </c>
      <c r="V7" s="2" t="e">
        <f t="shared" si="7"/>
        <v>#DIV/0!</v>
      </c>
      <c r="W7" s="2" t="e">
        <f t="shared" si="8"/>
        <v>#DIV/0!</v>
      </c>
    </row>
    <row r="8" spans="1:23" ht="15" thickBot="1" x14ac:dyDescent="0.4">
      <c r="B8" t="s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9"/>
        <v>0</v>
      </c>
      <c r="N8" t="s">
        <v>5</v>
      </c>
      <c r="O8" s="2" t="e">
        <f t="shared" si="0"/>
        <v>#DIV/0!</v>
      </c>
      <c r="P8" s="2" t="e">
        <f t="shared" si="1"/>
        <v>#DIV/0!</v>
      </c>
      <c r="Q8" s="2" t="e">
        <f t="shared" si="2"/>
        <v>#DIV/0!</v>
      </c>
      <c r="R8" s="2" t="e">
        <f t="shared" si="3"/>
        <v>#DIV/0!</v>
      </c>
      <c r="S8" s="2" t="e">
        <f t="shared" si="4"/>
        <v>#DIV/0!</v>
      </c>
      <c r="T8" s="4" t="e">
        <f t="shared" si="5"/>
        <v>#DIV/0!</v>
      </c>
      <c r="U8" s="2" t="e">
        <f t="shared" si="6"/>
        <v>#DIV/0!</v>
      </c>
      <c r="V8" s="2" t="e">
        <f t="shared" si="7"/>
        <v>#DIV/0!</v>
      </c>
      <c r="W8" s="2" t="e">
        <f t="shared" si="8"/>
        <v>#DIV/0!</v>
      </c>
    </row>
    <row r="9" spans="1:23" x14ac:dyDescent="0.35">
      <c r="B9" t="s">
        <v>6</v>
      </c>
      <c r="C9">
        <v>1</v>
      </c>
      <c r="D9">
        <v>0</v>
      </c>
      <c r="E9">
        <v>0</v>
      </c>
      <c r="F9">
        <v>122</v>
      </c>
      <c r="G9">
        <v>0</v>
      </c>
      <c r="H9">
        <v>0</v>
      </c>
      <c r="I9">
        <v>45307</v>
      </c>
      <c r="J9">
        <v>17</v>
      </c>
      <c r="K9">
        <v>129</v>
      </c>
      <c r="L9">
        <f t="shared" si="9"/>
        <v>45576</v>
      </c>
      <c r="N9" t="s">
        <v>6</v>
      </c>
      <c r="O9" s="2">
        <f t="shared" si="0"/>
        <v>2.1941372652273127E-5</v>
      </c>
      <c r="P9" s="2">
        <f t="shared" si="1"/>
        <v>0</v>
      </c>
      <c r="Q9" s="2">
        <f t="shared" si="2"/>
        <v>0</v>
      </c>
      <c r="R9" s="2">
        <f t="shared" si="3"/>
        <v>2.6768474635773215E-3</v>
      </c>
      <c r="S9" s="2">
        <f t="shared" si="4"/>
        <v>0</v>
      </c>
      <c r="T9" s="2">
        <f t="shared" si="5"/>
        <v>0</v>
      </c>
      <c r="U9" s="2">
        <f t="shared" si="6"/>
        <v>0.99409777075653849</v>
      </c>
      <c r="V9" s="2">
        <f t="shared" si="7"/>
        <v>3.7300333508864315E-4</v>
      </c>
      <c r="W9" s="2">
        <f t="shared" si="8"/>
        <v>2.8304370721432331E-3</v>
      </c>
    </row>
    <row r="10" spans="1:23" x14ac:dyDescent="0.35">
      <c r="B10" t="s">
        <v>7</v>
      </c>
      <c r="C10">
        <v>1305</v>
      </c>
      <c r="D10">
        <v>0</v>
      </c>
      <c r="E10">
        <v>0</v>
      </c>
      <c r="F10">
        <v>96</v>
      </c>
      <c r="G10">
        <v>0</v>
      </c>
      <c r="H10">
        <v>0</v>
      </c>
      <c r="I10">
        <v>16</v>
      </c>
      <c r="J10">
        <v>120213</v>
      </c>
      <c r="K10">
        <v>329</v>
      </c>
      <c r="L10">
        <f t="shared" si="9"/>
        <v>121959</v>
      </c>
      <c r="N10" t="s">
        <v>7</v>
      </c>
      <c r="O10" s="2">
        <f t="shared" si="0"/>
        <v>1.0700317319754999E-2</v>
      </c>
      <c r="P10" s="2">
        <f t="shared" si="1"/>
        <v>0</v>
      </c>
      <c r="Q10" s="2">
        <f t="shared" si="2"/>
        <v>0</v>
      </c>
      <c r="R10" s="2">
        <f t="shared" si="3"/>
        <v>7.871497798440459E-4</v>
      </c>
      <c r="S10" s="2">
        <f t="shared" si="4"/>
        <v>0</v>
      </c>
      <c r="T10" s="2">
        <f t="shared" si="5"/>
        <v>0</v>
      </c>
      <c r="U10" s="2">
        <f t="shared" si="6"/>
        <v>1.3119162997400765E-4</v>
      </c>
      <c r="V10" s="2">
        <f t="shared" si="7"/>
        <v>0.98568371337908645</v>
      </c>
      <c r="W10" s="2">
        <f t="shared" si="8"/>
        <v>2.6976278913405324E-3</v>
      </c>
    </row>
    <row r="11" spans="1:23" x14ac:dyDescent="0.35">
      <c r="B11" t="s">
        <v>8</v>
      </c>
      <c r="C11">
        <v>238</v>
      </c>
      <c r="D11">
        <v>0</v>
      </c>
      <c r="E11">
        <v>0</v>
      </c>
      <c r="F11">
        <v>12</v>
      </c>
      <c r="G11">
        <v>0</v>
      </c>
      <c r="H11">
        <v>0</v>
      </c>
      <c r="I11">
        <v>111</v>
      </c>
      <c r="J11">
        <v>424</v>
      </c>
      <c r="K11">
        <v>62256</v>
      </c>
      <c r="L11">
        <f t="shared" si="9"/>
        <v>63041</v>
      </c>
      <c r="N11" t="s">
        <v>8</v>
      </c>
      <c r="O11" s="2">
        <f t="shared" si="0"/>
        <v>3.7753208229564885E-3</v>
      </c>
      <c r="P11" s="2">
        <f t="shared" si="1"/>
        <v>0</v>
      </c>
      <c r="Q11" s="2">
        <f t="shared" si="2"/>
        <v>0</v>
      </c>
      <c r="R11" s="2">
        <f t="shared" si="3"/>
        <v>1.9035231040116749E-4</v>
      </c>
      <c r="S11" s="2">
        <f t="shared" si="4"/>
        <v>0</v>
      </c>
      <c r="T11" s="2">
        <f t="shared" si="5"/>
        <v>0</v>
      </c>
      <c r="U11" s="2">
        <f t="shared" si="6"/>
        <v>1.7607588712107993E-3</v>
      </c>
      <c r="V11" s="2">
        <f t="shared" si="7"/>
        <v>6.7257816341745845E-3</v>
      </c>
      <c r="W11" s="2">
        <f t="shared" si="8"/>
        <v>0.98754778636125695</v>
      </c>
    </row>
    <row r="12" spans="1:23" x14ac:dyDescent="0.35">
      <c r="C12">
        <f>SUM(C3:C11)</f>
        <v>13138577</v>
      </c>
      <c r="D12">
        <f t="shared" ref="D12:K12" si="10">SUM(D3:D11)</f>
        <v>0</v>
      </c>
      <c r="E12">
        <f t="shared" si="10"/>
        <v>0</v>
      </c>
      <c r="F12">
        <f t="shared" si="10"/>
        <v>25620</v>
      </c>
      <c r="G12">
        <f t="shared" si="10"/>
        <v>0</v>
      </c>
      <c r="H12">
        <f t="shared" si="10"/>
        <v>0</v>
      </c>
      <c r="I12">
        <f t="shared" si="10"/>
        <v>45551</v>
      </c>
      <c r="J12">
        <f t="shared" si="10"/>
        <v>121845</v>
      </c>
      <c r="K12">
        <f t="shared" si="10"/>
        <v>62870</v>
      </c>
      <c r="L12">
        <f>SUM(C3,D4,E5,F6,G7,H8,I9,J10,K11)/SUM(C3:K11)</f>
        <v>0.9996699382423917</v>
      </c>
    </row>
    <row r="14" spans="1:23" x14ac:dyDescent="0.35">
      <c r="B14" t="s">
        <v>12</v>
      </c>
    </row>
    <row r="15" spans="1:23" x14ac:dyDescent="0.35"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  <c r="J15" t="s">
        <v>7</v>
      </c>
      <c r="K15" t="s">
        <v>8</v>
      </c>
      <c r="P15" s="23">
        <f>SUM(C3,D4,E5,F6,G7,H8,I9,J10,K11)/SUM(C3:K11)</f>
        <v>0.9996699382423917</v>
      </c>
      <c r="Q15" t="s">
        <v>25</v>
      </c>
    </row>
    <row r="16" spans="1:23" ht="15" thickBot="1" x14ac:dyDescent="0.4">
      <c r="B16" t="s">
        <v>0</v>
      </c>
      <c r="C16" s="2">
        <f t="shared" ref="C16:K16" si="11">C3/C$12</f>
        <v>0.99987761231676764</v>
      </c>
      <c r="D16" s="2" t="e">
        <f t="shared" si="11"/>
        <v>#DIV/0!</v>
      </c>
      <c r="E16" s="2" t="e">
        <f t="shared" si="11"/>
        <v>#DIV/0!</v>
      </c>
      <c r="F16" s="2">
        <f t="shared" si="11"/>
        <v>3.6299765807962531E-3</v>
      </c>
      <c r="G16" s="2" t="e">
        <f t="shared" si="11"/>
        <v>#DIV/0!</v>
      </c>
      <c r="H16" s="2" t="e">
        <f t="shared" si="11"/>
        <v>#DIV/0!</v>
      </c>
      <c r="I16" s="2">
        <f t="shared" si="11"/>
        <v>1.0976707426840244E-4</v>
      </c>
      <c r="J16" s="2">
        <f t="shared" si="11"/>
        <v>9.1837990890065255E-3</v>
      </c>
      <c r="K16" s="2">
        <f t="shared" si="11"/>
        <v>2.4176872912358835E-3</v>
      </c>
      <c r="O16" s="3"/>
      <c r="P16" s="1">
        <f>SUM(D4:K11)/SUM(D3:K11)</f>
        <v>0.99464996131089622</v>
      </c>
      <c r="Q16" s="3" t="s">
        <v>23</v>
      </c>
      <c r="R16" s="3"/>
      <c r="S16" s="3"/>
      <c r="T16" s="3"/>
      <c r="U16" s="3"/>
      <c r="V16" s="3"/>
      <c r="W16" s="3"/>
    </row>
    <row r="17" spans="2:23" ht="15" thickBot="1" x14ac:dyDescent="0.4">
      <c r="B17" t="s">
        <v>1</v>
      </c>
      <c r="C17" s="2">
        <f t="shared" ref="C17:K17" si="12">C4/C$12</f>
        <v>0</v>
      </c>
      <c r="D17" s="4" t="e">
        <f t="shared" si="12"/>
        <v>#DIV/0!</v>
      </c>
      <c r="E17" s="2" t="e">
        <f t="shared" si="12"/>
        <v>#DIV/0!</v>
      </c>
      <c r="F17" s="2">
        <f t="shared" si="12"/>
        <v>0</v>
      </c>
      <c r="G17" s="2" t="e">
        <f t="shared" si="12"/>
        <v>#DIV/0!</v>
      </c>
      <c r="H17" s="2" t="e">
        <f t="shared" si="12"/>
        <v>#DIV/0!</v>
      </c>
      <c r="I17" s="2">
        <f t="shared" si="12"/>
        <v>0</v>
      </c>
      <c r="J17" s="2">
        <f t="shared" si="12"/>
        <v>0</v>
      </c>
      <c r="K17" s="2">
        <f t="shared" si="12"/>
        <v>0</v>
      </c>
      <c r="O17" s="3"/>
      <c r="P17" s="1">
        <f>SUM(D4:K11)/SUM(C4:K11)</f>
        <v>0.99372181551976579</v>
      </c>
      <c r="Q17" s="3" t="s">
        <v>24</v>
      </c>
      <c r="R17" s="3"/>
      <c r="S17" s="3"/>
      <c r="T17" s="3"/>
      <c r="U17" s="3"/>
      <c r="V17" s="3"/>
      <c r="W17" s="3"/>
    </row>
    <row r="18" spans="2:23" ht="15" thickBot="1" x14ac:dyDescent="0.4">
      <c r="B18" t="s">
        <v>2</v>
      </c>
      <c r="C18" s="2">
        <f t="shared" ref="C18:K18" si="13">C5/C$12</f>
        <v>0</v>
      </c>
      <c r="D18" s="2" t="e">
        <f t="shared" si="13"/>
        <v>#DIV/0!</v>
      </c>
      <c r="E18" s="4" t="e">
        <f t="shared" si="13"/>
        <v>#DIV/0!</v>
      </c>
      <c r="F18" s="2">
        <f t="shared" si="13"/>
        <v>0</v>
      </c>
      <c r="G18" s="2" t="e">
        <f t="shared" si="13"/>
        <v>#DIV/0!</v>
      </c>
      <c r="H18" s="2" t="e">
        <f t="shared" si="13"/>
        <v>#DIV/0!</v>
      </c>
      <c r="I18" s="2">
        <f t="shared" si="13"/>
        <v>0</v>
      </c>
      <c r="J18" s="2">
        <f t="shared" si="13"/>
        <v>0</v>
      </c>
      <c r="K18" s="2">
        <f t="shared" si="13"/>
        <v>0</v>
      </c>
      <c r="O18" s="3"/>
      <c r="P18" s="3"/>
      <c r="Q18" s="3"/>
      <c r="R18" s="3"/>
      <c r="S18" s="3"/>
      <c r="T18" s="3"/>
      <c r="U18" s="3"/>
      <c r="V18" s="3"/>
      <c r="W18" s="3"/>
    </row>
    <row r="19" spans="2:23" x14ac:dyDescent="0.35">
      <c r="B19" t="s">
        <v>3</v>
      </c>
      <c r="C19" s="2">
        <f t="shared" ref="C19:K19" si="14">C6/C$12</f>
        <v>4.8711515714373026E-6</v>
      </c>
      <c r="D19" s="2" t="e">
        <f t="shared" si="14"/>
        <v>#DIV/0!</v>
      </c>
      <c r="E19" s="2" t="e">
        <f t="shared" si="14"/>
        <v>#DIV/0!</v>
      </c>
      <c r="F19" s="2">
        <f t="shared" si="14"/>
        <v>0.98739266198282594</v>
      </c>
      <c r="G19" s="2" t="e">
        <f t="shared" si="14"/>
        <v>#DIV/0!</v>
      </c>
      <c r="H19" s="2" t="e">
        <f t="shared" si="14"/>
        <v>#DIV/0!</v>
      </c>
      <c r="I19" s="2">
        <f t="shared" si="14"/>
        <v>2.4587824636122151E-3</v>
      </c>
      <c r="J19" s="2">
        <f t="shared" si="14"/>
        <v>5.9091468669210878E-4</v>
      </c>
      <c r="K19" s="2">
        <f t="shared" si="14"/>
        <v>6.3623349769365351E-5</v>
      </c>
      <c r="O19" s="3"/>
      <c r="P19" s="3"/>
      <c r="Q19" s="3"/>
      <c r="R19" s="3"/>
      <c r="S19" s="3"/>
      <c r="T19" s="3"/>
      <c r="U19" s="3"/>
      <c r="V19" s="3"/>
      <c r="W19" s="3"/>
    </row>
    <row r="20" spans="2:23" ht="15" thickBot="1" x14ac:dyDescent="0.4">
      <c r="B20" t="s">
        <v>4</v>
      </c>
      <c r="C20" s="2">
        <f t="shared" ref="C20:K20" si="15">C7/C$12</f>
        <v>0</v>
      </c>
      <c r="D20" s="2" t="e">
        <f t="shared" si="15"/>
        <v>#DIV/0!</v>
      </c>
      <c r="E20" s="2" t="e">
        <f t="shared" si="15"/>
        <v>#DIV/0!</v>
      </c>
      <c r="F20" s="2">
        <f t="shared" si="15"/>
        <v>0</v>
      </c>
      <c r="G20" s="2" t="e">
        <f t="shared" si="15"/>
        <v>#DIV/0!</v>
      </c>
      <c r="H20" s="2" t="e">
        <f t="shared" si="15"/>
        <v>#DIV/0!</v>
      </c>
      <c r="I20" s="2">
        <f t="shared" si="15"/>
        <v>0</v>
      </c>
      <c r="J20" s="2">
        <f t="shared" si="15"/>
        <v>0</v>
      </c>
      <c r="K20" s="2">
        <f t="shared" si="15"/>
        <v>0</v>
      </c>
      <c r="O20" s="3"/>
      <c r="P20" s="3"/>
      <c r="Q20" s="3"/>
      <c r="R20" s="3"/>
      <c r="S20" s="3"/>
      <c r="T20" s="3"/>
      <c r="U20" s="3"/>
      <c r="V20" s="3"/>
      <c r="W20" s="3"/>
    </row>
    <row r="21" spans="2:23" ht="15" thickBot="1" x14ac:dyDescent="0.4">
      <c r="B21" t="s">
        <v>5</v>
      </c>
      <c r="C21" s="2">
        <f t="shared" ref="C21:K21" si="16">C8/C$12</f>
        <v>0</v>
      </c>
      <c r="D21" s="2" t="e">
        <f t="shared" si="16"/>
        <v>#DIV/0!</v>
      </c>
      <c r="E21" s="2" t="e">
        <f t="shared" si="16"/>
        <v>#DIV/0!</v>
      </c>
      <c r="F21" s="2">
        <f t="shared" si="16"/>
        <v>0</v>
      </c>
      <c r="G21" s="2" t="e">
        <f t="shared" si="16"/>
        <v>#DIV/0!</v>
      </c>
      <c r="H21" s="4" t="e">
        <f t="shared" si="16"/>
        <v>#DIV/0!</v>
      </c>
      <c r="I21" s="2">
        <f t="shared" si="16"/>
        <v>0</v>
      </c>
      <c r="J21" s="2">
        <f t="shared" si="16"/>
        <v>0</v>
      </c>
      <c r="K21" s="2">
        <f t="shared" si="16"/>
        <v>0</v>
      </c>
      <c r="O21" s="3"/>
      <c r="P21" s="3"/>
      <c r="Q21" s="3"/>
      <c r="R21" s="3"/>
      <c r="S21" s="3"/>
      <c r="T21" s="3"/>
      <c r="U21" s="3"/>
      <c r="V21" s="3"/>
      <c r="W21" s="3"/>
    </row>
    <row r="22" spans="2:23" x14ac:dyDescent="0.35">
      <c r="B22" t="s">
        <v>6</v>
      </c>
      <c r="C22" s="2">
        <f t="shared" ref="C22:K22" si="17">C9/C$12</f>
        <v>7.6111743303707853E-8</v>
      </c>
      <c r="D22" s="2" t="e">
        <f t="shared" si="17"/>
        <v>#DIV/0!</v>
      </c>
      <c r="E22" s="2" t="e">
        <f t="shared" si="17"/>
        <v>#DIV/0!</v>
      </c>
      <c r="F22" s="2">
        <f t="shared" si="17"/>
        <v>4.7619047619047623E-3</v>
      </c>
      <c r="G22" s="2" t="e">
        <f t="shared" si="17"/>
        <v>#DIV/0!</v>
      </c>
      <c r="H22" s="2" t="e">
        <f t="shared" si="17"/>
        <v>#DIV/0!</v>
      </c>
      <c r="I22" s="2">
        <f t="shared" si="17"/>
        <v>0.99464336677570198</v>
      </c>
      <c r="J22" s="2">
        <f t="shared" si="17"/>
        <v>1.3952152324674791E-4</v>
      </c>
      <c r="K22" s="2">
        <f t="shared" si="17"/>
        <v>2.0518530300620329E-3</v>
      </c>
      <c r="O22" s="3"/>
      <c r="P22" s="3"/>
      <c r="Q22" s="3"/>
      <c r="R22" s="3"/>
      <c r="S22" s="3"/>
      <c r="T22" s="3"/>
      <c r="U22" s="3"/>
      <c r="V22" s="3"/>
      <c r="W22" s="3"/>
    </row>
    <row r="23" spans="2:23" x14ac:dyDescent="0.35">
      <c r="B23" t="s">
        <v>7</v>
      </c>
      <c r="C23" s="2">
        <f t="shared" ref="C23:K23" si="18">C10/C$12</f>
        <v>9.9325825011338748E-5</v>
      </c>
      <c r="D23" s="2" t="e">
        <f t="shared" si="18"/>
        <v>#DIV/0!</v>
      </c>
      <c r="E23" s="2" t="e">
        <f t="shared" si="18"/>
        <v>#DIV/0!</v>
      </c>
      <c r="F23" s="2">
        <f t="shared" si="18"/>
        <v>3.7470725995316159E-3</v>
      </c>
      <c r="G23" s="2" t="e">
        <f t="shared" si="18"/>
        <v>#DIV/0!</v>
      </c>
      <c r="H23" s="2" t="e">
        <f t="shared" si="18"/>
        <v>#DIV/0!</v>
      </c>
      <c r="I23" s="2">
        <f t="shared" si="18"/>
        <v>3.5125463765888783E-4</v>
      </c>
      <c r="J23" s="2">
        <f t="shared" si="18"/>
        <v>0.98660593376831218</v>
      </c>
      <c r="K23" s="2">
        <f t="shared" si="18"/>
        <v>5.2330205185303008E-3</v>
      </c>
      <c r="O23" s="3"/>
      <c r="P23" s="3"/>
      <c r="Q23" s="3"/>
      <c r="R23" s="3"/>
      <c r="S23" s="3"/>
      <c r="T23" s="3"/>
      <c r="U23" s="3"/>
      <c r="V23" s="3"/>
      <c r="W23" s="3"/>
    </row>
    <row r="24" spans="2:23" x14ac:dyDescent="0.35">
      <c r="B24" t="s">
        <v>8</v>
      </c>
      <c r="C24" s="2">
        <f t="shared" ref="C24:K24" si="19">C11/C$12</f>
        <v>1.811459490628247E-5</v>
      </c>
      <c r="D24" s="2" t="e">
        <f t="shared" si="19"/>
        <v>#DIV/0!</v>
      </c>
      <c r="E24" s="2" t="e">
        <f t="shared" si="19"/>
        <v>#DIV/0!</v>
      </c>
      <c r="F24" s="2">
        <f t="shared" si="19"/>
        <v>4.6838407494145199E-4</v>
      </c>
      <c r="G24" s="2" t="e">
        <f t="shared" si="19"/>
        <v>#DIV/0!</v>
      </c>
      <c r="H24" s="2" t="e">
        <f t="shared" si="19"/>
        <v>#DIV/0!</v>
      </c>
      <c r="I24" s="2">
        <f t="shared" si="19"/>
        <v>2.4368290487585343E-3</v>
      </c>
      <c r="J24" s="2">
        <f t="shared" si="19"/>
        <v>3.4798309327424186E-3</v>
      </c>
      <c r="K24" s="2">
        <f t="shared" si="19"/>
        <v>0.99023381581040237</v>
      </c>
      <c r="O24" s="3"/>
      <c r="P24" s="3"/>
      <c r="Q24" s="3"/>
      <c r="R24" s="3"/>
      <c r="S24" s="3"/>
      <c r="T24" s="3"/>
      <c r="U24" s="3"/>
      <c r="V24" s="3"/>
      <c r="W24" s="3"/>
    </row>
  </sheetData>
  <conditionalFormatting sqref="C3:K11">
    <cfRule type="colorScale" priority="7">
      <colorScale>
        <cfvo type="min"/>
        <cfvo type="percentile" val="90"/>
        <color rgb="FFFCFCFF"/>
        <color rgb="FF63BE7B"/>
      </colorScale>
    </cfRule>
  </conditionalFormatting>
  <conditionalFormatting sqref="C16:K24">
    <cfRule type="colorScale" priority="6">
      <colorScale>
        <cfvo type="min"/>
        <cfvo type="percentile" val="90"/>
        <color rgb="FFFCFCFF"/>
        <color rgb="FF63BE7B"/>
      </colorScale>
    </cfRule>
  </conditionalFormatting>
  <conditionalFormatting sqref="O3:W11">
    <cfRule type="colorScale" priority="5">
      <colorScale>
        <cfvo type="min"/>
        <cfvo type="percentile" val="90"/>
        <color rgb="FFFCFCFF"/>
        <color rgb="FF63BE7B"/>
      </colorScale>
    </cfRule>
  </conditionalFormatting>
  <conditionalFormatting sqref="O18:W24 O16:O17 R16:W17">
    <cfRule type="colorScale" priority="3">
      <colorScale>
        <cfvo type="min"/>
        <cfvo type="num" val="0"/>
        <cfvo type="max"/>
        <color rgb="FFF8696B"/>
        <color rgb="FFFCFCFF"/>
        <color rgb="FF5A8AC6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Q16:Q17">
    <cfRule type="colorScale" priority="1">
      <colorScale>
        <cfvo type="min"/>
        <cfvo type="num" val="0"/>
        <cfvo type="max"/>
        <color rgb="FFF8696B"/>
        <color rgb="FFFCFCFF"/>
        <color rgb="FF5A8AC6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4"/>
  <sheetViews>
    <sheetView workbookViewId="0">
      <selection activeCell="L3" sqref="L3:L11"/>
    </sheetView>
  </sheetViews>
  <sheetFormatPr defaultRowHeight="14.5" x14ac:dyDescent="0.35"/>
  <sheetData>
    <row r="1" spans="1:23" x14ac:dyDescent="0.35">
      <c r="C1" t="s">
        <v>10</v>
      </c>
      <c r="N1" t="s">
        <v>11</v>
      </c>
    </row>
    <row r="2" spans="1:23" x14ac:dyDescent="0.3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</row>
    <row r="3" spans="1:23" x14ac:dyDescent="0.35">
      <c r="A3" t="s">
        <v>9</v>
      </c>
      <c r="B3" t="s">
        <v>0</v>
      </c>
      <c r="C3">
        <v>12699242</v>
      </c>
      <c r="D3">
        <v>10599</v>
      </c>
      <c r="E3">
        <v>852</v>
      </c>
      <c r="F3">
        <v>66</v>
      </c>
      <c r="G3">
        <v>217</v>
      </c>
      <c r="H3">
        <v>31</v>
      </c>
      <c r="I3">
        <v>12</v>
      </c>
      <c r="J3">
        <v>1736</v>
      </c>
      <c r="K3">
        <v>795</v>
      </c>
      <c r="L3">
        <f>SUM(C3:K3)</f>
        <v>12713550</v>
      </c>
      <c r="N3" t="s">
        <v>0</v>
      </c>
      <c r="O3" s="2">
        <f t="shared" ref="O3:O11" si="0">C3/$L3</f>
        <v>0.99887458656315509</v>
      </c>
      <c r="P3" s="2">
        <f t="shared" ref="P3:P11" si="1">D3/$L3</f>
        <v>8.3367745436955056E-4</v>
      </c>
      <c r="Q3" s="2">
        <f t="shared" ref="Q3:Q11" si="2">E3/$L3</f>
        <v>6.7015113795910664E-5</v>
      </c>
      <c r="R3" s="2">
        <f t="shared" ref="R3:R11" si="3">F3/$L3</f>
        <v>5.1913116320775861E-6</v>
      </c>
      <c r="S3" s="2">
        <f t="shared" ref="S3:S11" si="4">G3/$L3</f>
        <v>1.7068403396376307E-5</v>
      </c>
      <c r="T3" s="2">
        <f t="shared" ref="T3:T11" si="5">H3/$L3</f>
        <v>2.4383433423394725E-6</v>
      </c>
      <c r="U3" s="2">
        <f t="shared" ref="U3:U11" si="6">I3/$L3</f>
        <v>9.4387484219592484E-7</v>
      </c>
      <c r="V3" s="2">
        <f t="shared" ref="V3:V11" si="7">J3/$L3</f>
        <v>1.3654722717101046E-4</v>
      </c>
      <c r="W3" s="2">
        <f t="shared" ref="W3:W11" si="8">K3/$L3</f>
        <v>6.2531708295480022E-5</v>
      </c>
    </row>
    <row r="4" spans="1:23" x14ac:dyDescent="0.35">
      <c r="B4" t="s">
        <v>1</v>
      </c>
      <c r="C4">
        <v>8255</v>
      </c>
      <c r="D4">
        <v>171297</v>
      </c>
      <c r="E4">
        <v>954</v>
      </c>
      <c r="F4">
        <v>54</v>
      </c>
      <c r="G4">
        <v>292</v>
      </c>
      <c r="H4">
        <v>47</v>
      </c>
      <c r="I4">
        <v>21</v>
      </c>
      <c r="J4">
        <v>71</v>
      </c>
      <c r="K4">
        <v>47</v>
      </c>
      <c r="L4">
        <f t="shared" ref="L4:L11" si="9">SUM(C4:K4)</f>
        <v>181038</v>
      </c>
      <c r="N4" t="s">
        <v>1</v>
      </c>
      <c r="O4" s="2">
        <f t="shared" si="0"/>
        <v>4.5598161711905789E-2</v>
      </c>
      <c r="P4" s="2">
        <f t="shared" si="1"/>
        <v>0.94619361680973058</v>
      </c>
      <c r="Q4" s="2">
        <f t="shared" si="2"/>
        <v>5.2696119046829948E-3</v>
      </c>
      <c r="R4" s="2">
        <f t="shared" si="3"/>
        <v>2.9827991913299973E-4</v>
      </c>
      <c r="S4" s="2">
        <f t="shared" si="4"/>
        <v>1.6129210442006651E-3</v>
      </c>
      <c r="T4" s="2">
        <f t="shared" si="5"/>
        <v>2.5961400368983308E-4</v>
      </c>
      <c r="U4" s="2">
        <f t="shared" si="6"/>
        <v>1.1599774632949989E-4</v>
      </c>
      <c r="V4" s="2">
        <f t="shared" si="7"/>
        <v>3.9218285663783291E-4</v>
      </c>
      <c r="W4" s="2">
        <f t="shared" si="8"/>
        <v>2.5961400368983308E-4</v>
      </c>
    </row>
    <row r="5" spans="1:23" x14ac:dyDescent="0.35">
      <c r="B5" t="s">
        <v>2</v>
      </c>
      <c r="C5">
        <v>908</v>
      </c>
      <c r="D5">
        <v>835</v>
      </c>
      <c r="E5">
        <v>67587</v>
      </c>
      <c r="F5">
        <v>381</v>
      </c>
      <c r="G5">
        <v>1</v>
      </c>
      <c r="H5">
        <v>84</v>
      </c>
      <c r="I5">
        <v>65</v>
      </c>
      <c r="J5">
        <v>0</v>
      </c>
      <c r="K5">
        <v>0</v>
      </c>
      <c r="L5">
        <f t="shared" si="9"/>
        <v>69861</v>
      </c>
      <c r="N5" t="s">
        <v>2</v>
      </c>
      <c r="O5" s="2">
        <f t="shared" si="0"/>
        <v>1.2997237371351684E-2</v>
      </c>
      <c r="P5" s="2">
        <f t="shared" si="1"/>
        <v>1.1952305291936846E-2</v>
      </c>
      <c r="Q5" s="2">
        <f t="shared" si="2"/>
        <v>0.96744965001932404</v>
      </c>
      <c r="R5" s="2">
        <f t="shared" si="3"/>
        <v>5.4536866062610042E-3</v>
      </c>
      <c r="S5" s="2">
        <f t="shared" si="4"/>
        <v>1.4314138074175864E-5</v>
      </c>
      <c r="T5" s="2">
        <f t="shared" si="5"/>
        <v>1.2023875982307725E-3</v>
      </c>
      <c r="U5" s="2">
        <f t="shared" si="6"/>
        <v>9.3041897482143117E-4</v>
      </c>
      <c r="V5" s="2">
        <f t="shared" si="7"/>
        <v>0</v>
      </c>
      <c r="W5" s="2">
        <f t="shared" si="8"/>
        <v>0</v>
      </c>
    </row>
    <row r="6" spans="1:23" x14ac:dyDescent="0.35">
      <c r="B6" t="s">
        <v>3</v>
      </c>
      <c r="C6">
        <v>54</v>
      </c>
      <c r="D6">
        <v>58</v>
      </c>
      <c r="E6">
        <v>323</v>
      </c>
      <c r="F6">
        <v>38919</v>
      </c>
      <c r="G6">
        <v>0</v>
      </c>
      <c r="H6">
        <v>0</v>
      </c>
      <c r="I6">
        <v>264</v>
      </c>
      <c r="J6">
        <v>159</v>
      </c>
      <c r="K6">
        <v>1</v>
      </c>
      <c r="L6">
        <f t="shared" si="9"/>
        <v>39778</v>
      </c>
      <c r="N6" t="s">
        <v>3</v>
      </c>
      <c r="O6" s="2">
        <f t="shared" si="0"/>
        <v>1.3575343154507518E-3</v>
      </c>
      <c r="P6" s="2">
        <f t="shared" si="1"/>
        <v>1.458092412891548E-3</v>
      </c>
      <c r="Q6" s="2">
        <f t="shared" si="2"/>
        <v>8.1200663683443104E-3</v>
      </c>
      <c r="R6" s="2">
        <f t="shared" si="3"/>
        <v>0.97840514857458893</v>
      </c>
      <c r="S6" s="2">
        <f t="shared" si="4"/>
        <v>0</v>
      </c>
      <c r="T6" s="2">
        <f t="shared" si="5"/>
        <v>0</v>
      </c>
      <c r="U6" s="2">
        <f t="shared" si="6"/>
        <v>6.6368344310925639E-3</v>
      </c>
      <c r="V6" s="2">
        <f t="shared" si="7"/>
        <v>3.9971843732716575E-3</v>
      </c>
      <c r="W6" s="2">
        <f t="shared" si="8"/>
        <v>2.5139524360199105E-5</v>
      </c>
    </row>
    <row r="7" spans="1:23" x14ac:dyDescent="0.35">
      <c r="B7" t="s">
        <v>4</v>
      </c>
      <c r="C7">
        <v>88</v>
      </c>
      <c r="D7">
        <v>246</v>
      </c>
      <c r="E7">
        <v>3</v>
      </c>
      <c r="F7">
        <v>0</v>
      </c>
      <c r="G7">
        <v>7227</v>
      </c>
      <c r="H7">
        <v>36</v>
      </c>
      <c r="I7">
        <v>3</v>
      </c>
      <c r="J7">
        <v>0</v>
      </c>
      <c r="K7">
        <v>0</v>
      </c>
      <c r="L7">
        <f t="shared" si="9"/>
        <v>7603</v>
      </c>
      <c r="N7" t="s">
        <v>4</v>
      </c>
      <c r="O7" s="2">
        <f t="shared" si="0"/>
        <v>1.1574378534788899E-2</v>
      </c>
      <c r="P7" s="2">
        <f t="shared" si="1"/>
        <v>3.2355649085887152E-2</v>
      </c>
      <c r="Q7" s="2">
        <f t="shared" si="2"/>
        <v>3.9458108641325792E-4</v>
      </c>
      <c r="R7" s="2">
        <f t="shared" si="3"/>
        <v>0</v>
      </c>
      <c r="S7" s="2">
        <f t="shared" si="4"/>
        <v>0.95054583716953833</v>
      </c>
      <c r="T7" s="2">
        <f t="shared" si="5"/>
        <v>4.7349730369590955E-3</v>
      </c>
      <c r="U7" s="2">
        <f t="shared" si="6"/>
        <v>3.9458108641325792E-4</v>
      </c>
      <c r="V7" s="2">
        <f t="shared" si="7"/>
        <v>0</v>
      </c>
      <c r="W7" s="2">
        <f t="shared" si="8"/>
        <v>0</v>
      </c>
    </row>
    <row r="8" spans="1:23" x14ac:dyDescent="0.35">
      <c r="B8" t="s">
        <v>5</v>
      </c>
      <c r="C8">
        <v>15</v>
      </c>
      <c r="D8">
        <v>16</v>
      </c>
      <c r="E8">
        <v>67</v>
      </c>
      <c r="F8">
        <v>0</v>
      </c>
      <c r="G8">
        <v>20</v>
      </c>
      <c r="H8">
        <v>4713</v>
      </c>
      <c r="I8">
        <v>82</v>
      </c>
      <c r="J8">
        <v>0</v>
      </c>
      <c r="K8">
        <v>0</v>
      </c>
      <c r="L8">
        <f t="shared" si="9"/>
        <v>4913</v>
      </c>
      <c r="N8" t="s">
        <v>5</v>
      </c>
      <c r="O8" s="2">
        <f t="shared" si="0"/>
        <v>3.0531243639324241E-3</v>
      </c>
      <c r="P8" s="2">
        <f t="shared" si="1"/>
        <v>3.2566659881945858E-3</v>
      </c>
      <c r="Q8" s="2">
        <f t="shared" si="2"/>
        <v>1.3637288825564827E-2</v>
      </c>
      <c r="R8" s="2">
        <f t="shared" si="3"/>
        <v>0</v>
      </c>
      <c r="S8" s="2">
        <f t="shared" si="4"/>
        <v>4.0708324852432327E-3</v>
      </c>
      <c r="T8" s="2">
        <f t="shared" si="5"/>
        <v>0.95929167514756764</v>
      </c>
      <c r="U8" s="2">
        <f t="shared" si="6"/>
        <v>1.6690413189497252E-2</v>
      </c>
      <c r="V8" s="2">
        <f t="shared" si="7"/>
        <v>0</v>
      </c>
      <c r="W8" s="2">
        <f t="shared" si="8"/>
        <v>0</v>
      </c>
    </row>
    <row r="9" spans="1:23" x14ac:dyDescent="0.35">
      <c r="B9" t="s">
        <v>6</v>
      </c>
      <c r="C9">
        <v>4</v>
      </c>
      <c r="D9">
        <v>25</v>
      </c>
      <c r="E9">
        <v>38</v>
      </c>
      <c r="F9">
        <v>225</v>
      </c>
      <c r="G9">
        <v>4</v>
      </c>
      <c r="H9">
        <v>69</v>
      </c>
      <c r="I9">
        <v>60828</v>
      </c>
      <c r="J9">
        <v>0</v>
      </c>
      <c r="K9">
        <v>106</v>
      </c>
      <c r="L9">
        <f t="shared" si="9"/>
        <v>61299</v>
      </c>
      <c r="N9" t="s">
        <v>6</v>
      </c>
      <c r="O9" s="2">
        <f t="shared" si="0"/>
        <v>6.5253919313528765E-5</v>
      </c>
      <c r="P9" s="2">
        <f t="shared" si="1"/>
        <v>4.0783699570955481E-4</v>
      </c>
      <c r="Q9" s="2">
        <f t="shared" si="2"/>
        <v>6.1991223347852332E-4</v>
      </c>
      <c r="R9" s="2">
        <f t="shared" si="3"/>
        <v>3.6705329613859932E-3</v>
      </c>
      <c r="S9" s="2">
        <f t="shared" si="4"/>
        <v>6.5253919313528765E-5</v>
      </c>
      <c r="T9" s="2">
        <f t="shared" si="5"/>
        <v>1.1256301081583712E-3</v>
      </c>
      <c r="U9" s="2">
        <f t="shared" si="6"/>
        <v>0.99231635100083204</v>
      </c>
      <c r="V9" s="2">
        <f t="shared" si="7"/>
        <v>0</v>
      </c>
      <c r="W9" s="2">
        <f t="shared" si="8"/>
        <v>1.7292288618085123E-3</v>
      </c>
    </row>
    <row r="10" spans="1:23" x14ac:dyDescent="0.35">
      <c r="B10" t="s">
        <v>7</v>
      </c>
      <c r="C10">
        <v>1653</v>
      </c>
      <c r="D10">
        <v>115</v>
      </c>
      <c r="E10">
        <v>1</v>
      </c>
      <c r="F10">
        <v>138</v>
      </c>
      <c r="G10">
        <v>0</v>
      </c>
      <c r="H10">
        <v>0</v>
      </c>
      <c r="I10">
        <v>1</v>
      </c>
      <c r="J10">
        <v>61351</v>
      </c>
      <c r="K10">
        <v>275</v>
      </c>
      <c r="L10">
        <f t="shared" si="9"/>
        <v>63534</v>
      </c>
      <c r="N10" t="s">
        <v>7</v>
      </c>
      <c r="O10" s="2">
        <f t="shared" si="0"/>
        <v>2.6017565398054585E-2</v>
      </c>
      <c r="P10" s="2">
        <f t="shared" si="1"/>
        <v>1.8100544590298109E-3</v>
      </c>
      <c r="Q10" s="2">
        <f t="shared" si="2"/>
        <v>1.5739603991563571E-5</v>
      </c>
      <c r="R10" s="2">
        <f t="shared" si="3"/>
        <v>2.1720653508357731E-3</v>
      </c>
      <c r="S10" s="2">
        <f t="shared" si="4"/>
        <v>0</v>
      </c>
      <c r="T10" s="2">
        <f t="shared" si="5"/>
        <v>0</v>
      </c>
      <c r="U10" s="2">
        <f t="shared" si="6"/>
        <v>1.5739603991563571E-5</v>
      </c>
      <c r="V10" s="2">
        <f t="shared" si="7"/>
        <v>0.96564044448641673</v>
      </c>
      <c r="W10" s="2">
        <f t="shared" si="8"/>
        <v>4.3283910976799822E-3</v>
      </c>
    </row>
    <row r="11" spans="1:23" x14ac:dyDescent="0.35">
      <c r="B11" t="s">
        <v>8</v>
      </c>
      <c r="C11">
        <v>791</v>
      </c>
      <c r="D11">
        <v>119</v>
      </c>
      <c r="E11">
        <v>2</v>
      </c>
      <c r="F11">
        <v>0</v>
      </c>
      <c r="G11">
        <v>1</v>
      </c>
      <c r="H11">
        <v>0</v>
      </c>
      <c r="I11">
        <v>86</v>
      </c>
      <c r="J11">
        <v>305</v>
      </c>
      <c r="K11">
        <v>41625</v>
      </c>
      <c r="L11">
        <f t="shared" si="9"/>
        <v>42929</v>
      </c>
      <c r="N11" t="s">
        <v>8</v>
      </c>
      <c r="O11" s="2">
        <f t="shared" si="0"/>
        <v>1.8425772787626079E-2</v>
      </c>
      <c r="P11" s="2">
        <f t="shared" si="1"/>
        <v>2.7720189149525961E-3</v>
      </c>
      <c r="Q11" s="2">
        <f t="shared" si="2"/>
        <v>4.6588553192480608E-5</v>
      </c>
      <c r="R11" s="2">
        <f t="shared" si="3"/>
        <v>0</v>
      </c>
      <c r="S11" s="2">
        <f t="shared" si="4"/>
        <v>2.3294276596240304E-5</v>
      </c>
      <c r="T11" s="2">
        <f t="shared" si="5"/>
        <v>0</v>
      </c>
      <c r="U11" s="2">
        <f t="shared" si="6"/>
        <v>2.0033077872766659E-3</v>
      </c>
      <c r="V11" s="2">
        <f t="shared" si="7"/>
        <v>7.1047543618532926E-3</v>
      </c>
      <c r="W11" s="2">
        <f t="shared" si="8"/>
        <v>0.9696242633185026</v>
      </c>
    </row>
    <row r="12" spans="1:23" x14ac:dyDescent="0.35">
      <c r="C12">
        <f>SUM(C3:C11)</f>
        <v>12711010</v>
      </c>
      <c r="D12">
        <f t="shared" ref="D12:K12" si="10">SUM(D3:D11)</f>
        <v>183310</v>
      </c>
      <c r="E12">
        <f t="shared" si="10"/>
        <v>69827</v>
      </c>
      <c r="F12">
        <f t="shared" si="10"/>
        <v>39783</v>
      </c>
      <c r="G12">
        <f t="shared" si="10"/>
        <v>7762</v>
      </c>
      <c r="H12">
        <f t="shared" si="10"/>
        <v>4980</v>
      </c>
      <c r="I12">
        <f t="shared" si="10"/>
        <v>61362</v>
      </c>
      <c r="J12">
        <f t="shared" si="10"/>
        <v>63622</v>
      </c>
      <c r="K12">
        <f t="shared" si="10"/>
        <v>42849</v>
      </c>
      <c r="L12">
        <f>SUM(C3,D4,E5,F6,G7,H8,I9,J10,K11)/SUM(C3:K11)</f>
        <v>0.99759444893835603</v>
      </c>
    </row>
    <row r="14" spans="1:23" x14ac:dyDescent="0.35">
      <c r="B14" t="s">
        <v>12</v>
      </c>
    </row>
    <row r="15" spans="1:23" x14ac:dyDescent="0.35"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  <c r="J15" t="s">
        <v>7</v>
      </c>
      <c r="K15" t="s">
        <v>8</v>
      </c>
      <c r="P15" s="23">
        <f>SUM(C3,D4,E5,F6,G7,H8,I9,J10,K11)/SUM(C3:K11)</f>
        <v>0.99759444893835603</v>
      </c>
      <c r="Q15" t="s">
        <v>25</v>
      </c>
    </row>
    <row r="16" spans="1:23" ht="15" thickBot="1" x14ac:dyDescent="0.4">
      <c r="B16" t="s">
        <v>0</v>
      </c>
      <c r="C16" s="2">
        <f t="shared" ref="C16:K16" si="11">C3/C$12</f>
        <v>0.99907418843978568</v>
      </c>
      <c r="D16" s="2">
        <f t="shared" si="11"/>
        <v>5.7820086192788174E-2</v>
      </c>
      <c r="E16" s="2">
        <f t="shared" si="11"/>
        <v>1.2201583914531628E-2</v>
      </c>
      <c r="F16" s="2">
        <f t="shared" si="11"/>
        <v>1.6590000754090944E-3</v>
      </c>
      <c r="G16" s="2">
        <f t="shared" si="11"/>
        <v>2.7956712187580522E-2</v>
      </c>
      <c r="H16" s="2">
        <f t="shared" si="11"/>
        <v>6.2248995983935742E-3</v>
      </c>
      <c r="I16" s="2">
        <f t="shared" si="11"/>
        <v>1.955607705094358E-4</v>
      </c>
      <c r="J16" s="2">
        <f t="shared" si="11"/>
        <v>2.7286158875860552E-2</v>
      </c>
      <c r="K16" s="2">
        <f t="shared" si="11"/>
        <v>1.8553525169782259E-2</v>
      </c>
      <c r="O16" s="3"/>
      <c r="P16" s="1">
        <f>SUM(D4:K11)/SUM(D3:K11)</f>
        <v>0.96978215187066386</v>
      </c>
      <c r="Q16" s="3" t="s">
        <v>23</v>
      </c>
      <c r="R16" s="3"/>
      <c r="S16" s="3"/>
      <c r="T16" s="3"/>
      <c r="U16" s="3"/>
      <c r="V16" s="3"/>
      <c r="W16" s="3"/>
    </row>
    <row r="17" spans="2:23" ht="15" thickBot="1" x14ac:dyDescent="0.4">
      <c r="B17" t="s">
        <v>1</v>
      </c>
      <c r="C17" s="2">
        <f t="shared" ref="C17:K17" si="12">C4/C$12</f>
        <v>6.4943698415782856E-4</v>
      </c>
      <c r="D17" s="4">
        <f t="shared" si="12"/>
        <v>0.93446620478970055</v>
      </c>
      <c r="E17" s="2">
        <f t="shared" si="12"/>
        <v>1.3662336918384007E-2</v>
      </c>
      <c r="F17" s="2">
        <f t="shared" si="12"/>
        <v>1.3573636980619864E-3</v>
      </c>
      <c r="G17" s="2">
        <f t="shared" si="12"/>
        <v>3.761917031692863E-2</v>
      </c>
      <c r="H17" s="2">
        <f t="shared" si="12"/>
        <v>9.4377510040160647E-3</v>
      </c>
      <c r="I17" s="2">
        <f t="shared" si="12"/>
        <v>3.4223134839151266E-4</v>
      </c>
      <c r="J17" s="2">
        <f t="shared" si="12"/>
        <v>1.1159661752224073E-3</v>
      </c>
      <c r="K17" s="2">
        <f t="shared" si="12"/>
        <v>1.0968750729305234E-3</v>
      </c>
      <c r="O17" s="3"/>
      <c r="P17" s="1">
        <f>SUM(D4:K11)/SUM(C4:K11)</f>
        <v>0.97501247465256768</v>
      </c>
      <c r="Q17" s="3" t="s">
        <v>24</v>
      </c>
      <c r="R17" s="3"/>
      <c r="S17" s="3"/>
      <c r="T17" s="3"/>
      <c r="U17" s="3"/>
      <c r="V17" s="3"/>
      <c r="W17" s="3"/>
    </row>
    <row r="18" spans="2:23" x14ac:dyDescent="0.35">
      <c r="B18" t="s">
        <v>2</v>
      </c>
      <c r="C18" s="2">
        <f t="shared" ref="C18:K18" si="13">C5/C$12</f>
        <v>7.1434134659637588E-5</v>
      </c>
      <c r="D18" s="2">
        <f t="shared" si="13"/>
        <v>4.5551251977524413E-3</v>
      </c>
      <c r="E18" s="2">
        <f t="shared" si="13"/>
        <v>0.96792071834677129</v>
      </c>
      <c r="F18" s="2">
        <f t="shared" si="13"/>
        <v>9.5769549807706803E-3</v>
      </c>
      <c r="G18" s="2">
        <f t="shared" si="13"/>
        <v>1.2883277505797475E-4</v>
      </c>
      <c r="H18" s="2">
        <f t="shared" si="13"/>
        <v>1.6867469879518072E-2</v>
      </c>
      <c r="I18" s="2">
        <f t="shared" si="13"/>
        <v>1.0592875069261106E-3</v>
      </c>
      <c r="J18" s="2">
        <f t="shared" si="13"/>
        <v>0</v>
      </c>
      <c r="K18" s="2">
        <f t="shared" si="13"/>
        <v>0</v>
      </c>
      <c r="O18" s="3"/>
      <c r="P18" s="3"/>
      <c r="Q18" s="3"/>
      <c r="R18" s="3"/>
      <c r="S18" s="3"/>
      <c r="T18" s="3"/>
      <c r="U18" s="3"/>
      <c r="V18" s="3"/>
      <c r="W18" s="3"/>
    </row>
    <row r="19" spans="2:23" ht="15" thickBot="1" x14ac:dyDescent="0.4">
      <c r="B19" t="s">
        <v>3</v>
      </c>
      <c r="C19" s="2">
        <f t="shared" ref="C19:K19" si="14">C6/C$12</f>
        <v>4.2482855414321914E-6</v>
      </c>
      <c r="D19" s="2">
        <f t="shared" si="14"/>
        <v>3.1640390595166659E-4</v>
      </c>
      <c r="E19" s="2">
        <f t="shared" si="14"/>
        <v>4.6257178455325308E-3</v>
      </c>
      <c r="F19" s="2">
        <f t="shared" si="14"/>
        <v>0.97828218083100826</v>
      </c>
      <c r="G19" s="2">
        <f t="shared" si="14"/>
        <v>0</v>
      </c>
      <c r="H19" s="2">
        <f t="shared" si="14"/>
        <v>0</v>
      </c>
      <c r="I19" s="2">
        <f t="shared" si="14"/>
        <v>4.3023369512075879E-3</v>
      </c>
      <c r="J19" s="2">
        <f t="shared" si="14"/>
        <v>2.4991355191600392E-3</v>
      </c>
      <c r="K19" s="2">
        <f t="shared" si="14"/>
        <v>2.3337767509160075E-5</v>
      </c>
      <c r="O19" s="3"/>
      <c r="P19" s="3"/>
      <c r="Q19" s="3"/>
      <c r="R19" s="3"/>
      <c r="S19" s="3"/>
      <c r="T19" s="3"/>
      <c r="U19" s="3"/>
      <c r="V19" s="3"/>
      <c r="W19" s="3"/>
    </row>
    <row r="20" spans="2:23" ht="15" thickBot="1" x14ac:dyDescent="0.4">
      <c r="B20" t="s">
        <v>4</v>
      </c>
      <c r="C20" s="2">
        <f t="shared" ref="C20:K20" si="15">C7/C$12</f>
        <v>6.9231319934450524E-6</v>
      </c>
      <c r="D20" s="2">
        <f t="shared" si="15"/>
        <v>1.3419889804156893E-3</v>
      </c>
      <c r="E20" s="2">
        <f t="shared" si="15"/>
        <v>4.2963323642716998E-5</v>
      </c>
      <c r="F20" s="2">
        <f t="shared" si="15"/>
        <v>0</v>
      </c>
      <c r="G20" s="4">
        <f t="shared" si="15"/>
        <v>0.93107446534398353</v>
      </c>
      <c r="H20" s="2">
        <f t="shared" si="15"/>
        <v>7.2289156626506026E-3</v>
      </c>
      <c r="I20" s="2">
        <f t="shared" si="15"/>
        <v>4.889019262735895E-5</v>
      </c>
      <c r="J20" s="2">
        <f t="shared" si="15"/>
        <v>0</v>
      </c>
      <c r="K20" s="2">
        <f t="shared" si="15"/>
        <v>0</v>
      </c>
      <c r="O20" s="3"/>
      <c r="P20" s="3"/>
      <c r="Q20" s="3"/>
      <c r="R20" s="3"/>
      <c r="S20" s="3"/>
      <c r="T20" s="3"/>
      <c r="U20" s="3"/>
      <c r="V20" s="3"/>
      <c r="W20" s="3"/>
    </row>
    <row r="21" spans="2:23" x14ac:dyDescent="0.35">
      <c r="B21" t="s">
        <v>5</v>
      </c>
      <c r="C21" s="2">
        <f t="shared" ref="C21:K21" si="16">C8/C$12</f>
        <v>1.1800793170644977E-6</v>
      </c>
      <c r="D21" s="2">
        <f t="shared" si="16"/>
        <v>8.728383612459767E-5</v>
      </c>
      <c r="E21" s="2">
        <f t="shared" si="16"/>
        <v>9.5951422802067966E-4</v>
      </c>
      <c r="F21" s="2">
        <f t="shared" si="16"/>
        <v>0</v>
      </c>
      <c r="G21" s="2">
        <f t="shared" si="16"/>
        <v>2.5766555011594952E-3</v>
      </c>
      <c r="H21" s="2">
        <f t="shared" si="16"/>
        <v>0.94638554216867465</v>
      </c>
      <c r="I21" s="2">
        <f t="shared" si="16"/>
        <v>1.3363319318144781E-3</v>
      </c>
      <c r="J21" s="2">
        <f t="shared" si="16"/>
        <v>0</v>
      </c>
      <c r="K21" s="2">
        <f t="shared" si="16"/>
        <v>0</v>
      </c>
      <c r="O21" s="3"/>
      <c r="P21" s="3"/>
      <c r="Q21" s="3"/>
      <c r="R21" s="3"/>
      <c r="S21" s="3"/>
      <c r="T21" s="3"/>
      <c r="U21" s="3"/>
      <c r="V21" s="3"/>
      <c r="W21" s="3"/>
    </row>
    <row r="22" spans="2:23" x14ac:dyDescent="0.35">
      <c r="B22" t="s">
        <v>6</v>
      </c>
      <c r="C22" s="2">
        <f t="shared" ref="C22:K22" si="17">C9/C$12</f>
        <v>3.1468781788386606E-7</v>
      </c>
      <c r="D22" s="2">
        <f t="shared" si="17"/>
        <v>1.3638099394468387E-4</v>
      </c>
      <c r="E22" s="2">
        <f t="shared" si="17"/>
        <v>5.4420209947441539E-4</v>
      </c>
      <c r="F22" s="2">
        <f t="shared" si="17"/>
        <v>5.6556820752582757E-3</v>
      </c>
      <c r="G22" s="2">
        <f t="shared" si="17"/>
        <v>5.1533110023189901E-4</v>
      </c>
      <c r="H22" s="2">
        <f t="shared" si="17"/>
        <v>1.3855421686746987E-2</v>
      </c>
      <c r="I22" s="2">
        <f t="shared" si="17"/>
        <v>0.99129754571233009</v>
      </c>
      <c r="J22" s="2">
        <f t="shared" si="17"/>
        <v>0</v>
      </c>
      <c r="K22" s="2">
        <f t="shared" si="17"/>
        <v>2.4738033559709677E-3</v>
      </c>
      <c r="O22" s="3"/>
      <c r="P22" s="3"/>
      <c r="Q22" s="3"/>
      <c r="R22" s="3"/>
      <c r="S22" s="3"/>
      <c r="T22" s="3"/>
      <c r="U22" s="3"/>
      <c r="V22" s="3"/>
      <c r="W22" s="3"/>
    </row>
    <row r="23" spans="2:23" x14ac:dyDescent="0.35">
      <c r="B23" t="s">
        <v>7</v>
      </c>
      <c r="C23" s="2">
        <f t="shared" ref="C23:K23" si="18">C10/C$12</f>
        <v>1.3004474074050765E-4</v>
      </c>
      <c r="D23" s="2">
        <f t="shared" si="18"/>
        <v>6.2735257214554575E-4</v>
      </c>
      <c r="E23" s="2">
        <f t="shared" si="18"/>
        <v>1.4321107880905666E-5</v>
      </c>
      <c r="F23" s="2">
        <f t="shared" si="18"/>
        <v>3.4688183394917427E-3</v>
      </c>
      <c r="G23" s="2">
        <f t="shared" si="18"/>
        <v>0</v>
      </c>
      <c r="H23" s="2">
        <f t="shared" si="18"/>
        <v>0</v>
      </c>
      <c r="I23" s="2">
        <f t="shared" si="18"/>
        <v>1.6296730875786319E-5</v>
      </c>
      <c r="J23" s="2">
        <f t="shared" si="18"/>
        <v>0.9643048002263368</v>
      </c>
      <c r="K23" s="2">
        <f t="shared" si="18"/>
        <v>6.4178860650190199E-3</v>
      </c>
      <c r="O23" s="3"/>
      <c r="P23" s="3"/>
      <c r="Q23" s="3"/>
      <c r="R23" s="3"/>
      <c r="S23" s="3"/>
      <c r="T23" s="3"/>
      <c r="U23" s="3"/>
      <c r="V23" s="3"/>
      <c r="W23" s="3"/>
    </row>
    <row r="24" spans="2:23" x14ac:dyDescent="0.35">
      <c r="B24" t="s">
        <v>8</v>
      </c>
      <c r="C24" s="2">
        <f t="shared" ref="C24:K24" si="19">C11/C$12</f>
        <v>6.2229515986534509E-5</v>
      </c>
      <c r="D24" s="2">
        <f t="shared" si="19"/>
        <v>6.4917353117669525E-4</v>
      </c>
      <c r="E24" s="2">
        <f t="shared" si="19"/>
        <v>2.8642215761811332E-5</v>
      </c>
      <c r="F24" s="2">
        <f t="shared" si="19"/>
        <v>0</v>
      </c>
      <c r="G24" s="2">
        <f t="shared" si="19"/>
        <v>1.2883277505797475E-4</v>
      </c>
      <c r="H24" s="2">
        <f t="shared" si="19"/>
        <v>0</v>
      </c>
      <c r="I24" s="2">
        <f t="shared" si="19"/>
        <v>1.4015188553176232E-3</v>
      </c>
      <c r="J24" s="2">
        <f t="shared" si="19"/>
        <v>4.7939392034202005E-3</v>
      </c>
      <c r="K24" s="2">
        <f t="shared" si="19"/>
        <v>0.97143457256878807</v>
      </c>
      <c r="O24" s="3"/>
      <c r="P24" s="3"/>
      <c r="Q24" s="3"/>
      <c r="R24" s="3"/>
      <c r="S24" s="3"/>
      <c r="T24" s="3"/>
      <c r="U24" s="3"/>
      <c r="V24" s="3"/>
      <c r="W24" s="3"/>
    </row>
  </sheetData>
  <conditionalFormatting sqref="C3:K11">
    <cfRule type="colorScale" priority="7">
      <colorScale>
        <cfvo type="min"/>
        <cfvo type="percentile" val="90"/>
        <color rgb="FFFCFCFF"/>
        <color rgb="FF63BE7B"/>
      </colorScale>
    </cfRule>
  </conditionalFormatting>
  <conditionalFormatting sqref="C16:K24">
    <cfRule type="colorScale" priority="6">
      <colorScale>
        <cfvo type="min"/>
        <cfvo type="percentile" val="90"/>
        <color rgb="FFFCFCFF"/>
        <color rgb="FF63BE7B"/>
      </colorScale>
    </cfRule>
  </conditionalFormatting>
  <conditionalFormatting sqref="O3:W11">
    <cfRule type="colorScale" priority="5">
      <colorScale>
        <cfvo type="min"/>
        <cfvo type="percentile" val="90"/>
        <color rgb="FFFCFCFF"/>
        <color rgb="FF63BE7B"/>
      </colorScale>
    </cfRule>
  </conditionalFormatting>
  <conditionalFormatting sqref="O18:W24 O16:O17 R16:W17">
    <cfRule type="colorScale" priority="3">
      <colorScale>
        <cfvo type="min"/>
        <cfvo type="num" val="0"/>
        <cfvo type="max"/>
        <color rgb="FFF8696B"/>
        <color rgb="FFFCFCFF"/>
        <color rgb="FF5A8AC6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Q16:Q17">
    <cfRule type="colorScale" priority="1">
      <colorScale>
        <cfvo type="min"/>
        <cfvo type="num" val="0"/>
        <cfvo type="max"/>
        <color rgb="FFF8696B"/>
        <color rgb="FFFCFCFF"/>
        <color rgb="FF5A8AC6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4"/>
  <sheetViews>
    <sheetView workbookViewId="0">
      <selection activeCell="L3" sqref="L3:L11"/>
    </sheetView>
  </sheetViews>
  <sheetFormatPr defaultRowHeight="14.5" x14ac:dyDescent="0.35"/>
  <sheetData>
    <row r="1" spans="1:23" x14ac:dyDescent="0.35">
      <c r="C1" t="s">
        <v>10</v>
      </c>
      <c r="N1" t="s">
        <v>11</v>
      </c>
    </row>
    <row r="2" spans="1:23" x14ac:dyDescent="0.3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</row>
    <row r="3" spans="1:23" x14ac:dyDescent="0.35">
      <c r="A3" t="s">
        <v>9</v>
      </c>
      <c r="B3" t="s">
        <v>0</v>
      </c>
      <c r="C3">
        <v>12910472</v>
      </c>
      <c r="D3">
        <v>0</v>
      </c>
      <c r="E3">
        <v>0</v>
      </c>
      <c r="F3">
        <v>363</v>
      </c>
      <c r="G3">
        <v>0</v>
      </c>
      <c r="H3">
        <v>0</v>
      </c>
      <c r="I3">
        <v>109</v>
      </c>
      <c r="J3">
        <v>1929</v>
      </c>
      <c r="K3">
        <v>658</v>
      </c>
      <c r="L3">
        <f>SUM(C3:K3)</f>
        <v>12913531</v>
      </c>
      <c r="N3" t="s">
        <v>0</v>
      </c>
      <c r="O3" s="2">
        <f t="shared" ref="O3:O11" si="0">C3/$L3</f>
        <v>0.99976311668744977</v>
      </c>
      <c r="P3" s="2">
        <f t="shared" ref="P3:P11" si="1">D3/$L3</f>
        <v>0</v>
      </c>
      <c r="Q3" s="2">
        <f t="shared" ref="Q3:Q11" si="2">E3/$L3</f>
        <v>0</v>
      </c>
      <c r="R3" s="2">
        <f t="shared" ref="R3:R11" si="3">F3/$L3</f>
        <v>2.8110049838421422E-5</v>
      </c>
      <c r="S3" s="2">
        <f t="shared" ref="S3:S11" si="4">G3/$L3</f>
        <v>0</v>
      </c>
      <c r="T3" s="2">
        <f t="shared" ref="T3:T11" si="5">H3/$L3</f>
        <v>0</v>
      </c>
      <c r="U3" s="2">
        <f t="shared" ref="U3:U11" si="6">I3/$L3</f>
        <v>8.4407587669089115E-6</v>
      </c>
      <c r="V3" s="2">
        <f t="shared" ref="V3:V11" si="7">J3/$L3</f>
        <v>1.4937819872814029E-4</v>
      </c>
      <c r="W3" s="2">
        <f t="shared" ref="W3:W11" si="8">K3/$L3</f>
        <v>5.095430521675288E-5</v>
      </c>
    </row>
    <row r="4" spans="1:23" x14ac:dyDescent="0.35"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ref="L4:L11" si="9">SUM(C4:K4)</f>
        <v>0</v>
      </c>
      <c r="N4" t="s">
        <v>1</v>
      </c>
      <c r="O4" s="2" t="e">
        <f t="shared" si="0"/>
        <v>#DIV/0!</v>
      </c>
      <c r="P4" s="2" t="e">
        <f t="shared" si="1"/>
        <v>#DIV/0!</v>
      </c>
      <c r="Q4" s="2" t="e">
        <f t="shared" si="2"/>
        <v>#DIV/0!</v>
      </c>
      <c r="R4" s="2" t="e">
        <f t="shared" si="3"/>
        <v>#DIV/0!</v>
      </c>
      <c r="S4" s="2" t="e">
        <f t="shared" si="4"/>
        <v>#DIV/0!</v>
      </c>
      <c r="T4" s="2" t="e">
        <f t="shared" si="5"/>
        <v>#DIV/0!</v>
      </c>
      <c r="U4" s="2" t="e">
        <f t="shared" si="6"/>
        <v>#DIV/0!</v>
      </c>
      <c r="V4" s="2" t="e">
        <f t="shared" si="7"/>
        <v>#DIV/0!</v>
      </c>
      <c r="W4" s="2" t="e">
        <f t="shared" si="8"/>
        <v>#DIV/0!</v>
      </c>
    </row>
    <row r="5" spans="1:23" x14ac:dyDescent="0.35"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9"/>
        <v>0</v>
      </c>
      <c r="N5" t="s">
        <v>2</v>
      </c>
      <c r="O5" s="2" t="e">
        <f t="shared" si="0"/>
        <v>#DIV/0!</v>
      </c>
      <c r="P5" s="2" t="e">
        <f t="shared" si="1"/>
        <v>#DIV/0!</v>
      </c>
      <c r="Q5" s="2" t="e">
        <f t="shared" si="2"/>
        <v>#DIV/0!</v>
      </c>
      <c r="R5" s="2" t="e">
        <f t="shared" si="3"/>
        <v>#DIV/0!</v>
      </c>
      <c r="S5" s="2" t="e">
        <f t="shared" si="4"/>
        <v>#DIV/0!</v>
      </c>
      <c r="T5" s="2" t="e">
        <f t="shared" si="5"/>
        <v>#DIV/0!</v>
      </c>
      <c r="U5" s="2" t="e">
        <f t="shared" si="6"/>
        <v>#DIV/0!</v>
      </c>
      <c r="V5" s="2" t="e">
        <f t="shared" si="7"/>
        <v>#DIV/0!</v>
      </c>
      <c r="W5" s="2" t="e">
        <f t="shared" si="8"/>
        <v>#DIV/0!</v>
      </c>
    </row>
    <row r="6" spans="1:23" x14ac:dyDescent="0.35">
      <c r="B6" t="s">
        <v>3</v>
      </c>
      <c r="C6">
        <v>317</v>
      </c>
      <c r="D6">
        <v>0</v>
      </c>
      <c r="E6">
        <v>0</v>
      </c>
      <c r="F6">
        <v>35922</v>
      </c>
      <c r="G6">
        <v>0</v>
      </c>
      <c r="H6">
        <v>0</v>
      </c>
      <c r="I6">
        <v>244</v>
      </c>
      <c r="J6">
        <v>250</v>
      </c>
      <c r="K6">
        <v>23</v>
      </c>
      <c r="L6">
        <f t="shared" si="9"/>
        <v>36756</v>
      </c>
      <c r="N6" t="s">
        <v>3</v>
      </c>
      <c r="O6" s="2">
        <f t="shared" si="0"/>
        <v>8.6244422679290448E-3</v>
      </c>
      <c r="P6" s="2">
        <f t="shared" si="1"/>
        <v>0</v>
      </c>
      <c r="Q6" s="2">
        <f t="shared" si="2"/>
        <v>0</v>
      </c>
      <c r="R6" s="2">
        <f t="shared" si="3"/>
        <v>0.97730982696702584</v>
      </c>
      <c r="S6" s="2">
        <f t="shared" si="4"/>
        <v>0</v>
      </c>
      <c r="T6" s="2">
        <f t="shared" si="5"/>
        <v>0</v>
      </c>
      <c r="U6" s="2">
        <f t="shared" si="6"/>
        <v>6.6383719664816626E-3</v>
      </c>
      <c r="V6" s="2">
        <f t="shared" si="7"/>
        <v>6.8016106213951467E-3</v>
      </c>
      <c r="W6" s="2">
        <f t="shared" si="8"/>
        <v>6.2574817716835342E-4</v>
      </c>
    </row>
    <row r="7" spans="1:23" x14ac:dyDescent="0.35">
      <c r="B7" t="s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9"/>
        <v>0</v>
      </c>
      <c r="N7" t="s">
        <v>4</v>
      </c>
      <c r="O7" s="2" t="e">
        <f t="shared" si="0"/>
        <v>#DIV/0!</v>
      </c>
      <c r="P7" s="2" t="e">
        <f t="shared" si="1"/>
        <v>#DIV/0!</v>
      </c>
      <c r="Q7" s="2" t="e">
        <f t="shared" si="2"/>
        <v>#DIV/0!</v>
      </c>
      <c r="R7" s="2" t="e">
        <f t="shared" si="3"/>
        <v>#DIV/0!</v>
      </c>
      <c r="S7" s="2" t="e">
        <f t="shared" si="4"/>
        <v>#DIV/0!</v>
      </c>
      <c r="T7" s="2" t="e">
        <f t="shared" si="5"/>
        <v>#DIV/0!</v>
      </c>
      <c r="U7" s="2" t="e">
        <f t="shared" si="6"/>
        <v>#DIV/0!</v>
      </c>
      <c r="V7" s="2" t="e">
        <f t="shared" si="7"/>
        <v>#DIV/0!</v>
      </c>
      <c r="W7" s="2" t="e">
        <f t="shared" si="8"/>
        <v>#DIV/0!</v>
      </c>
    </row>
    <row r="8" spans="1:23" x14ac:dyDescent="0.35">
      <c r="B8" t="s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9"/>
        <v>0</v>
      </c>
      <c r="N8" t="s">
        <v>5</v>
      </c>
      <c r="O8" s="2" t="e">
        <f t="shared" si="0"/>
        <v>#DIV/0!</v>
      </c>
      <c r="P8" s="2" t="e">
        <f t="shared" si="1"/>
        <v>#DIV/0!</v>
      </c>
      <c r="Q8" s="2" t="e">
        <f t="shared" si="2"/>
        <v>#DIV/0!</v>
      </c>
      <c r="R8" s="2" t="e">
        <f t="shared" si="3"/>
        <v>#DIV/0!</v>
      </c>
      <c r="S8" s="2" t="e">
        <f t="shared" si="4"/>
        <v>#DIV/0!</v>
      </c>
      <c r="T8" s="2" t="e">
        <f t="shared" si="5"/>
        <v>#DIV/0!</v>
      </c>
      <c r="U8" s="2" t="e">
        <f t="shared" si="6"/>
        <v>#DIV/0!</v>
      </c>
      <c r="V8" s="2" t="e">
        <f t="shared" si="7"/>
        <v>#DIV/0!</v>
      </c>
      <c r="W8" s="2" t="e">
        <f t="shared" si="8"/>
        <v>#DIV/0!</v>
      </c>
    </row>
    <row r="9" spans="1:23" x14ac:dyDescent="0.35">
      <c r="B9" t="s">
        <v>6</v>
      </c>
      <c r="C9">
        <v>81</v>
      </c>
      <c r="D9">
        <v>0</v>
      </c>
      <c r="E9">
        <v>0</v>
      </c>
      <c r="F9">
        <v>201</v>
      </c>
      <c r="G9">
        <v>0</v>
      </c>
      <c r="H9">
        <v>0</v>
      </c>
      <c r="I9">
        <v>60263</v>
      </c>
      <c r="J9">
        <v>10</v>
      </c>
      <c r="K9">
        <v>192</v>
      </c>
      <c r="L9">
        <f t="shared" si="9"/>
        <v>60747</v>
      </c>
      <c r="N9" t="s">
        <v>6</v>
      </c>
      <c r="O9" s="2">
        <f t="shared" si="0"/>
        <v>1.3333991802064299E-3</v>
      </c>
      <c r="P9" s="2">
        <f t="shared" si="1"/>
        <v>0</v>
      </c>
      <c r="Q9" s="2">
        <f t="shared" si="2"/>
        <v>0</v>
      </c>
      <c r="R9" s="2">
        <f t="shared" si="3"/>
        <v>3.3088053731048445E-3</v>
      </c>
      <c r="S9" s="2">
        <f t="shared" si="4"/>
        <v>0</v>
      </c>
      <c r="T9" s="2">
        <f t="shared" si="5"/>
        <v>0</v>
      </c>
      <c r="U9" s="2">
        <f t="shared" si="6"/>
        <v>0.99203252835530975</v>
      </c>
      <c r="V9" s="2">
        <f t="shared" si="7"/>
        <v>1.6461718274153456E-4</v>
      </c>
      <c r="W9" s="2">
        <f t="shared" si="8"/>
        <v>3.1606499086374636E-3</v>
      </c>
    </row>
    <row r="10" spans="1:23" x14ac:dyDescent="0.35">
      <c r="B10" t="s">
        <v>7</v>
      </c>
      <c r="C10">
        <v>1760</v>
      </c>
      <c r="D10">
        <v>0</v>
      </c>
      <c r="E10">
        <v>0</v>
      </c>
      <c r="F10">
        <v>232</v>
      </c>
      <c r="G10">
        <v>0</v>
      </c>
      <c r="H10">
        <v>0</v>
      </c>
      <c r="I10">
        <v>12</v>
      </c>
      <c r="J10">
        <v>93007</v>
      </c>
      <c r="K10">
        <v>564</v>
      </c>
      <c r="L10">
        <f t="shared" si="9"/>
        <v>95575</v>
      </c>
      <c r="N10" t="s">
        <v>7</v>
      </c>
      <c r="O10" s="2">
        <f t="shared" si="0"/>
        <v>1.8414857441799635E-2</v>
      </c>
      <c r="P10" s="2">
        <f t="shared" si="1"/>
        <v>0</v>
      </c>
      <c r="Q10" s="2">
        <f t="shared" si="2"/>
        <v>0</v>
      </c>
      <c r="R10" s="2">
        <f t="shared" si="3"/>
        <v>2.4274130264190425E-3</v>
      </c>
      <c r="S10" s="2">
        <f t="shared" si="4"/>
        <v>0</v>
      </c>
      <c r="T10" s="2">
        <f t="shared" si="5"/>
        <v>0</v>
      </c>
      <c r="U10" s="2">
        <f t="shared" si="6"/>
        <v>1.2555584619408842E-4</v>
      </c>
      <c r="V10" s="2">
        <f t="shared" si="7"/>
        <v>0.97313104891446511</v>
      </c>
      <c r="W10" s="2">
        <f t="shared" si="8"/>
        <v>5.9011247711221555E-3</v>
      </c>
    </row>
    <row r="11" spans="1:23" x14ac:dyDescent="0.35">
      <c r="B11" t="s">
        <v>8</v>
      </c>
      <c r="C11">
        <v>632</v>
      </c>
      <c r="D11">
        <v>0</v>
      </c>
      <c r="E11">
        <v>0</v>
      </c>
      <c r="F11">
        <v>15</v>
      </c>
      <c r="G11">
        <v>0</v>
      </c>
      <c r="H11">
        <v>0</v>
      </c>
      <c r="I11">
        <v>160</v>
      </c>
      <c r="J11">
        <v>565</v>
      </c>
      <c r="K11">
        <v>76524</v>
      </c>
      <c r="L11">
        <f t="shared" si="9"/>
        <v>77896</v>
      </c>
      <c r="N11" t="s">
        <v>8</v>
      </c>
      <c r="O11" s="2">
        <f t="shared" si="0"/>
        <v>8.113381945157646E-3</v>
      </c>
      <c r="P11" s="2">
        <f t="shared" si="1"/>
        <v>0</v>
      </c>
      <c r="Q11" s="2">
        <f t="shared" si="2"/>
        <v>0</v>
      </c>
      <c r="R11" s="2">
        <f t="shared" si="3"/>
        <v>1.9256444490089349E-4</v>
      </c>
      <c r="S11" s="2">
        <f t="shared" si="4"/>
        <v>0</v>
      </c>
      <c r="T11" s="2">
        <f t="shared" si="5"/>
        <v>0</v>
      </c>
      <c r="U11" s="2">
        <f t="shared" si="6"/>
        <v>2.0540207456095309E-3</v>
      </c>
      <c r="V11" s="2">
        <f t="shared" si="7"/>
        <v>7.2532607579336552E-3</v>
      </c>
      <c r="W11" s="2">
        <f t="shared" si="8"/>
        <v>0.98238677210639824</v>
      </c>
    </row>
    <row r="12" spans="1:23" x14ac:dyDescent="0.35">
      <c r="C12">
        <f>SUM(C3:C11)</f>
        <v>12913262</v>
      </c>
      <c r="D12">
        <f t="shared" ref="D12:K12" si="10">SUM(D3:D11)</f>
        <v>0</v>
      </c>
      <c r="E12">
        <f t="shared" si="10"/>
        <v>0</v>
      </c>
      <c r="F12">
        <f t="shared" si="10"/>
        <v>36733</v>
      </c>
      <c r="G12">
        <f t="shared" si="10"/>
        <v>0</v>
      </c>
      <c r="H12">
        <f t="shared" si="10"/>
        <v>0</v>
      </c>
      <c r="I12">
        <f t="shared" si="10"/>
        <v>60788</v>
      </c>
      <c r="J12">
        <f t="shared" si="10"/>
        <v>95761</v>
      </c>
      <c r="K12">
        <f t="shared" si="10"/>
        <v>77961</v>
      </c>
      <c r="L12">
        <f>SUM(C3,D4,E5,F6,G7,H8,I9,J10,K11)/SUM(C3:K11)</f>
        <v>0.99936918375016737</v>
      </c>
    </row>
    <row r="14" spans="1:23" x14ac:dyDescent="0.35">
      <c r="B14" t="s">
        <v>12</v>
      </c>
    </row>
    <row r="15" spans="1:23" x14ac:dyDescent="0.35"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  <c r="J15" t="s">
        <v>7</v>
      </c>
      <c r="K15" t="s">
        <v>8</v>
      </c>
      <c r="P15" s="23">
        <f>SUM(C3,D4,E5,F6,G7,H8,I9,J10,K11)/SUM(C3:K11)</f>
        <v>0.99936918375016737</v>
      </c>
      <c r="Q15" t="s">
        <v>25</v>
      </c>
    </row>
    <row r="16" spans="1:23" ht="15" thickBot="1" x14ac:dyDescent="0.4">
      <c r="B16" t="s">
        <v>0</v>
      </c>
      <c r="C16" s="2">
        <f t="shared" ref="C16:K16" si="11">C3/C$12</f>
        <v>0.99978394305017582</v>
      </c>
      <c r="D16" s="2" t="e">
        <f t="shared" si="11"/>
        <v>#DIV/0!</v>
      </c>
      <c r="E16" s="2" t="e">
        <f t="shared" si="11"/>
        <v>#DIV/0!</v>
      </c>
      <c r="F16" s="2">
        <f t="shared" si="11"/>
        <v>9.8821223423080067E-3</v>
      </c>
      <c r="G16" s="2" t="e">
        <f t="shared" si="11"/>
        <v>#DIV/0!</v>
      </c>
      <c r="H16" s="2" t="e">
        <f t="shared" si="11"/>
        <v>#DIV/0!</v>
      </c>
      <c r="I16" s="2">
        <f t="shared" si="11"/>
        <v>1.7931170625781405E-3</v>
      </c>
      <c r="J16" s="2">
        <f t="shared" si="11"/>
        <v>2.0143899917502948E-2</v>
      </c>
      <c r="K16" s="2">
        <f t="shared" si="11"/>
        <v>8.4401174946447579E-3</v>
      </c>
      <c r="O16" s="3"/>
      <c r="P16" s="1">
        <f>SUM(D4:K11)/SUM(D3:K11)</f>
        <v>0.98872228960747377</v>
      </c>
      <c r="Q16" s="3" t="s">
        <v>23</v>
      </c>
      <c r="R16" s="3"/>
      <c r="S16" s="3"/>
      <c r="T16" s="3"/>
      <c r="U16" s="3"/>
      <c r="V16" s="3"/>
      <c r="W16" s="3"/>
    </row>
    <row r="17" spans="2:23" ht="15" thickBot="1" x14ac:dyDescent="0.4">
      <c r="B17" t="s">
        <v>1</v>
      </c>
      <c r="C17" s="2">
        <f t="shared" ref="C17:K17" si="12">C4/C$12</f>
        <v>0</v>
      </c>
      <c r="D17" s="4" t="e">
        <f t="shared" si="12"/>
        <v>#DIV/0!</v>
      </c>
      <c r="E17" s="2" t="e">
        <f t="shared" si="12"/>
        <v>#DIV/0!</v>
      </c>
      <c r="F17" s="2">
        <f t="shared" si="12"/>
        <v>0</v>
      </c>
      <c r="G17" s="2" t="e">
        <f t="shared" si="12"/>
        <v>#DIV/0!</v>
      </c>
      <c r="H17" s="2" t="e">
        <f t="shared" si="12"/>
        <v>#DIV/0!</v>
      </c>
      <c r="I17" s="2">
        <f t="shared" si="12"/>
        <v>0</v>
      </c>
      <c r="J17" s="2">
        <f t="shared" si="12"/>
        <v>0</v>
      </c>
      <c r="K17" s="2">
        <f t="shared" si="12"/>
        <v>0</v>
      </c>
      <c r="O17" s="3"/>
      <c r="P17" s="1">
        <f>SUM(D4:K11)/SUM(C4:K11)</f>
        <v>0.98970380922154888</v>
      </c>
      <c r="Q17" s="3" t="s">
        <v>24</v>
      </c>
      <c r="R17" s="3"/>
      <c r="S17" s="3"/>
      <c r="T17" s="3"/>
      <c r="U17" s="3"/>
      <c r="V17" s="3"/>
      <c r="W17" s="3"/>
    </row>
    <row r="18" spans="2:23" x14ac:dyDescent="0.35">
      <c r="B18" t="s">
        <v>2</v>
      </c>
      <c r="C18" s="2">
        <f t="shared" ref="C18:K18" si="13">C5/C$12</f>
        <v>0</v>
      </c>
      <c r="D18" s="2" t="e">
        <f t="shared" si="13"/>
        <v>#DIV/0!</v>
      </c>
      <c r="E18" s="2" t="e">
        <f t="shared" si="13"/>
        <v>#DIV/0!</v>
      </c>
      <c r="F18" s="2">
        <f t="shared" si="13"/>
        <v>0</v>
      </c>
      <c r="G18" s="2" t="e">
        <f t="shared" si="13"/>
        <v>#DIV/0!</v>
      </c>
      <c r="H18" s="2" t="e">
        <f t="shared" si="13"/>
        <v>#DIV/0!</v>
      </c>
      <c r="I18" s="2">
        <f t="shared" si="13"/>
        <v>0</v>
      </c>
      <c r="J18" s="2">
        <f t="shared" si="13"/>
        <v>0</v>
      </c>
      <c r="K18" s="2">
        <f t="shared" si="13"/>
        <v>0</v>
      </c>
      <c r="O18" s="3"/>
      <c r="P18" s="3"/>
      <c r="Q18" s="3"/>
      <c r="R18" s="3"/>
      <c r="S18" s="3"/>
      <c r="T18" s="3"/>
      <c r="U18" s="3"/>
      <c r="V18" s="3"/>
      <c r="W18" s="3"/>
    </row>
    <row r="19" spans="2:23" ht="15" thickBot="1" x14ac:dyDescent="0.4">
      <c r="B19" t="s">
        <v>3</v>
      </c>
      <c r="C19" s="2">
        <f t="shared" ref="C19:K19" si="14">C6/C$12</f>
        <v>2.4548406126972411E-5</v>
      </c>
      <c r="D19" s="2" t="e">
        <f t="shared" si="14"/>
        <v>#DIV/0!</v>
      </c>
      <c r="E19" s="2" t="e">
        <f t="shared" si="14"/>
        <v>#DIV/0!</v>
      </c>
      <c r="F19" s="2">
        <f t="shared" si="14"/>
        <v>0.97792175972558737</v>
      </c>
      <c r="G19" s="2" t="e">
        <f t="shared" si="14"/>
        <v>#DIV/0!</v>
      </c>
      <c r="H19" s="2" t="e">
        <f t="shared" si="14"/>
        <v>#DIV/0!</v>
      </c>
      <c r="I19" s="2">
        <f t="shared" si="14"/>
        <v>4.0139501217345526E-3</v>
      </c>
      <c r="J19" s="2">
        <f t="shared" si="14"/>
        <v>2.6106661375716626E-3</v>
      </c>
      <c r="K19" s="2">
        <f t="shared" si="14"/>
        <v>2.9501930452405689E-4</v>
      </c>
      <c r="O19" s="3"/>
      <c r="P19" s="3"/>
      <c r="Q19" s="3"/>
      <c r="R19" s="3"/>
      <c r="S19" s="3"/>
      <c r="T19" s="3"/>
      <c r="U19" s="3"/>
      <c r="V19" s="3"/>
      <c r="W19" s="3"/>
    </row>
    <row r="20" spans="2:23" ht="15" thickBot="1" x14ac:dyDescent="0.4">
      <c r="B20" t="s">
        <v>4</v>
      </c>
      <c r="C20" s="2">
        <f t="shared" ref="C20:K20" si="15">C7/C$12</f>
        <v>0</v>
      </c>
      <c r="D20" s="2" t="e">
        <f t="shared" si="15"/>
        <v>#DIV/0!</v>
      </c>
      <c r="E20" s="2" t="e">
        <f t="shared" si="15"/>
        <v>#DIV/0!</v>
      </c>
      <c r="F20" s="2">
        <f t="shared" si="15"/>
        <v>0</v>
      </c>
      <c r="G20" s="4" t="e">
        <f t="shared" si="15"/>
        <v>#DIV/0!</v>
      </c>
      <c r="H20" s="2" t="e">
        <f t="shared" si="15"/>
        <v>#DIV/0!</v>
      </c>
      <c r="I20" s="2">
        <f t="shared" si="15"/>
        <v>0</v>
      </c>
      <c r="J20" s="2">
        <f t="shared" si="15"/>
        <v>0</v>
      </c>
      <c r="K20" s="2">
        <f t="shared" si="15"/>
        <v>0</v>
      </c>
      <c r="O20" s="3"/>
      <c r="P20" s="3"/>
      <c r="Q20" s="3"/>
      <c r="R20" s="3"/>
      <c r="S20" s="3"/>
      <c r="T20" s="3"/>
      <c r="U20" s="3"/>
      <c r="V20" s="3"/>
      <c r="W20" s="3"/>
    </row>
    <row r="21" spans="2:23" x14ac:dyDescent="0.35">
      <c r="B21" t="s">
        <v>5</v>
      </c>
      <c r="C21" s="2">
        <f t="shared" ref="C21:K21" si="16">C8/C$12</f>
        <v>0</v>
      </c>
      <c r="D21" s="2" t="e">
        <f t="shared" si="16"/>
        <v>#DIV/0!</v>
      </c>
      <c r="E21" s="2" t="e">
        <f t="shared" si="16"/>
        <v>#DIV/0!</v>
      </c>
      <c r="F21" s="2">
        <f t="shared" si="16"/>
        <v>0</v>
      </c>
      <c r="G21" s="2" t="e">
        <f t="shared" si="16"/>
        <v>#DIV/0!</v>
      </c>
      <c r="H21" s="2" t="e">
        <f t="shared" si="16"/>
        <v>#DIV/0!</v>
      </c>
      <c r="I21" s="2">
        <f t="shared" si="16"/>
        <v>0</v>
      </c>
      <c r="J21" s="2">
        <f t="shared" si="16"/>
        <v>0</v>
      </c>
      <c r="K21" s="2">
        <f t="shared" si="16"/>
        <v>0</v>
      </c>
      <c r="O21" s="3"/>
      <c r="P21" s="3"/>
      <c r="Q21" s="3"/>
      <c r="R21" s="3"/>
      <c r="S21" s="3"/>
      <c r="T21" s="3"/>
      <c r="U21" s="3"/>
      <c r="V21" s="3"/>
      <c r="W21" s="3"/>
    </row>
    <row r="22" spans="2:23" x14ac:dyDescent="0.35">
      <c r="B22" t="s">
        <v>6</v>
      </c>
      <c r="C22" s="2">
        <f t="shared" ref="C22:K22" si="17">C9/C$12</f>
        <v>6.2726211239267044E-6</v>
      </c>
      <c r="D22" s="2" t="e">
        <f t="shared" si="17"/>
        <v>#DIV/0!</v>
      </c>
      <c r="E22" s="2" t="e">
        <f t="shared" si="17"/>
        <v>#DIV/0!</v>
      </c>
      <c r="F22" s="2">
        <f t="shared" si="17"/>
        <v>5.47191898293088E-3</v>
      </c>
      <c r="G22" s="2" t="e">
        <f t="shared" si="17"/>
        <v>#DIV/0!</v>
      </c>
      <c r="H22" s="2" t="e">
        <f t="shared" si="17"/>
        <v>#DIV/0!</v>
      </c>
      <c r="I22" s="2">
        <f t="shared" si="17"/>
        <v>0.99136342699216951</v>
      </c>
      <c r="J22" s="2">
        <f t="shared" si="17"/>
        <v>1.0442664550286651E-4</v>
      </c>
      <c r="K22" s="2">
        <f t="shared" si="17"/>
        <v>2.4627698464616925E-3</v>
      </c>
      <c r="O22" s="3"/>
      <c r="P22" s="3"/>
      <c r="Q22" s="3"/>
      <c r="R22" s="3"/>
      <c r="S22" s="3"/>
      <c r="T22" s="3"/>
      <c r="U22" s="3"/>
      <c r="V22" s="3"/>
      <c r="W22" s="3"/>
    </row>
    <row r="23" spans="2:23" x14ac:dyDescent="0.35">
      <c r="B23" t="s">
        <v>7</v>
      </c>
      <c r="C23" s="2">
        <f t="shared" ref="C23:K23" si="18">C10/C$12</f>
        <v>1.3629398985322221E-4</v>
      </c>
      <c r="D23" s="2" t="e">
        <f t="shared" si="18"/>
        <v>#DIV/0!</v>
      </c>
      <c r="E23" s="2" t="e">
        <f t="shared" si="18"/>
        <v>#DIV/0!</v>
      </c>
      <c r="F23" s="2">
        <f t="shared" si="18"/>
        <v>6.3158467862684782E-3</v>
      </c>
      <c r="G23" s="2" t="e">
        <f t="shared" si="18"/>
        <v>#DIV/0!</v>
      </c>
      <c r="H23" s="2" t="e">
        <f t="shared" si="18"/>
        <v>#DIV/0!</v>
      </c>
      <c r="I23" s="2">
        <f t="shared" si="18"/>
        <v>1.9740738303612555E-4</v>
      </c>
      <c r="J23" s="2">
        <f t="shared" si="18"/>
        <v>0.97124090182851053</v>
      </c>
      <c r="K23" s="2">
        <f t="shared" si="18"/>
        <v>7.2343864239812214E-3</v>
      </c>
      <c r="O23" s="3"/>
      <c r="P23" s="3"/>
      <c r="Q23" s="3"/>
      <c r="R23" s="3"/>
      <c r="S23" s="3"/>
      <c r="T23" s="3"/>
      <c r="U23" s="3"/>
      <c r="V23" s="3"/>
      <c r="W23" s="3"/>
    </row>
    <row r="24" spans="2:23" x14ac:dyDescent="0.35">
      <c r="B24" t="s">
        <v>8</v>
      </c>
      <c r="C24" s="2">
        <f t="shared" ref="C24:K24" si="19">C11/C$12</f>
        <v>4.8941932720020703E-5</v>
      </c>
      <c r="D24" s="2" t="e">
        <f t="shared" si="19"/>
        <v>#DIV/0!</v>
      </c>
      <c r="E24" s="2" t="e">
        <f t="shared" si="19"/>
        <v>#DIV/0!</v>
      </c>
      <c r="F24" s="2">
        <f t="shared" si="19"/>
        <v>4.0835216290528953E-4</v>
      </c>
      <c r="G24" s="2" t="e">
        <f t="shared" si="19"/>
        <v>#DIV/0!</v>
      </c>
      <c r="H24" s="2" t="e">
        <f t="shared" si="19"/>
        <v>#DIV/0!</v>
      </c>
      <c r="I24" s="2">
        <f t="shared" si="19"/>
        <v>2.632098440481674E-3</v>
      </c>
      <c r="J24" s="2">
        <f t="shared" si="19"/>
        <v>5.900105470911958E-3</v>
      </c>
      <c r="K24" s="2">
        <f t="shared" si="19"/>
        <v>0.98156770693038831</v>
      </c>
      <c r="O24" s="3"/>
      <c r="P24" s="3"/>
      <c r="Q24" s="3"/>
      <c r="R24" s="3"/>
      <c r="S24" s="3"/>
      <c r="T24" s="3"/>
      <c r="U24" s="3"/>
      <c r="V24" s="3"/>
      <c r="W24" s="3"/>
    </row>
  </sheetData>
  <conditionalFormatting sqref="C3:K11">
    <cfRule type="colorScale" priority="7">
      <colorScale>
        <cfvo type="min"/>
        <cfvo type="percentile" val="90"/>
        <color rgb="FFFCFCFF"/>
        <color rgb="FF63BE7B"/>
      </colorScale>
    </cfRule>
  </conditionalFormatting>
  <conditionalFormatting sqref="C16:K24">
    <cfRule type="colorScale" priority="6">
      <colorScale>
        <cfvo type="min"/>
        <cfvo type="percentile" val="90"/>
        <color rgb="FFFCFCFF"/>
        <color rgb="FF63BE7B"/>
      </colorScale>
    </cfRule>
  </conditionalFormatting>
  <conditionalFormatting sqref="O3:W11">
    <cfRule type="colorScale" priority="5">
      <colorScale>
        <cfvo type="min"/>
        <cfvo type="percentile" val="90"/>
        <color rgb="FFFCFCFF"/>
        <color rgb="FF63BE7B"/>
      </colorScale>
    </cfRule>
  </conditionalFormatting>
  <conditionalFormatting sqref="O18:W24 O16:O17 R16:W17">
    <cfRule type="colorScale" priority="3">
      <colorScale>
        <cfvo type="min"/>
        <cfvo type="num" val="0"/>
        <cfvo type="max"/>
        <color rgb="FFF8696B"/>
        <color rgb="FFFCFCFF"/>
        <color rgb="FF5A8AC6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Q16:Q17">
    <cfRule type="colorScale" priority="1">
      <colorScale>
        <cfvo type="min"/>
        <cfvo type="num" val="0"/>
        <cfvo type="max"/>
        <color rgb="FFF8696B"/>
        <color rgb="FFFCFCFF"/>
        <color rgb="FF5A8AC6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4"/>
  <sheetViews>
    <sheetView workbookViewId="0">
      <selection activeCell="L3" sqref="L3:L11"/>
    </sheetView>
  </sheetViews>
  <sheetFormatPr defaultRowHeight="14.5" x14ac:dyDescent="0.35"/>
  <sheetData>
    <row r="1" spans="1:23" x14ac:dyDescent="0.35">
      <c r="C1" t="s">
        <v>10</v>
      </c>
      <c r="N1" t="s">
        <v>11</v>
      </c>
    </row>
    <row r="2" spans="1:23" x14ac:dyDescent="0.3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</row>
    <row r="3" spans="1:23" x14ac:dyDescent="0.35">
      <c r="A3" t="s">
        <v>9</v>
      </c>
      <c r="B3" t="s">
        <v>0</v>
      </c>
      <c r="C3">
        <v>12976288</v>
      </c>
      <c r="D3">
        <v>3183</v>
      </c>
      <c r="E3">
        <v>323</v>
      </c>
      <c r="F3">
        <v>11</v>
      </c>
      <c r="G3">
        <v>62</v>
      </c>
      <c r="H3">
        <v>4</v>
      </c>
      <c r="I3">
        <v>0</v>
      </c>
      <c r="J3">
        <v>2511</v>
      </c>
      <c r="K3">
        <v>332</v>
      </c>
      <c r="L3">
        <f>SUM(C3:K3)</f>
        <v>12982714</v>
      </c>
      <c r="N3" t="s">
        <v>0</v>
      </c>
      <c r="O3" s="2">
        <f t="shared" ref="O3:O11" si="0">C3/$L3</f>
        <v>0.99950503415541614</v>
      </c>
      <c r="P3" s="2">
        <f t="shared" ref="P3:P11" si="1">D3/$L3</f>
        <v>2.4517215737787954E-4</v>
      </c>
      <c r="Q3" s="2">
        <f t="shared" ref="Q3:Q11" si="2">E3/$L3</f>
        <v>2.4879235574318282E-5</v>
      </c>
      <c r="R3" s="2">
        <f t="shared" ref="R3:R11" si="3">F3/$L3</f>
        <v>8.4728046847523557E-7</v>
      </c>
      <c r="S3" s="2">
        <f t="shared" ref="S3:S11" si="4">G3/$L3</f>
        <v>4.7755808223149647E-6</v>
      </c>
      <c r="T3" s="2">
        <f t="shared" ref="T3:T11" si="5">H3/$L3</f>
        <v>3.0810198853644934E-7</v>
      </c>
      <c r="U3" s="2">
        <f t="shared" ref="U3:U11" si="6">I3/$L3</f>
        <v>0</v>
      </c>
      <c r="V3" s="2">
        <f t="shared" ref="V3:V11" si="7">J3/$L3</f>
        <v>1.9341102330375606E-4</v>
      </c>
      <c r="W3" s="2">
        <f t="shared" ref="W3:W11" si="8">K3/$L3</f>
        <v>2.5572465048525292E-5</v>
      </c>
    </row>
    <row r="4" spans="1:23" x14ac:dyDescent="0.35">
      <c r="B4" t="s">
        <v>1</v>
      </c>
      <c r="C4">
        <v>2093</v>
      </c>
      <c r="D4">
        <v>134502</v>
      </c>
      <c r="E4">
        <v>387</v>
      </c>
      <c r="F4">
        <v>19</v>
      </c>
      <c r="G4">
        <v>52</v>
      </c>
      <c r="H4">
        <v>5</v>
      </c>
      <c r="I4">
        <v>0</v>
      </c>
      <c r="J4">
        <v>38</v>
      </c>
      <c r="K4">
        <v>3</v>
      </c>
      <c r="L4">
        <f t="shared" ref="L4:L11" si="9">SUM(C4:K4)</f>
        <v>137099</v>
      </c>
      <c r="N4" t="s">
        <v>1</v>
      </c>
      <c r="O4" s="2">
        <f t="shared" si="0"/>
        <v>1.5266340381767919E-2</v>
      </c>
      <c r="P4" s="2">
        <f t="shared" si="1"/>
        <v>0.98105748400790671</v>
      </c>
      <c r="Q4" s="2">
        <f t="shared" si="2"/>
        <v>2.8227777007855635E-3</v>
      </c>
      <c r="R4" s="2">
        <f t="shared" si="3"/>
        <v>1.3858598530988556E-4</v>
      </c>
      <c r="S4" s="2">
        <f t="shared" si="4"/>
        <v>3.7928795979547624E-4</v>
      </c>
      <c r="T4" s="2">
        <f t="shared" si="5"/>
        <v>3.6469996134180411E-5</v>
      </c>
      <c r="U4" s="2">
        <f t="shared" si="6"/>
        <v>0</v>
      </c>
      <c r="V4" s="2">
        <f t="shared" si="7"/>
        <v>2.7717197061977113E-4</v>
      </c>
      <c r="W4" s="2">
        <f t="shared" si="8"/>
        <v>2.1881997680508245E-5</v>
      </c>
    </row>
    <row r="5" spans="1:23" ht="15" thickBot="1" x14ac:dyDescent="0.4">
      <c r="B5" t="s">
        <v>2</v>
      </c>
      <c r="C5">
        <v>303</v>
      </c>
      <c r="D5">
        <v>255</v>
      </c>
      <c r="E5">
        <v>33297</v>
      </c>
      <c r="F5">
        <v>187</v>
      </c>
      <c r="G5">
        <v>0</v>
      </c>
      <c r="H5">
        <v>12</v>
      </c>
      <c r="I5">
        <v>5</v>
      </c>
      <c r="J5">
        <v>0</v>
      </c>
      <c r="K5">
        <v>0</v>
      </c>
      <c r="L5">
        <f t="shared" si="9"/>
        <v>34059</v>
      </c>
      <c r="N5" t="s">
        <v>2</v>
      </c>
      <c r="O5" s="2">
        <f t="shared" si="0"/>
        <v>8.8963269620364657E-3</v>
      </c>
      <c r="P5" s="2">
        <f t="shared" si="1"/>
        <v>7.4870078393376198E-3</v>
      </c>
      <c r="Q5" s="2">
        <f t="shared" si="2"/>
        <v>0.97762705892715585</v>
      </c>
      <c r="R5" s="2">
        <f t="shared" si="3"/>
        <v>5.4904724155142547E-3</v>
      </c>
      <c r="S5" s="2">
        <f t="shared" si="4"/>
        <v>0</v>
      </c>
      <c r="T5" s="2">
        <f t="shared" si="5"/>
        <v>3.5232978067471153E-4</v>
      </c>
      <c r="U5" s="2">
        <f t="shared" si="6"/>
        <v>1.468040752811298E-4</v>
      </c>
      <c r="V5" s="2">
        <f t="shared" si="7"/>
        <v>0</v>
      </c>
      <c r="W5" s="2">
        <f t="shared" si="8"/>
        <v>0</v>
      </c>
    </row>
    <row r="6" spans="1:23" ht="15" thickBot="1" x14ac:dyDescent="0.4">
      <c r="B6" t="s">
        <v>3</v>
      </c>
      <c r="C6">
        <v>4</v>
      </c>
      <c r="D6">
        <v>8</v>
      </c>
      <c r="E6">
        <v>128</v>
      </c>
      <c r="F6">
        <v>18664</v>
      </c>
      <c r="G6">
        <v>0</v>
      </c>
      <c r="H6">
        <v>0</v>
      </c>
      <c r="I6">
        <v>33</v>
      </c>
      <c r="J6">
        <v>22</v>
      </c>
      <c r="K6">
        <v>0</v>
      </c>
      <c r="L6">
        <f t="shared" si="9"/>
        <v>18859</v>
      </c>
      <c r="N6" t="s">
        <v>3</v>
      </c>
      <c r="O6" s="2">
        <f t="shared" si="0"/>
        <v>2.1210032345299326E-4</v>
      </c>
      <c r="P6" s="2">
        <f t="shared" si="1"/>
        <v>4.2420064690598653E-4</v>
      </c>
      <c r="Q6" s="2">
        <f t="shared" si="2"/>
        <v>6.7872103504957844E-3</v>
      </c>
      <c r="R6" s="4">
        <f t="shared" si="3"/>
        <v>0.98966010923166658</v>
      </c>
      <c r="S6" s="2">
        <f t="shared" si="4"/>
        <v>0</v>
      </c>
      <c r="T6" s="2">
        <f t="shared" si="5"/>
        <v>0</v>
      </c>
      <c r="U6" s="2">
        <f t="shared" si="6"/>
        <v>1.7498276684871944E-3</v>
      </c>
      <c r="V6" s="2">
        <f t="shared" si="7"/>
        <v>1.166551778991463E-3</v>
      </c>
      <c r="W6" s="2">
        <f t="shared" si="8"/>
        <v>0</v>
      </c>
    </row>
    <row r="7" spans="1:23" x14ac:dyDescent="0.35">
      <c r="B7" t="s">
        <v>4</v>
      </c>
      <c r="C7">
        <v>17</v>
      </c>
      <c r="D7">
        <v>56</v>
      </c>
      <c r="E7">
        <v>0</v>
      </c>
      <c r="F7">
        <v>0</v>
      </c>
      <c r="G7">
        <v>3391</v>
      </c>
      <c r="H7">
        <v>6</v>
      </c>
      <c r="I7">
        <v>3</v>
      </c>
      <c r="J7">
        <v>0</v>
      </c>
      <c r="K7">
        <v>0</v>
      </c>
      <c r="L7">
        <f t="shared" si="9"/>
        <v>3473</v>
      </c>
      <c r="N7" t="s">
        <v>4</v>
      </c>
      <c r="O7" s="2">
        <f t="shared" si="0"/>
        <v>4.8949035416066804E-3</v>
      </c>
      <c r="P7" s="2">
        <f t="shared" si="1"/>
        <v>1.6124388137057299E-2</v>
      </c>
      <c r="Q7" s="2">
        <f t="shared" si="2"/>
        <v>0</v>
      </c>
      <c r="R7" s="2">
        <f t="shared" si="3"/>
        <v>0</v>
      </c>
      <c r="S7" s="2">
        <f t="shared" si="4"/>
        <v>0.97638928879930897</v>
      </c>
      <c r="T7" s="2">
        <f t="shared" si="5"/>
        <v>1.7276130146847107E-3</v>
      </c>
      <c r="U7" s="2">
        <f t="shared" si="6"/>
        <v>8.6380650734235536E-4</v>
      </c>
      <c r="V7" s="2">
        <f t="shared" si="7"/>
        <v>0</v>
      </c>
      <c r="W7" s="2">
        <f t="shared" si="8"/>
        <v>0</v>
      </c>
    </row>
    <row r="8" spans="1:23" x14ac:dyDescent="0.35">
      <c r="B8" t="s">
        <v>5</v>
      </c>
      <c r="C8">
        <v>2</v>
      </c>
      <c r="D8">
        <v>0</v>
      </c>
      <c r="E8">
        <v>41</v>
      </c>
      <c r="F8">
        <v>0</v>
      </c>
      <c r="G8">
        <v>5</v>
      </c>
      <c r="H8">
        <v>1611</v>
      </c>
      <c r="I8">
        <v>6</v>
      </c>
      <c r="J8">
        <v>0</v>
      </c>
      <c r="K8">
        <v>0</v>
      </c>
      <c r="L8">
        <f t="shared" si="9"/>
        <v>1665</v>
      </c>
      <c r="N8" t="s">
        <v>5</v>
      </c>
      <c r="O8" s="2">
        <f t="shared" si="0"/>
        <v>1.2012012012012011E-3</v>
      </c>
      <c r="P8" s="2">
        <f t="shared" si="1"/>
        <v>0</v>
      </c>
      <c r="Q8" s="2">
        <f t="shared" si="2"/>
        <v>2.4624624624624624E-2</v>
      </c>
      <c r="R8" s="2">
        <f t="shared" si="3"/>
        <v>0</v>
      </c>
      <c r="S8" s="2">
        <f t="shared" si="4"/>
        <v>3.003003003003003E-3</v>
      </c>
      <c r="T8" s="2">
        <f t="shared" si="5"/>
        <v>0.96756756756756757</v>
      </c>
      <c r="U8" s="2">
        <f t="shared" si="6"/>
        <v>3.6036036036036037E-3</v>
      </c>
      <c r="V8" s="2">
        <f t="shared" si="7"/>
        <v>0</v>
      </c>
      <c r="W8" s="2">
        <f t="shared" si="8"/>
        <v>0</v>
      </c>
    </row>
    <row r="9" spans="1:23" x14ac:dyDescent="0.35">
      <c r="B9" t="s">
        <v>6</v>
      </c>
      <c r="C9">
        <v>0</v>
      </c>
      <c r="D9">
        <v>0</v>
      </c>
      <c r="E9">
        <v>2</v>
      </c>
      <c r="F9">
        <v>38</v>
      </c>
      <c r="G9">
        <v>0</v>
      </c>
      <c r="H9">
        <v>17</v>
      </c>
      <c r="I9">
        <v>4363</v>
      </c>
      <c r="J9">
        <v>0</v>
      </c>
      <c r="K9">
        <v>1</v>
      </c>
      <c r="L9">
        <f t="shared" si="9"/>
        <v>4421</v>
      </c>
      <c r="N9" t="s">
        <v>6</v>
      </c>
      <c r="O9" s="2">
        <f t="shared" si="0"/>
        <v>0</v>
      </c>
      <c r="P9" s="2">
        <f t="shared" si="1"/>
        <v>0</v>
      </c>
      <c r="Q9" s="2">
        <f t="shared" si="2"/>
        <v>4.5238633793259444E-4</v>
      </c>
      <c r="R9" s="2">
        <f t="shared" si="3"/>
        <v>8.5953404207192944E-3</v>
      </c>
      <c r="S9" s="2">
        <f t="shared" si="4"/>
        <v>0</v>
      </c>
      <c r="T9" s="2">
        <f t="shared" si="5"/>
        <v>3.8452838724270526E-3</v>
      </c>
      <c r="U9" s="2">
        <f t="shared" si="6"/>
        <v>0.98688079619995472</v>
      </c>
      <c r="V9" s="2">
        <f t="shared" si="7"/>
        <v>0</v>
      </c>
      <c r="W9" s="2">
        <f t="shared" si="8"/>
        <v>2.2619316896629722E-4</v>
      </c>
    </row>
    <row r="10" spans="1:23" x14ac:dyDescent="0.35">
      <c r="B10" t="s">
        <v>7</v>
      </c>
      <c r="C10">
        <v>2597</v>
      </c>
      <c r="D10">
        <v>172</v>
      </c>
      <c r="E10">
        <v>0</v>
      </c>
      <c r="F10">
        <v>29</v>
      </c>
      <c r="G10">
        <v>1</v>
      </c>
      <c r="H10">
        <v>0</v>
      </c>
      <c r="I10">
        <v>0</v>
      </c>
      <c r="J10">
        <v>190834</v>
      </c>
      <c r="K10">
        <v>204</v>
      </c>
      <c r="L10">
        <f t="shared" si="9"/>
        <v>193837</v>
      </c>
      <c r="N10" t="s">
        <v>7</v>
      </c>
      <c r="O10" s="2">
        <f t="shared" si="0"/>
        <v>1.339785489870355E-2</v>
      </c>
      <c r="P10" s="2">
        <f t="shared" si="1"/>
        <v>8.8734348963304219E-4</v>
      </c>
      <c r="Q10" s="2">
        <f t="shared" si="2"/>
        <v>0</v>
      </c>
      <c r="R10" s="2">
        <f t="shared" si="3"/>
        <v>1.4961023953115245E-4</v>
      </c>
      <c r="S10" s="2">
        <f t="shared" si="4"/>
        <v>5.1589737769362922E-6</v>
      </c>
      <c r="T10" s="2">
        <f t="shared" si="5"/>
        <v>0</v>
      </c>
      <c r="U10" s="2">
        <f t="shared" si="6"/>
        <v>0</v>
      </c>
      <c r="V10" s="2">
        <f t="shared" si="7"/>
        <v>0.98450760174786034</v>
      </c>
      <c r="W10" s="2">
        <f t="shared" si="8"/>
        <v>1.0524306504950036E-3</v>
      </c>
    </row>
    <row r="11" spans="1:23" x14ac:dyDescent="0.35">
      <c r="B11" t="s">
        <v>8</v>
      </c>
      <c r="C11">
        <v>405</v>
      </c>
      <c r="D11">
        <v>10</v>
      </c>
      <c r="E11">
        <v>0</v>
      </c>
      <c r="F11">
        <v>0</v>
      </c>
      <c r="G11">
        <v>0</v>
      </c>
      <c r="H11">
        <v>0</v>
      </c>
      <c r="I11">
        <v>1</v>
      </c>
      <c r="J11">
        <v>90</v>
      </c>
      <c r="K11">
        <v>18967</v>
      </c>
      <c r="L11">
        <f t="shared" si="9"/>
        <v>19473</v>
      </c>
      <c r="N11" t="s">
        <v>8</v>
      </c>
      <c r="O11" s="2">
        <f t="shared" si="0"/>
        <v>2.0798028038822986E-2</v>
      </c>
      <c r="P11" s="2">
        <f t="shared" si="1"/>
        <v>5.1353155651414782E-4</v>
      </c>
      <c r="Q11" s="2">
        <f t="shared" si="2"/>
        <v>0</v>
      </c>
      <c r="R11" s="2">
        <f t="shared" si="3"/>
        <v>0</v>
      </c>
      <c r="S11" s="2">
        <f t="shared" si="4"/>
        <v>0</v>
      </c>
      <c r="T11" s="2">
        <f t="shared" si="5"/>
        <v>0</v>
      </c>
      <c r="U11" s="2">
        <f t="shared" si="6"/>
        <v>5.1353155651414779E-5</v>
      </c>
      <c r="V11" s="2">
        <f t="shared" si="7"/>
        <v>4.6217840086273301E-3</v>
      </c>
      <c r="W11" s="2">
        <f t="shared" si="8"/>
        <v>0.9740153032403841</v>
      </c>
    </row>
    <row r="12" spans="1:23" x14ac:dyDescent="0.35">
      <c r="C12">
        <f>SUM(C3:C11)</f>
        <v>12981709</v>
      </c>
      <c r="D12">
        <f t="shared" ref="D12:K12" si="10">SUM(D3:D11)</f>
        <v>138186</v>
      </c>
      <c r="E12">
        <f t="shared" si="10"/>
        <v>34178</v>
      </c>
      <c r="F12">
        <f t="shared" si="10"/>
        <v>18948</v>
      </c>
      <c r="G12">
        <f t="shared" si="10"/>
        <v>3511</v>
      </c>
      <c r="H12">
        <f t="shared" si="10"/>
        <v>1655</v>
      </c>
      <c r="I12">
        <f t="shared" si="10"/>
        <v>4411</v>
      </c>
      <c r="J12">
        <f t="shared" si="10"/>
        <v>193495</v>
      </c>
      <c r="K12">
        <f t="shared" si="10"/>
        <v>19507</v>
      </c>
      <c r="L12">
        <f>SUM(C3,D4,E5,F6,G7,H8,I9,J10,K11)/SUM(C3:K11)</f>
        <v>0.99897854519394425</v>
      </c>
    </row>
    <row r="14" spans="1:23" x14ac:dyDescent="0.35">
      <c r="B14" t="s">
        <v>12</v>
      </c>
    </row>
    <row r="15" spans="1:23" x14ac:dyDescent="0.35"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  <c r="J15" t="s">
        <v>7</v>
      </c>
      <c r="K15" t="s">
        <v>8</v>
      </c>
      <c r="P15" s="23">
        <f>SUM(C3,D4,E5,F6,G7,H8,I9,J10,K11)/SUM(C3:K11)</f>
        <v>0.99897854519394425</v>
      </c>
      <c r="Q15" t="s">
        <v>25</v>
      </c>
    </row>
    <row r="16" spans="1:23" x14ac:dyDescent="0.35">
      <c r="B16" t="s">
        <v>0</v>
      </c>
      <c r="C16" s="2">
        <f t="shared" ref="C16:K16" si="11">C3/C$12</f>
        <v>0.99958241245432322</v>
      </c>
      <c r="D16" s="2">
        <f t="shared" si="11"/>
        <v>2.3034171334288568E-2</v>
      </c>
      <c r="E16" s="2">
        <f t="shared" si="11"/>
        <v>9.4505237287143776E-3</v>
      </c>
      <c r="F16" s="2">
        <f t="shared" si="11"/>
        <v>5.8053620434874397E-4</v>
      </c>
      <c r="G16" s="2">
        <f t="shared" si="11"/>
        <v>1.7658786670464256E-2</v>
      </c>
      <c r="H16" s="2">
        <f t="shared" si="11"/>
        <v>2.4169184290030211E-3</v>
      </c>
      <c r="I16" s="2">
        <f t="shared" si="11"/>
        <v>0</v>
      </c>
      <c r="J16" s="2">
        <f t="shared" si="11"/>
        <v>1.2977079511098479E-2</v>
      </c>
      <c r="K16" s="2">
        <f t="shared" si="11"/>
        <v>1.7019531450248628E-2</v>
      </c>
      <c r="O16" s="3"/>
      <c r="P16" s="1">
        <f>SUM(D4:K11)/SUM(D3:K11)</f>
        <v>0.98447417315186847</v>
      </c>
      <c r="Q16" s="3" t="s">
        <v>23</v>
      </c>
      <c r="R16" s="3"/>
      <c r="S16" s="3"/>
      <c r="T16" s="3"/>
      <c r="U16" s="3"/>
      <c r="V16" s="3"/>
      <c r="W16" s="3"/>
    </row>
    <row r="17" spans="2:23" ht="15" thickBot="1" x14ac:dyDescent="0.4">
      <c r="B17" t="s">
        <v>1</v>
      </c>
      <c r="C17" s="2">
        <f t="shared" ref="C17:K17" si="12">C4/C$12</f>
        <v>1.6122684617256479E-4</v>
      </c>
      <c r="D17" s="2">
        <f t="shared" si="12"/>
        <v>0.97334028049151144</v>
      </c>
      <c r="E17" s="2">
        <f t="shared" si="12"/>
        <v>1.1323073322020013E-2</v>
      </c>
      <c r="F17" s="2">
        <f t="shared" si="12"/>
        <v>1.0027443529660122E-3</v>
      </c>
      <c r="G17" s="2">
        <f t="shared" si="12"/>
        <v>1.4810595272002279E-2</v>
      </c>
      <c r="H17" s="2">
        <f t="shared" si="12"/>
        <v>3.0211480362537764E-3</v>
      </c>
      <c r="I17" s="2">
        <f t="shared" si="12"/>
        <v>0</v>
      </c>
      <c r="J17" s="2">
        <f t="shared" si="12"/>
        <v>1.9638750355306338E-4</v>
      </c>
      <c r="K17" s="2">
        <f t="shared" si="12"/>
        <v>1.5379094683959604E-4</v>
      </c>
      <c r="O17" s="3"/>
      <c r="P17" s="1">
        <f>SUM(D4:K11)/SUM(C4:K11)</f>
        <v>0.98687046787733179</v>
      </c>
      <c r="Q17" s="3" t="s">
        <v>24</v>
      </c>
      <c r="R17" s="3"/>
      <c r="S17" s="3"/>
      <c r="T17" s="3"/>
      <c r="U17" s="3"/>
      <c r="V17" s="3"/>
      <c r="W17" s="3"/>
    </row>
    <row r="18" spans="2:23" ht="15" thickBot="1" x14ac:dyDescent="0.4">
      <c r="B18" t="s">
        <v>2</v>
      </c>
      <c r="C18" s="2">
        <f t="shared" ref="C18:K18" si="13">C5/C$12</f>
        <v>2.3340532436830929E-5</v>
      </c>
      <c r="D18" s="2">
        <f t="shared" si="13"/>
        <v>1.8453388910598758E-3</v>
      </c>
      <c r="E18" s="4">
        <f t="shared" si="13"/>
        <v>0.97422318450465206</v>
      </c>
      <c r="F18" s="2">
        <f t="shared" si="13"/>
        <v>9.8691154739286475E-3</v>
      </c>
      <c r="G18" s="2">
        <f t="shared" si="13"/>
        <v>0</v>
      </c>
      <c r="H18" s="2">
        <f t="shared" si="13"/>
        <v>7.2507552870090634E-3</v>
      </c>
      <c r="I18" s="2">
        <f t="shared" si="13"/>
        <v>1.1335298118340512E-3</v>
      </c>
      <c r="J18" s="2">
        <f t="shared" si="13"/>
        <v>0</v>
      </c>
      <c r="K18" s="2">
        <f t="shared" si="13"/>
        <v>0</v>
      </c>
      <c r="O18" s="3"/>
      <c r="P18" s="3"/>
      <c r="Q18" s="3"/>
      <c r="R18" s="3"/>
      <c r="S18" s="3"/>
      <c r="T18" s="3"/>
      <c r="U18" s="3"/>
      <c r="V18" s="3"/>
      <c r="W18" s="3"/>
    </row>
    <row r="19" spans="2:23" ht="15" thickBot="1" x14ac:dyDescent="0.4">
      <c r="B19" t="s">
        <v>3</v>
      </c>
      <c r="C19" s="2">
        <f t="shared" ref="C19:K19" si="14">C6/C$12</f>
        <v>3.0812584075024328E-7</v>
      </c>
      <c r="D19" s="2">
        <f t="shared" si="14"/>
        <v>5.7892984817564731E-5</v>
      </c>
      <c r="E19" s="2">
        <f t="shared" si="14"/>
        <v>3.7450991866112703E-3</v>
      </c>
      <c r="F19" s="2">
        <f t="shared" si="14"/>
        <v>0.98501161072408694</v>
      </c>
      <c r="G19" s="2">
        <f t="shared" si="14"/>
        <v>0</v>
      </c>
      <c r="H19" s="2">
        <f t="shared" si="14"/>
        <v>0</v>
      </c>
      <c r="I19" s="2">
        <f t="shared" si="14"/>
        <v>7.481296758104738E-3</v>
      </c>
      <c r="J19" s="2">
        <f t="shared" si="14"/>
        <v>1.1369802837282618E-4</v>
      </c>
      <c r="K19" s="2">
        <f t="shared" si="14"/>
        <v>0</v>
      </c>
      <c r="O19" s="3"/>
      <c r="P19" s="3"/>
      <c r="Q19" s="3"/>
      <c r="R19" s="3"/>
      <c r="S19" s="3"/>
      <c r="T19" s="3"/>
      <c r="U19" s="3"/>
      <c r="V19" s="3"/>
      <c r="W19" s="3"/>
    </row>
    <row r="20" spans="2:23" ht="15" thickBot="1" x14ac:dyDescent="0.4">
      <c r="B20" t="s">
        <v>4</v>
      </c>
      <c r="C20" s="2">
        <f t="shared" ref="C20:K20" si="15">C7/C$12</f>
        <v>1.309534823188534E-6</v>
      </c>
      <c r="D20" s="2">
        <f t="shared" si="15"/>
        <v>4.0525089372295313E-4</v>
      </c>
      <c r="E20" s="2">
        <f t="shared" si="15"/>
        <v>0</v>
      </c>
      <c r="F20" s="2">
        <f t="shared" si="15"/>
        <v>0</v>
      </c>
      <c r="G20" s="4">
        <f t="shared" si="15"/>
        <v>0.96582170321845628</v>
      </c>
      <c r="H20" s="2">
        <f t="shared" si="15"/>
        <v>3.6253776435045317E-3</v>
      </c>
      <c r="I20" s="2">
        <f t="shared" si="15"/>
        <v>6.801178871004307E-4</v>
      </c>
      <c r="J20" s="2">
        <f t="shared" si="15"/>
        <v>0</v>
      </c>
      <c r="K20" s="2">
        <f t="shared" si="15"/>
        <v>0</v>
      </c>
      <c r="O20" s="3"/>
      <c r="P20" s="3"/>
      <c r="Q20" s="3"/>
      <c r="R20" s="3"/>
      <c r="S20" s="3"/>
      <c r="T20" s="3"/>
      <c r="U20" s="3"/>
      <c r="V20" s="3"/>
      <c r="W20" s="3"/>
    </row>
    <row r="21" spans="2:23" ht="15" thickBot="1" x14ac:dyDescent="0.4">
      <c r="B21" t="s">
        <v>5</v>
      </c>
      <c r="C21" s="2">
        <f t="shared" ref="C21:K21" si="16">C8/C$12</f>
        <v>1.5406292037512164E-7</v>
      </c>
      <c r="D21" s="2">
        <f t="shared" si="16"/>
        <v>0</v>
      </c>
      <c r="E21" s="2">
        <f t="shared" si="16"/>
        <v>1.1996020832114225E-3</v>
      </c>
      <c r="F21" s="2">
        <f t="shared" si="16"/>
        <v>0</v>
      </c>
      <c r="G21" s="2">
        <f t="shared" si="16"/>
        <v>1.4240956992309882E-3</v>
      </c>
      <c r="H21" s="4">
        <f t="shared" si="16"/>
        <v>0.97341389728096672</v>
      </c>
      <c r="I21" s="2">
        <f t="shared" si="16"/>
        <v>1.3602357742008614E-3</v>
      </c>
      <c r="J21" s="2">
        <f t="shared" si="16"/>
        <v>0</v>
      </c>
      <c r="K21" s="2">
        <f t="shared" si="16"/>
        <v>0</v>
      </c>
      <c r="O21" s="3"/>
      <c r="P21" s="3"/>
      <c r="Q21" s="3"/>
      <c r="R21" s="3"/>
      <c r="S21" s="3"/>
      <c r="T21" s="3"/>
      <c r="U21" s="3"/>
      <c r="V21" s="3"/>
      <c r="W21" s="3"/>
    </row>
    <row r="22" spans="2:23" x14ac:dyDescent="0.35">
      <c r="B22" t="s">
        <v>6</v>
      </c>
      <c r="C22" s="2">
        <f t="shared" ref="C22:K22" si="17">C9/C$12</f>
        <v>0</v>
      </c>
      <c r="D22" s="2">
        <f t="shared" si="17"/>
        <v>0</v>
      </c>
      <c r="E22" s="2">
        <f t="shared" si="17"/>
        <v>5.8517174790801098E-5</v>
      </c>
      <c r="F22" s="2">
        <f t="shared" si="17"/>
        <v>2.0054887059320244E-3</v>
      </c>
      <c r="G22" s="2">
        <f t="shared" si="17"/>
        <v>0</v>
      </c>
      <c r="H22" s="2">
        <f t="shared" si="17"/>
        <v>1.0271903323262841E-2</v>
      </c>
      <c r="I22" s="2">
        <f t="shared" si="17"/>
        <v>0.98911811380639314</v>
      </c>
      <c r="J22" s="2">
        <f t="shared" si="17"/>
        <v>0</v>
      </c>
      <c r="K22" s="2">
        <f t="shared" si="17"/>
        <v>5.1263648946532017E-5</v>
      </c>
      <c r="O22" s="3"/>
      <c r="P22" s="3"/>
      <c r="Q22" s="3"/>
      <c r="R22" s="3"/>
      <c r="S22" s="3"/>
      <c r="T22" s="3"/>
      <c r="U22" s="3"/>
      <c r="V22" s="3"/>
      <c r="W22" s="3"/>
    </row>
    <row r="23" spans="2:23" x14ac:dyDescent="0.35">
      <c r="B23" t="s">
        <v>7</v>
      </c>
      <c r="C23" s="2">
        <f t="shared" ref="C23:K23" si="18">C10/C$12</f>
        <v>2.0005070210709546E-4</v>
      </c>
      <c r="D23" s="2">
        <f t="shared" si="18"/>
        <v>1.2446991735776418E-3</v>
      </c>
      <c r="E23" s="2">
        <f t="shared" si="18"/>
        <v>0</v>
      </c>
      <c r="F23" s="2">
        <f t="shared" si="18"/>
        <v>1.5305045387375977E-3</v>
      </c>
      <c r="G23" s="2">
        <f t="shared" si="18"/>
        <v>2.8481913984619768E-4</v>
      </c>
      <c r="H23" s="2">
        <f t="shared" si="18"/>
        <v>0</v>
      </c>
      <c r="I23" s="2">
        <f t="shared" si="18"/>
        <v>0</v>
      </c>
      <c r="J23" s="2">
        <f t="shared" si="18"/>
        <v>0.98624770665908679</v>
      </c>
      <c r="K23" s="2">
        <f t="shared" si="18"/>
        <v>1.045778438509253E-2</v>
      </c>
      <c r="O23" s="3"/>
      <c r="P23" s="3"/>
      <c r="Q23" s="3"/>
      <c r="R23" s="3"/>
      <c r="S23" s="3"/>
      <c r="T23" s="3"/>
      <c r="U23" s="3"/>
      <c r="V23" s="3"/>
      <c r="W23" s="3"/>
    </row>
    <row r="24" spans="2:23" x14ac:dyDescent="0.35">
      <c r="B24" t="s">
        <v>8</v>
      </c>
      <c r="C24" s="2">
        <f t="shared" ref="C24:K24" si="19">C11/C$12</f>
        <v>3.1197741375962133E-5</v>
      </c>
      <c r="D24" s="2">
        <f t="shared" si="19"/>
        <v>7.236623102195591E-5</v>
      </c>
      <c r="E24" s="2">
        <f t="shared" si="19"/>
        <v>0</v>
      </c>
      <c r="F24" s="2">
        <f t="shared" si="19"/>
        <v>0</v>
      </c>
      <c r="G24" s="2">
        <f t="shared" si="19"/>
        <v>0</v>
      </c>
      <c r="H24" s="2">
        <f t="shared" si="19"/>
        <v>0</v>
      </c>
      <c r="I24" s="2">
        <f t="shared" si="19"/>
        <v>2.2670596236681024E-4</v>
      </c>
      <c r="J24" s="2">
        <f t="shared" si="19"/>
        <v>4.6512829788883435E-4</v>
      </c>
      <c r="K24" s="2">
        <f t="shared" si="19"/>
        <v>0.97231762956887269</v>
      </c>
      <c r="O24" s="3"/>
      <c r="P24" s="3"/>
      <c r="Q24" s="3"/>
      <c r="R24" s="3"/>
      <c r="S24" s="3"/>
      <c r="T24" s="3"/>
      <c r="U24" s="3"/>
      <c r="V24" s="3"/>
      <c r="W24" s="3"/>
    </row>
  </sheetData>
  <conditionalFormatting sqref="C3:K11">
    <cfRule type="colorScale" priority="7">
      <colorScale>
        <cfvo type="min"/>
        <cfvo type="percentile" val="90"/>
        <color rgb="FFFCFCFF"/>
        <color rgb="FF63BE7B"/>
      </colorScale>
    </cfRule>
  </conditionalFormatting>
  <conditionalFormatting sqref="C16:K24">
    <cfRule type="colorScale" priority="6">
      <colorScale>
        <cfvo type="min"/>
        <cfvo type="percentile" val="90"/>
        <color rgb="FFFCFCFF"/>
        <color rgb="FF63BE7B"/>
      </colorScale>
    </cfRule>
  </conditionalFormatting>
  <conditionalFormatting sqref="O3:W11">
    <cfRule type="colorScale" priority="5">
      <colorScale>
        <cfvo type="min"/>
        <cfvo type="percentile" val="90"/>
        <color rgb="FFFCFCFF"/>
        <color rgb="FF63BE7B"/>
      </colorScale>
    </cfRule>
  </conditionalFormatting>
  <conditionalFormatting sqref="O18:W24 O16:O17 R16:W17">
    <cfRule type="colorScale" priority="3">
      <colorScale>
        <cfvo type="min"/>
        <cfvo type="num" val="0"/>
        <cfvo type="max"/>
        <color rgb="FFF8696B"/>
        <color rgb="FFFCFCFF"/>
        <color rgb="FF5A8AC6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Q16:Q17">
    <cfRule type="colorScale" priority="1">
      <colorScale>
        <cfvo type="min"/>
        <cfvo type="num" val="0"/>
        <cfvo type="max"/>
        <color rgb="FFF8696B"/>
        <color rgb="FFFCFCFF"/>
        <color rgb="FF5A8AC6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24"/>
  <sheetViews>
    <sheetView workbookViewId="0">
      <selection activeCell="L3" sqref="L3:L11"/>
    </sheetView>
  </sheetViews>
  <sheetFormatPr defaultRowHeight="14.5" x14ac:dyDescent="0.35"/>
  <sheetData>
    <row r="1" spans="1:23" x14ac:dyDescent="0.35">
      <c r="C1" t="s">
        <v>10</v>
      </c>
      <c r="N1" t="s">
        <v>11</v>
      </c>
    </row>
    <row r="2" spans="1:23" x14ac:dyDescent="0.3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</row>
    <row r="3" spans="1:23" x14ac:dyDescent="0.35">
      <c r="A3" t="s">
        <v>9</v>
      </c>
      <c r="B3" t="s">
        <v>0</v>
      </c>
      <c r="C3">
        <v>13110499</v>
      </c>
      <c r="D3">
        <v>0</v>
      </c>
      <c r="E3">
        <v>0</v>
      </c>
      <c r="F3">
        <v>134</v>
      </c>
      <c r="G3">
        <v>0</v>
      </c>
      <c r="H3">
        <v>0</v>
      </c>
      <c r="I3">
        <v>13</v>
      </c>
      <c r="J3">
        <v>2289</v>
      </c>
      <c r="K3">
        <v>330</v>
      </c>
      <c r="L3">
        <f>SUM(C3:K3)</f>
        <v>13113265</v>
      </c>
      <c r="N3" t="s">
        <v>0</v>
      </c>
      <c r="O3" s="2">
        <f t="shared" ref="O3:O11" si="0">C3/$L3</f>
        <v>0.99978906855005223</v>
      </c>
      <c r="P3" s="2">
        <f t="shared" ref="P3:P11" si="1">D3/$L3</f>
        <v>0</v>
      </c>
      <c r="Q3" s="2">
        <f t="shared" ref="Q3:Q11" si="2">E3/$L3</f>
        <v>0</v>
      </c>
      <c r="R3" s="2">
        <f t="shared" ref="R3:R11" si="3">F3/$L3</f>
        <v>1.0218660265006465E-5</v>
      </c>
      <c r="S3" s="2">
        <f t="shared" ref="S3:S11" si="4">G3/$L3</f>
        <v>0</v>
      </c>
      <c r="T3" s="2">
        <f t="shared" ref="T3:T11" si="5">H3/$L3</f>
        <v>0</v>
      </c>
      <c r="U3" s="2">
        <f t="shared" ref="U3:U11" si="6">I3/$L3</f>
        <v>9.9136256302301514E-7</v>
      </c>
      <c r="V3" s="2">
        <f t="shared" ref="V3:V11" si="7">J3/$L3</f>
        <v>1.7455606975074476E-4</v>
      </c>
      <c r="W3" s="2">
        <f t="shared" ref="W3:W11" si="8">K3/$L3</f>
        <v>2.5165357369045771E-5</v>
      </c>
    </row>
    <row r="4" spans="1:23" x14ac:dyDescent="0.35"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ref="L4:L11" si="9">SUM(C4:K4)</f>
        <v>0</v>
      </c>
      <c r="N4" t="s">
        <v>1</v>
      </c>
      <c r="O4" s="2" t="e">
        <f t="shared" si="0"/>
        <v>#DIV/0!</v>
      </c>
      <c r="P4" s="2" t="e">
        <f t="shared" si="1"/>
        <v>#DIV/0!</v>
      </c>
      <c r="Q4" s="2" t="e">
        <f t="shared" si="2"/>
        <v>#DIV/0!</v>
      </c>
      <c r="R4" s="2" t="e">
        <f t="shared" si="3"/>
        <v>#DIV/0!</v>
      </c>
      <c r="S4" s="2" t="e">
        <f t="shared" si="4"/>
        <v>#DIV/0!</v>
      </c>
      <c r="T4" s="2" t="e">
        <f t="shared" si="5"/>
        <v>#DIV/0!</v>
      </c>
      <c r="U4" s="2" t="e">
        <f t="shared" si="6"/>
        <v>#DIV/0!</v>
      </c>
      <c r="V4" s="2" t="e">
        <f t="shared" si="7"/>
        <v>#DIV/0!</v>
      </c>
      <c r="W4" s="2" t="e">
        <f t="shared" si="8"/>
        <v>#DIV/0!</v>
      </c>
    </row>
    <row r="5" spans="1:23" ht="15" thickBot="1" x14ac:dyDescent="0.4"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9"/>
        <v>0</v>
      </c>
      <c r="N5" t="s">
        <v>2</v>
      </c>
      <c r="O5" s="2" t="e">
        <f t="shared" si="0"/>
        <v>#DIV/0!</v>
      </c>
      <c r="P5" s="2" t="e">
        <f t="shared" si="1"/>
        <v>#DIV/0!</v>
      </c>
      <c r="Q5" s="2" t="e">
        <f t="shared" si="2"/>
        <v>#DIV/0!</v>
      </c>
      <c r="R5" s="2" t="e">
        <f t="shared" si="3"/>
        <v>#DIV/0!</v>
      </c>
      <c r="S5" s="2" t="e">
        <f t="shared" si="4"/>
        <v>#DIV/0!</v>
      </c>
      <c r="T5" s="2" t="e">
        <f t="shared" si="5"/>
        <v>#DIV/0!</v>
      </c>
      <c r="U5" s="2" t="e">
        <f t="shared" si="6"/>
        <v>#DIV/0!</v>
      </c>
      <c r="V5" s="2" t="e">
        <f t="shared" si="7"/>
        <v>#DIV/0!</v>
      </c>
      <c r="W5" s="2" t="e">
        <f t="shared" si="8"/>
        <v>#DIV/0!</v>
      </c>
    </row>
    <row r="6" spans="1:23" ht="15" thickBot="1" x14ac:dyDescent="0.4">
      <c r="B6" t="s">
        <v>3</v>
      </c>
      <c r="C6">
        <v>127</v>
      </c>
      <c r="D6">
        <v>0</v>
      </c>
      <c r="E6">
        <v>0</v>
      </c>
      <c r="F6">
        <v>17356</v>
      </c>
      <c r="G6">
        <v>0</v>
      </c>
      <c r="H6">
        <v>0</v>
      </c>
      <c r="I6">
        <v>30</v>
      </c>
      <c r="J6">
        <v>616</v>
      </c>
      <c r="K6">
        <v>4</v>
      </c>
      <c r="L6">
        <f t="shared" si="9"/>
        <v>18133</v>
      </c>
      <c r="N6" t="s">
        <v>3</v>
      </c>
      <c r="O6" s="2">
        <f t="shared" si="0"/>
        <v>7.0038052170076654E-3</v>
      </c>
      <c r="P6" s="2">
        <f t="shared" si="1"/>
        <v>0</v>
      </c>
      <c r="Q6" s="2">
        <f t="shared" si="2"/>
        <v>0</v>
      </c>
      <c r="R6" s="4">
        <f t="shared" si="3"/>
        <v>0.95714994760933103</v>
      </c>
      <c r="S6" s="2">
        <f t="shared" si="4"/>
        <v>0</v>
      </c>
      <c r="T6" s="2">
        <f t="shared" si="5"/>
        <v>0</v>
      </c>
      <c r="U6" s="2">
        <f t="shared" si="6"/>
        <v>1.6544421772459053E-3</v>
      </c>
      <c r="V6" s="2">
        <f t="shared" si="7"/>
        <v>3.3971212706115923E-2</v>
      </c>
      <c r="W6" s="2">
        <f t="shared" si="8"/>
        <v>2.2059229029945402E-4</v>
      </c>
    </row>
    <row r="7" spans="1:23" x14ac:dyDescent="0.35">
      <c r="B7" t="s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9"/>
        <v>0</v>
      </c>
      <c r="N7" t="s">
        <v>4</v>
      </c>
      <c r="O7" s="2" t="e">
        <f t="shared" si="0"/>
        <v>#DIV/0!</v>
      </c>
      <c r="P7" s="2" t="e">
        <f t="shared" si="1"/>
        <v>#DIV/0!</v>
      </c>
      <c r="Q7" s="2" t="e">
        <f t="shared" si="2"/>
        <v>#DIV/0!</v>
      </c>
      <c r="R7" s="2" t="e">
        <f t="shared" si="3"/>
        <v>#DIV/0!</v>
      </c>
      <c r="S7" s="2" t="e">
        <f t="shared" si="4"/>
        <v>#DIV/0!</v>
      </c>
      <c r="T7" s="2" t="e">
        <f t="shared" si="5"/>
        <v>#DIV/0!</v>
      </c>
      <c r="U7" s="2" t="e">
        <f t="shared" si="6"/>
        <v>#DIV/0!</v>
      </c>
      <c r="V7" s="2" t="e">
        <f t="shared" si="7"/>
        <v>#DIV/0!</v>
      </c>
      <c r="W7" s="2" t="e">
        <f t="shared" si="8"/>
        <v>#DIV/0!</v>
      </c>
    </row>
    <row r="8" spans="1:23" x14ac:dyDescent="0.35">
      <c r="B8" t="s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9"/>
        <v>0</v>
      </c>
      <c r="N8" t="s">
        <v>5</v>
      </c>
      <c r="O8" s="2" t="e">
        <f t="shared" si="0"/>
        <v>#DIV/0!</v>
      </c>
      <c r="P8" s="2" t="e">
        <f t="shared" si="1"/>
        <v>#DIV/0!</v>
      </c>
      <c r="Q8" s="2" t="e">
        <f t="shared" si="2"/>
        <v>#DIV/0!</v>
      </c>
      <c r="R8" s="2" t="e">
        <f t="shared" si="3"/>
        <v>#DIV/0!</v>
      </c>
      <c r="S8" s="2" t="e">
        <f t="shared" si="4"/>
        <v>#DIV/0!</v>
      </c>
      <c r="T8" s="2" t="e">
        <f t="shared" si="5"/>
        <v>#DIV/0!</v>
      </c>
      <c r="U8" s="2" t="e">
        <f t="shared" si="6"/>
        <v>#DIV/0!</v>
      </c>
      <c r="V8" s="2" t="e">
        <f t="shared" si="7"/>
        <v>#DIV/0!</v>
      </c>
      <c r="W8" s="2" t="e">
        <f t="shared" si="8"/>
        <v>#DIV/0!</v>
      </c>
    </row>
    <row r="9" spans="1:23" x14ac:dyDescent="0.35">
      <c r="B9" t="s">
        <v>6</v>
      </c>
      <c r="C9">
        <v>17</v>
      </c>
      <c r="D9">
        <v>0</v>
      </c>
      <c r="E9">
        <v>0</v>
      </c>
      <c r="F9">
        <v>36</v>
      </c>
      <c r="G9">
        <v>0</v>
      </c>
      <c r="H9">
        <v>0</v>
      </c>
      <c r="I9">
        <v>4020</v>
      </c>
      <c r="J9">
        <v>4</v>
      </c>
      <c r="K9">
        <v>51</v>
      </c>
      <c r="L9">
        <f t="shared" si="9"/>
        <v>4128</v>
      </c>
      <c r="N9" t="s">
        <v>6</v>
      </c>
      <c r="O9" s="2">
        <f t="shared" si="0"/>
        <v>4.1182170542635663E-3</v>
      </c>
      <c r="P9" s="2">
        <f t="shared" si="1"/>
        <v>0</v>
      </c>
      <c r="Q9" s="2">
        <f t="shared" si="2"/>
        <v>0</v>
      </c>
      <c r="R9" s="2">
        <f t="shared" si="3"/>
        <v>8.7209302325581394E-3</v>
      </c>
      <c r="S9" s="2">
        <f t="shared" si="4"/>
        <v>0</v>
      </c>
      <c r="T9" s="2">
        <f t="shared" si="5"/>
        <v>0</v>
      </c>
      <c r="U9" s="2">
        <f t="shared" si="6"/>
        <v>0.97383720930232553</v>
      </c>
      <c r="V9" s="2">
        <f t="shared" si="7"/>
        <v>9.6899224806201549E-4</v>
      </c>
      <c r="W9" s="2">
        <f t="shared" si="8"/>
        <v>1.2354651162790697E-2</v>
      </c>
    </row>
    <row r="10" spans="1:23" x14ac:dyDescent="0.35">
      <c r="B10" t="s">
        <v>7</v>
      </c>
      <c r="C10">
        <v>2045</v>
      </c>
      <c r="D10">
        <v>0</v>
      </c>
      <c r="E10">
        <v>0</v>
      </c>
      <c r="F10">
        <v>82</v>
      </c>
      <c r="G10">
        <v>0</v>
      </c>
      <c r="H10">
        <v>0</v>
      </c>
      <c r="I10">
        <v>0</v>
      </c>
      <c r="J10">
        <v>232613</v>
      </c>
      <c r="K10">
        <v>350</v>
      </c>
      <c r="L10">
        <f t="shared" si="9"/>
        <v>235090</v>
      </c>
      <c r="N10" t="s">
        <v>7</v>
      </c>
      <c r="O10" s="2">
        <f t="shared" si="0"/>
        <v>8.698796205708452E-3</v>
      </c>
      <c r="P10" s="2">
        <f t="shared" si="1"/>
        <v>0</v>
      </c>
      <c r="Q10" s="2">
        <f t="shared" si="2"/>
        <v>0</v>
      </c>
      <c r="R10" s="2">
        <f t="shared" si="3"/>
        <v>3.4880258624356628E-4</v>
      </c>
      <c r="S10" s="2">
        <f t="shared" si="4"/>
        <v>0</v>
      </c>
      <c r="T10" s="2">
        <f t="shared" si="5"/>
        <v>0</v>
      </c>
      <c r="U10" s="2">
        <f t="shared" si="6"/>
        <v>0</v>
      </c>
      <c r="V10" s="2">
        <f t="shared" si="7"/>
        <v>0.98946360968139857</v>
      </c>
      <c r="W10" s="2">
        <f t="shared" si="8"/>
        <v>1.4887915266493684E-3</v>
      </c>
    </row>
    <row r="11" spans="1:23" x14ac:dyDescent="0.35">
      <c r="B11" t="s">
        <v>8</v>
      </c>
      <c r="C11">
        <v>254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132</v>
      </c>
      <c r="K11">
        <v>24597</v>
      </c>
      <c r="L11">
        <f t="shared" si="9"/>
        <v>24984</v>
      </c>
      <c r="N11" t="s">
        <v>8</v>
      </c>
      <c r="O11" s="2">
        <f t="shared" si="0"/>
        <v>1.0166506564201089E-2</v>
      </c>
      <c r="P11" s="2">
        <f t="shared" si="1"/>
        <v>0</v>
      </c>
      <c r="Q11" s="2">
        <f t="shared" si="2"/>
        <v>0</v>
      </c>
      <c r="R11" s="2">
        <f t="shared" si="3"/>
        <v>0</v>
      </c>
      <c r="S11" s="2">
        <f t="shared" si="4"/>
        <v>0</v>
      </c>
      <c r="T11" s="2">
        <f t="shared" si="5"/>
        <v>0</v>
      </c>
      <c r="U11" s="2">
        <f t="shared" si="6"/>
        <v>4.0025616394492472E-5</v>
      </c>
      <c r="V11" s="2">
        <f t="shared" si="7"/>
        <v>5.2833813640730063E-3</v>
      </c>
      <c r="W11" s="2">
        <f t="shared" si="8"/>
        <v>0.98451008645533145</v>
      </c>
    </row>
    <row r="12" spans="1:23" x14ac:dyDescent="0.35">
      <c r="C12">
        <f>SUM(C3:C11)</f>
        <v>13112942</v>
      </c>
      <c r="D12">
        <f t="shared" ref="D12:K12" si="10">SUM(D3:D11)</f>
        <v>0</v>
      </c>
      <c r="E12">
        <f t="shared" si="10"/>
        <v>0</v>
      </c>
      <c r="F12">
        <f t="shared" si="10"/>
        <v>17608</v>
      </c>
      <c r="G12">
        <f t="shared" si="10"/>
        <v>0</v>
      </c>
      <c r="H12">
        <f t="shared" si="10"/>
        <v>0</v>
      </c>
      <c r="I12">
        <f t="shared" si="10"/>
        <v>4064</v>
      </c>
      <c r="J12">
        <f t="shared" si="10"/>
        <v>235654</v>
      </c>
      <c r="K12">
        <f t="shared" si="10"/>
        <v>25332</v>
      </c>
      <c r="L12">
        <f>SUM(C3,D4,E5,F6,G7,H8,I9,J10,K11)/SUM(C3:K11)</f>
        <v>0.99951364627191019</v>
      </c>
    </row>
    <row r="14" spans="1:23" x14ac:dyDescent="0.35">
      <c r="B14" t="s">
        <v>12</v>
      </c>
    </row>
    <row r="15" spans="1:23" x14ac:dyDescent="0.35"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  <c r="J15" t="s">
        <v>7</v>
      </c>
      <c r="K15" t="s">
        <v>8</v>
      </c>
      <c r="P15" s="23">
        <f>SUM(C3,D4,E5,F6,G7,H8,I9,J10,K11)/SUM(C3:K11)</f>
        <v>0.99951364627191019</v>
      </c>
      <c r="Q15" t="s">
        <v>25</v>
      </c>
    </row>
    <row r="16" spans="1:23" x14ac:dyDescent="0.35">
      <c r="B16" t="s">
        <v>0</v>
      </c>
      <c r="C16" s="2">
        <f t="shared" ref="C16:K16" si="11">C3/C$12</f>
        <v>0.9998136955078426</v>
      </c>
      <c r="D16" s="2" t="e">
        <f t="shared" si="11"/>
        <v>#DIV/0!</v>
      </c>
      <c r="E16" s="2" t="e">
        <f t="shared" si="11"/>
        <v>#DIV/0!</v>
      </c>
      <c r="F16" s="2">
        <f t="shared" si="11"/>
        <v>7.6101771921853701E-3</v>
      </c>
      <c r="G16" s="2" t="e">
        <f t="shared" si="11"/>
        <v>#DIV/0!</v>
      </c>
      <c r="H16" s="2" t="e">
        <f t="shared" si="11"/>
        <v>#DIV/0!</v>
      </c>
      <c r="I16" s="2">
        <f t="shared" si="11"/>
        <v>3.1988188976377952E-3</v>
      </c>
      <c r="J16" s="2">
        <f t="shared" si="11"/>
        <v>9.7133933648484647E-3</v>
      </c>
      <c r="K16" s="2">
        <f t="shared" si="11"/>
        <v>1.3027001421127428E-2</v>
      </c>
      <c r="O16" s="3"/>
      <c r="P16" s="1">
        <f>SUM(D4:K11)/SUM(D3:K11)</f>
        <v>0.99021432260894793</v>
      </c>
      <c r="Q16" s="3" t="s">
        <v>23</v>
      </c>
      <c r="R16" s="3"/>
      <c r="S16" s="3"/>
      <c r="T16" s="3"/>
      <c r="U16" s="3"/>
      <c r="V16" s="3"/>
      <c r="W16" s="3"/>
    </row>
    <row r="17" spans="2:23" ht="15" thickBot="1" x14ac:dyDescent="0.4">
      <c r="B17" t="s">
        <v>1</v>
      </c>
      <c r="C17" s="2">
        <f t="shared" ref="C17:K17" si="12">C4/C$12</f>
        <v>0</v>
      </c>
      <c r="D17" s="2" t="e">
        <f t="shared" si="12"/>
        <v>#DIV/0!</v>
      </c>
      <c r="E17" s="2" t="e">
        <f t="shared" si="12"/>
        <v>#DIV/0!</v>
      </c>
      <c r="F17" s="2">
        <f t="shared" si="12"/>
        <v>0</v>
      </c>
      <c r="G17" s="2" t="e">
        <f t="shared" si="12"/>
        <v>#DIV/0!</v>
      </c>
      <c r="H17" s="2" t="e">
        <f t="shared" si="12"/>
        <v>#DIV/0!</v>
      </c>
      <c r="I17" s="2">
        <f t="shared" si="12"/>
        <v>0</v>
      </c>
      <c r="J17" s="2">
        <f t="shared" si="12"/>
        <v>0</v>
      </c>
      <c r="K17" s="2">
        <f t="shared" si="12"/>
        <v>0</v>
      </c>
      <c r="O17" s="3"/>
      <c r="P17" s="1">
        <f>SUM(D4:K11)/SUM(C4:K11)</f>
        <v>0.9913471585173641</v>
      </c>
      <c r="Q17" s="3" t="s">
        <v>24</v>
      </c>
      <c r="R17" s="3"/>
      <c r="S17" s="3"/>
      <c r="T17" s="3"/>
      <c r="U17" s="3"/>
      <c r="V17" s="3"/>
      <c r="W17" s="3"/>
    </row>
    <row r="18" spans="2:23" ht="15" thickBot="1" x14ac:dyDescent="0.4">
      <c r="B18" t="s">
        <v>2</v>
      </c>
      <c r="C18" s="2">
        <f t="shared" ref="C18:K18" si="13">C5/C$12</f>
        <v>0</v>
      </c>
      <c r="D18" s="2" t="e">
        <f t="shared" si="13"/>
        <v>#DIV/0!</v>
      </c>
      <c r="E18" s="4" t="e">
        <f t="shared" si="13"/>
        <v>#DIV/0!</v>
      </c>
      <c r="F18" s="2">
        <f t="shared" si="13"/>
        <v>0</v>
      </c>
      <c r="G18" s="2" t="e">
        <f t="shared" si="13"/>
        <v>#DIV/0!</v>
      </c>
      <c r="H18" s="2" t="e">
        <f t="shared" si="13"/>
        <v>#DIV/0!</v>
      </c>
      <c r="I18" s="2">
        <f t="shared" si="13"/>
        <v>0</v>
      </c>
      <c r="J18" s="2">
        <f t="shared" si="13"/>
        <v>0</v>
      </c>
      <c r="K18" s="2">
        <f t="shared" si="13"/>
        <v>0</v>
      </c>
      <c r="O18" s="3"/>
      <c r="P18" s="3"/>
      <c r="Q18" s="3"/>
      <c r="R18" s="3"/>
      <c r="S18" s="3"/>
      <c r="T18" s="3"/>
      <c r="U18" s="3"/>
      <c r="V18" s="3"/>
      <c r="W18" s="3"/>
    </row>
    <row r="19" spans="2:23" ht="15" thickBot="1" x14ac:dyDescent="0.4">
      <c r="B19" t="s">
        <v>3</v>
      </c>
      <c r="C19" s="2">
        <f t="shared" ref="C19:K19" si="14">C6/C$12</f>
        <v>9.6850882128510909E-6</v>
      </c>
      <c r="D19" s="2" t="e">
        <f t="shared" si="14"/>
        <v>#DIV/0!</v>
      </c>
      <c r="E19" s="2" t="e">
        <f t="shared" si="14"/>
        <v>#DIV/0!</v>
      </c>
      <c r="F19" s="2">
        <f t="shared" si="14"/>
        <v>0.985688323489323</v>
      </c>
      <c r="G19" s="2" t="e">
        <f t="shared" si="14"/>
        <v>#DIV/0!</v>
      </c>
      <c r="H19" s="2" t="e">
        <f t="shared" si="14"/>
        <v>#DIV/0!</v>
      </c>
      <c r="I19" s="2">
        <f t="shared" si="14"/>
        <v>7.3818897637795275E-3</v>
      </c>
      <c r="J19" s="2">
        <f t="shared" si="14"/>
        <v>2.6140018841182412E-3</v>
      </c>
      <c r="K19" s="2">
        <f t="shared" si="14"/>
        <v>1.5790304752881732E-4</v>
      </c>
      <c r="O19" s="3"/>
      <c r="P19" s="3"/>
      <c r="Q19" s="3"/>
      <c r="R19" s="3"/>
      <c r="S19" s="3"/>
      <c r="T19" s="3"/>
      <c r="U19" s="3"/>
      <c r="V19" s="3"/>
      <c r="W19" s="3"/>
    </row>
    <row r="20" spans="2:23" ht="15" thickBot="1" x14ac:dyDescent="0.4">
      <c r="B20" t="s">
        <v>4</v>
      </c>
      <c r="C20" s="2">
        <f t="shared" ref="C20:K20" si="15">C7/C$12</f>
        <v>0</v>
      </c>
      <c r="D20" s="2" t="e">
        <f t="shared" si="15"/>
        <v>#DIV/0!</v>
      </c>
      <c r="E20" s="2" t="e">
        <f t="shared" si="15"/>
        <v>#DIV/0!</v>
      </c>
      <c r="F20" s="2">
        <f t="shared" si="15"/>
        <v>0</v>
      </c>
      <c r="G20" s="4" t="e">
        <f t="shared" si="15"/>
        <v>#DIV/0!</v>
      </c>
      <c r="H20" s="2" t="e">
        <f t="shared" si="15"/>
        <v>#DIV/0!</v>
      </c>
      <c r="I20" s="2">
        <f t="shared" si="15"/>
        <v>0</v>
      </c>
      <c r="J20" s="2">
        <f t="shared" si="15"/>
        <v>0</v>
      </c>
      <c r="K20" s="2">
        <f t="shared" si="15"/>
        <v>0</v>
      </c>
      <c r="O20" s="3"/>
      <c r="P20" s="3"/>
      <c r="Q20" s="3"/>
      <c r="R20" s="3"/>
      <c r="S20" s="3"/>
      <c r="T20" s="3"/>
      <c r="U20" s="3"/>
      <c r="V20" s="3"/>
      <c r="W20" s="3"/>
    </row>
    <row r="21" spans="2:23" ht="15" thickBot="1" x14ac:dyDescent="0.4">
      <c r="B21" t="s">
        <v>5</v>
      </c>
      <c r="C21" s="2">
        <f t="shared" ref="C21:K21" si="16">C8/C$12</f>
        <v>0</v>
      </c>
      <c r="D21" s="2" t="e">
        <f t="shared" si="16"/>
        <v>#DIV/0!</v>
      </c>
      <c r="E21" s="2" t="e">
        <f t="shared" si="16"/>
        <v>#DIV/0!</v>
      </c>
      <c r="F21" s="2">
        <f t="shared" si="16"/>
        <v>0</v>
      </c>
      <c r="G21" s="2" t="e">
        <f t="shared" si="16"/>
        <v>#DIV/0!</v>
      </c>
      <c r="H21" s="4" t="e">
        <f t="shared" si="16"/>
        <v>#DIV/0!</v>
      </c>
      <c r="I21" s="2">
        <f t="shared" si="16"/>
        <v>0</v>
      </c>
      <c r="J21" s="2">
        <f t="shared" si="16"/>
        <v>0</v>
      </c>
      <c r="K21" s="2">
        <f t="shared" si="16"/>
        <v>0</v>
      </c>
      <c r="O21" s="3"/>
      <c r="P21" s="3"/>
      <c r="Q21" s="3"/>
      <c r="R21" s="3"/>
      <c r="S21" s="3"/>
      <c r="T21" s="3"/>
      <c r="U21" s="3"/>
      <c r="V21" s="3"/>
      <c r="W21" s="3"/>
    </row>
    <row r="22" spans="2:23" x14ac:dyDescent="0.35">
      <c r="B22" t="s">
        <v>6</v>
      </c>
      <c r="C22" s="2">
        <f t="shared" ref="C22:K22" si="17">C9/C$12</f>
        <v>1.296429130854083E-6</v>
      </c>
      <c r="D22" s="2" t="e">
        <f t="shared" si="17"/>
        <v>#DIV/0!</v>
      </c>
      <c r="E22" s="2" t="e">
        <f t="shared" si="17"/>
        <v>#DIV/0!</v>
      </c>
      <c r="F22" s="2">
        <f t="shared" si="17"/>
        <v>2.0445252158109951E-3</v>
      </c>
      <c r="G22" s="2" t="e">
        <f t="shared" si="17"/>
        <v>#DIV/0!</v>
      </c>
      <c r="H22" s="2" t="e">
        <f t="shared" si="17"/>
        <v>#DIV/0!</v>
      </c>
      <c r="I22" s="2">
        <f t="shared" si="17"/>
        <v>0.98917322834645671</v>
      </c>
      <c r="J22" s="2">
        <f t="shared" si="17"/>
        <v>1.6974038208560008E-5</v>
      </c>
      <c r="K22" s="2">
        <f t="shared" si="17"/>
        <v>2.0132638559924206E-3</v>
      </c>
      <c r="O22" s="3"/>
      <c r="P22" s="3"/>
      <c r="Q22" s="3"/>
      <c r="R22" s="3"/>
      <c r="S22" s="3"/>
      <c r="T22" s="3"/>
      <c r="U22" s="3"/>
      <c r="V22" s="3"/>
      <c r="W22" s="3"/>
    </row>
    <row r="23" spans="2:23" x14ac:dyDescent="0.35">
      <c r="B23" t="s">
        <v>7</v>
      </c>
      <c r="C23" s="2">
        <f t="shared" ref="C23:K23" si="18">C10/C$12</f>
        <v>1.5595279838803526E-4</v>
      </c>
      <c r="D23" s="2" t="e">
        <f t="shared" si="18"/>
        <v>#DIV/0!</v>
      </c>
      <c r="E23" s="2" t="e">
        <f t="shared" si="18"/>
        <v>#DIV/0!</v>
      </c>
      <c r="F23" s="2">
        <f t="shared" si="18"/>
        <v>4.6569741026805996E-3</v>
      </c>
      <c r="G23" s="2" t="e">
        <f t="shared" si="18"/>
        <v>#DIV/0!</v>
      </c>
      <c r="H23" s="2" t="e">
        <f t="shared" si="18"/>
        <v>#DIV/0!</v>
      </c>
      <c r="I23" s="2">
        <f t="shared" si="18"/>
        <v>0</v>
      </c>
      <c r="J23" s="2">
        <f t="shared" si="18"/>
        <v>0.9870954874519422</v>
      </c>
      <c r="K23" s="2">
        <f t="shared" si="18"/>
        <v>1.3816516658771514E-2</v>
      </c>
      <c r="O23" s="3"/>
      <c r="P23" s="3"/>
      <c r="Q23" s="3"/>
      <c r="R23" s="3"/>
      <c r="S23" s="3"/>
      <c r="T23" s="3"/>
      <c r="U23" s="3"/>
      <c r="V23" s="3"/>
      <c r="W23" s="3"/>
    </row>
    <row r="24" spans="2:23" x14ac:dyDescent="0.35">
      <c r="B24" t="s">
        <v>8</v>
      </c>
      <c r="C24" s="2">
        <f t="shared" ref="C24:K24" si="19">C11/C$12</f>
        <v>1.9370176425702182E-5</v>
      </c>
      <c r="D24" s="2" t="e">
        <f t="shared" si="19"/>
        <v>#DIV/0!</v>
      </c>
      <c r="E24" s="2" t="e">
        <f t="shared" si="19"/>
        <v>#DIV/0!</v>
      </c>
      <c r="F24" s="2">
        <f t="shared" si="19"/>
        <v>0</v>
      </c>
      <c r="G24" s="2" t="e">
        <f t="shared" si="19"/>
        <v>#DIV/0!</v>
      </c>
      <c r="H24" s="2" t="e">
        <f t="shared" si="19"/>
        <v>#DIV/0!</v>
      </c>
      <c r="I24" s="2">
        <f t="shared" si="19"/>
        <v>2.4606299212598425E-4</v>
      </c>
      <c r="J24" s="2">
        <f t="shared" si="19"/>
        <v>5.6014326088248026E-4</v>
      </c>
      <c r="K24" s="2">
        <f t="shared" si="19"/>
        <v>0.97098531501657981</v>
      </c>
      <c r="O24" s="3"/>
      <c r="P24" s="3"/>
      <c r="Q24" s="3"/>
      <c r="R24" s="3"/>
      <c r="S24" s="3"/>
      <c r="T24" s="3"/>
      <c r="U24" s="3"/>
      <c r="V24" s="3"/>
      <c r="W24" s="3"/>
    </row>
  </sheetData>
  <conditionalFormatting sqref="C3:K11">
    <cfRule type="colorScale" priority="7">
      <colorScale>
        <cfvo type="min"/>
        <cfvo type="percentile" val="90"/>
        <color rgb="FFFCFCFF"/>
        <color rgb="FF63BE7B"/>
      </colorScale>
    </cfRule>
  </conditionalFormatting>
  <conditionalFormatting sqref="C16:K24">
    <cfRule type="colorScale" priority="6">
      <colorScale>
        <cfvo type="min"/>
        <cfvo type="percentile" val="90"/>
        <color rgb="FFFCFCFF"/>
        <color rgb="FF63BE7B"/>
      </colorScale>
    </cfRule>
  </conditionalFormatting>
  <conditionalFormatting sqref="O3:W11">
    <cfRule type="colorScale" priority="5">
      <colorScale>
        <cfvo type="min"/>
        <cfvo type="percentile" val="90"/>
        <color rgb="FFFCFCFF"/>
        <color rgb="FF63BE7B"/>
      </colorScale>
    </cfRule>
  </conditionalFormatting>
  <conditionalFormatting sqref="O18:W24 O16:O17 R16:W17">
    <cfRule type="colorScale" priority="3">
      <colorScale>
        <cfvo type="min"/>
        <cfvo type="num" val="0"/>
        <cfvo type="max"/>
        <color rgb="FFF8696B"/>
        <color rgb="FFFCFCFF"/>
        <color rgb="FF5A8AC6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Q16:Q17">
    <cfRule type="colorScale" priority="1">
      <colorScale>
        <cfvo type="min"/>
        <cfvo type="num" val="0"/>
        <cfvo type="max"/>
        <color rgb="FFF8696B"/>
        <color rgb="FFFCFCFF"/>
        <color rgb="FF5A8AC6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4"/>
  <sheetViews>
    <sheetView zoomScaleNormal="100" workbookViewId="0">
      <selection activeCell="L47" sqref="L47"/>
    </sheetView>
  </sheetViews>
  <sheetFormatPr defaultRowHeight="14.5" x14ac:dyDescent="0.35"/>
  <cols>
    <col min="1" max="1" width="4.36328125" customWidth="1"/>
    <col min="2" max="2" width="9.7265625" customWidth="1"/>
    <col min="3" max="3" width="12" customWidth="1"/>
    <col min="4" max="11" width="9.6328125" customWidth="1"/>
    <col min="12" max="12" width="11.81640625" bestFit="1" customWidth="1"/>
  </cols>
  <sheetData>
    <row r="1" spans="1:23" x14ac:dyDescent="0.35">
      <c r="A1" s="11"/>
      <c r="B1" s="14"/>
      <c r="C1" s="26" t="s">
        <v>13</v>
      </c>
      <c r="D1" s="27"/>
      <c r="E1" s="27"/>
      <c r="F1" s="27"/>
      <c r="G1" s="27"/>
      <c r="H1" s="27"/>
      <c r="I1" s="27"/>
      <c r="J1" s="27"/>
      <c r="K1" s="27"/>
      <c r="N1" t="s">
        <v>11</v>
      </c>
    </row>
    <row r="2" spans="1:23" x14ac:dyDescent="0.35">
      <c r="A2" s="17"/>
      <c r="B2" s="18"/>
      <c r="C2" s="21" t="s">
        <v>0</v>
      </c>
      <c r="D2" s="22" t="s">
        <v>15</v>
      </c>
      <c r="E2" s="22" t="s">
        <v>16</v>
      </c>
      <c r="F2" s="22" t="s">
        <v>17</v>
      </c>
      <c r="G2" s="22" t="s">
        <v>19</v>
      </c>
      <c r="H2" s="22" t="s">
        <v>20</v>
      </c>
      <c r="I2" s="22" t="s">
        <v>21</v>
      </c>
      <c r="J2" s="22" t="s">
        <v>18</v>
      </c>
      <c r="K2" s="22" t="s">
        <v>22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</row>
    <row r="3" spans="1:23" ht="14.5" customHeight="1" x14ac:dyDescent="0.35">
      <c r="A3" s="24" t="s">
        <v>14</v>
      </c>
      <c r="B3" s="19" t="s">
        <v>0</v>
      </c>
      <c r="C3" s="15">
        <f>SUM('16SEC ALERT'!C3,'23MQS ALERT'!C3,'34MFS ALERT'!C3)</f>
        <v>38855724</v>
      </c>
      <c r="D3" s="16">
        <f>SUM('16SEC ALERT'!D3,'23MQS ALERT'!D3,'34MFS ALERT'!D3)</f>
        <v>13813</v>
      </c>
      <c r="E3" s="16">
        <f>SUM('16SEC ALERT'!E3,'23MQS ALERT'!E3,'34MFS ALERT'!E3)</f>
        <v>1208</v>
      </c>
      <c r="F3" s="16">
        <f>SUM('16SEC ALERT'!F3,'23MQS ALERT'!F3,'34MFS ALERT'!F3)</f>
        <v>86</v>
      </c>
      <c r="G3" s="16">
        <f>SUM('16SEC ALERT'!G3,'23MQS ALERT'!G3,'34MFS ALERT'!G3)</f>
        <v>280</v>
      </c>
      <c r="H3" s="16">
        <f>SUM('16SEC ALERT'!H3,'23MQS ALERT'!H3,'34MFS ALERT'!H3)</f>
        <v>36</v>
      </c>
      <c r="I3" s="16">
        <f>SUM('16SEC ALERT'!I3,'23MQS ALERT'!I3,'34MFS ALERT'!I3)</f>
        <v>17</v>
      </c>
      <c r="J3" s="16">
        <f>SUM('16SEC ALERT'!J3,'23MQS ALERT'!J3,'34MFS ALERT'!J3)</f>
        <v>5634</v>
      </c>
      <c r="K3" s="16">
        <f>SUM('16SEC ALERT'!K3,'23MQS ALERT'!K3,'34MFS ALERT'!K3)</f>
        <v>1545</v>
      </c>
      <c r="L3">
        <f>SUM(C3:K3)</f>
        <v>38878343</v>
      </c>
      <c r="N3" t="s">
        <v>0</v>
      </c>
      <c r="O3" s="2">
        <f t="shared" ref="O3:O11" si="0">C3/$L3</f>
        <v>0.9994182108018338</v>
      </c>
      <c r="P3" s="2">
        <f t="shared" ref="P3:P11" si="1">D3/$L3</f>
        <v>3.552877755103915E-4</v>
      </c>
      <c r="Q3" s="2">
        <f t="shared" ref="Q3:Q11" si="2">E3/$L3</f>
        <v>3.1071283053395563E-5</v>
      </c>
      <c r="R3" s="2">
        <f t="shared" ref="R3:R11" si="3">F3/$L3</f>
        <v>2.2120284292980284E-6</v>
      </c>
      <c r="S3" s="2">
        <f t="shared" ref="S3:S11" si="4">G3/$L3</f>
        <v>7.2019530256214884E-6</v>
      </c>
      <c r="T3" s="2">
        <f t="shared" ref="T3:T11" si="5">H3/$L3</f>
        <v>9.2596538900847703E-7</v>
      </c>
      <c r="U3" s="2">
        <f t="shared" ref="U3:U11" si="6">I3/$L3</f>
        <v>4.3726143369844748E-7</v>
      </c>
      <c r="V3" s="2">
        <f t="shared" ref="V3:V11" si="7">J3/$L3</f>
        <v>1.4491358337982666E-4</v>
      </c>
      <c r="W3" s="2">
        <f t="shared" ref="W3:W11" si="8">K3/$L3</f>
        <v>3.973934794494714E-5</v>
      </c>
    </row>
    <row r="4" spans="1:23" x14ac:dyDescent="0.35">
      <c r="A4" s="25"/>
      <c r="B4" s="20" t="s">
        <v>15</v>
      </c>
      <c r="C4" s="13">
        <f>SUM('16SEC ALERT'!C4,'23MQS ALERT'!C4,'34MFS ALERT'!C4)</f>
        <v>10388</v>
      </c>
      <c r="D4" s="12">
        <f>SUM('16SEC ALERT'!D4,'23MQS ALERT'!D4,'34MFS ALERT'!D4)</f>
        <v>327539</v>
      </c>
      <c r="E4" s="12">
        <f>SUM('16SEC ALERT'!E4,'23MQS ALERT'!E4,'34MFS ALERT'!E4)</f>
        <v>1383</v>
      </c>
      <c r="F4" s="12">
        <f>SUM('16SEC ALERT'!F4,'23MQS ALERT'!F4,'34MFS ALERT'!F4)</f>
        <v>80</v>
      </c>
      <c r="G4" s="12">
        <f>SUM('16SEC ALERT'!G4,'23MQS ALERT'!G4,'34MFS ALERT'!G4)</f>
        <v>344</v>
      </c>
      <c r="H4" s="12">
        <f>SUM('16SEC ALERT'!H4,'23MQS ALERT'!H4,'34MFS ALERT'!H4)</f>
        <v>53</v>
      </c>
      <c r="I4" s="12">
        <f>SUM('16SEC ALERT'!I4,'23MQS ALERT'!I4,'34MFS ALERT'!I4)</f>
        <v>24</v>
      </c>
      <c r="J4" s="12">
        <f>SUM('16SEC ALERT'!J4,'23MQS ALERT'!J4,'34MFS ALERT'!J4)</f>
        <v>110</v>
      </c>
      <c r="K4" s="12">
        <f>SUM('16SEC ALERT'!K4,'23MQS ALERT'!K4,'34MFS ALERT'!K4)</f>
        <v>50</v>
      </c>
      <c r="L4">
        <f t="shared" ref="L4:L11" si="9">SUM(C4:K4)</f>
        <v>339971</v>
      </c>
      <c r="N4" t="s">
        <v>1</v>
      </c>
      <c r="O4" s="2">
        <f t="shared" si="0"/>
        <v>3.0555547384924008E-2</v>
      </c>
      <c r="P4" s="2">
        <f t="shared" si="1"/>
        <v>0.96343217509728774</v>
      </c>
      <c r="Q4" s="2">
        <f t="shared" si="2"/>
        <v>4.0679940347853197E-3</v>
      </c>
      <c r="R4" s="2">
        <f t="shared" si="3"/>
        <v>2.3531418856314216E-4</v>
      </c>
      <c r="S4" s="2">
        <f t="shared" si="4"/>
        <v>1.0118510108215112E-3</v>
      </c>
      <c r="T4" s="2">
        <f t="shared" si="5"/>
        <v>1.5589564992308169E-4</v>
      </c>
      <c r="U4" s="2">
        <f t="shared" si="6"/>
        <v>7.0594256568942641E-5</v>
      </c>
      <c r="V4" s="2">
        <f t="shared" si="7"/>
        <v>3.2355700927432044E-4</v>
      </c>
      <c r="W4" s="2">
        <f t="shared" si="8"/>
        <v>1.4707136785196384E-4</v>
      </c>
    </row>
    <row r="5" spans="1:23" ht="15" thickBot="1" x14ac:dyDescent="0.4">
      <c r="A5" s="25"/>
      <c r="B5" s="20" t="s">
        <v>16</v>
      </c>
      <c r="C5" s="13">
        <f>SUM('16SEC ALERT'!C5,'23MQS ALERT'!C5,'34MFS ALERT'!C5)</f>
        <v>1241</v>
      </c>
      <c r="D5" s="12">
        <f>SUM('16SEC ALERT'!D5,'23MQS ALERT'!D5,'34MFS ALERT'!D5)</f>
        <v>1125</v>
      </c>
      <c r="E5" s="12">
        <f>SUM('16SEC ALERT'!E5,'23MQS ALERT'!E5,'34MFS ALERT'!E5)</f>
        <v>124148</v>
      </c>
      <c r="F5" s="12">
        <f>SUM('16SEC ALERT'!F5,'23MQS ALERT'!F5,'34MFS ALERT'!F5)</f>
        <v>703</v>
      </c>
      <c r="G5" s="12">
        <f>SUM('16SEC ALERT'!G5,'23MQS ALERT'!G5,'34MFS ALERT'!G5)</f>
        <v>1</v>
      </c>
      <c r="H5" s="12">
        <f>SUM('16SEC ALERT'!H5,'23MQS ALERT'!H5,'34MFS ALERT'!H5)</f>
        <v>99</v>
      </c>
      <c r="I5" s="12">
        <f>SUM('16SEC ALERT'!I5,'23MQS ALERT'!I5,'34MFS ALERT'!I5)</f>
        <v>92</v>
      </c>
      <c r="J5" s="12">
        <f>SUM('16SEC ALERT'!J5,'23MQS ALERT'!J5,'34MFS ALERT'!J5)</f>
        <v>0</v>
      </c>
      <c r="K5" s="12">
        <f>SUM('16SEC ALERT'!K5,'23MQS ALERT'!K5,'34MFS ALERT'!K5)</f>
        <v>0</v>
      </c>
      <c r="L5">
        <f t="shared" si="9"/>
        <v>127409</v>
      </c>
      <c r="N5" t="s">
        <v>2</v>
      </c>
      <c r="O5" s="2">
        <f t="shared" si="0"/>
        <v>9.7402852231788968E-3</v>
      </c>
      <c r="P5" s="2">
        <f t="shared" si="1"/>
        <v>8.8298314875715211E-3</v>
      </c>
      <c r="Q5" s="2">
        <f t="shared" si="2"/>
        <v>0.97440526179469267</v>
      </c>
      <c r="R5" s="2">
        <f t="shared" si="3"/>
        <v>5.5176635873446928E-3</v>
      </c>
      <c r="S5" s="2">
        <f t="shared" si="4"/>
        <v>7.8487391000635748E-6</v>
      </c>
      <c r="T5" s="2">
        <f t="shared" si="5"/>
        <v>7.7702517090629387E-4</v>
      </c>
      <c r="U5" s="2">
        <f t="shared" si="6"/>
        <v>7.2208399720584892E-4</v>
      </c>
      <c r="V5" s="2">
        <f t="shared" si="7"/>
        <v>0</v>
      </c>
      <c r="W5" s="2">
        <f t="shared" si="8"/>
        <v>0</v>
      </c>
    </row>
    <row r="6" spans="1:23" ht="15" thickBot="1" x14ac:dyDescent="0.4">
      <c r="A6" s="25"/>
      <c r="B6" s="20" t="s">
        <v>17</v>
      </c>
      <c r="C6" s="13">
        <f>SUM('16SEC ALERT'!C6,'23MQS ALERT'!C6,'34MFS ALERT'!C6)</f>
        <v>63</v>
      </c>
      <c r="D6" s="12">
        <f>SUM('16SEC ALERT'!D6,'23MQS ALERT'!D6,'34MFS ALERT'!D6)</f>
        <v>70</v>
      </c>
      <c r="E6" s="12">
        <f>SUM('16SEC ALERT'!E6,'23MQS ALERT'!E6,'34MFS ALERT'!E6)</f>
        <v>554</v>
      </c>
      <c r="F6" s="12">
        <f>SUM('16SEC ALERT'!F6,'23MQS ALERT'!F6,'34MFS ALERT'!F6)</f>
        <v>91741</v>
      </c>
      <c r="G6" s="12">
        <f>SUM('16SEC ALERT'!G6,'23MQS ALERT'!G6,'34MFS ALERT'!G6)</f>
        <v>0</v>
      </c>
      <c r="H6" s="12">
        <f>SUM('16SEC ALERT'!H6,'23MQS ALERT'!H6,'34MFS ALERT'!H6)</f>
        <v>0</v>
      </c>
      <c r="I6" s="12">
        <f>SUM('16SEC ALERT'!I6,'23MQS ALERT'!I6,'34MFS ALERT'!I6)</f>
        <v>463</v>
      </c>
      <c r="J6" s="12">
        <f>SUM('16SEC ALERT'!J6,'23MQS ALERT'!J6,'34MFS ALERT'!J6)</f>
        <v>181</v>
      </c>
      <c r="K6" s="12">
        <f>SUM('16SEC ALERT'!K6,'23MQS ALERT'!K6,'34MFS ALERT'!K6)</f>
        <v>1</v>
      </c>
      <c r="L6">
        <f t="shared" si="9"/>
        <v>93073</v>
      </c>
      <c r="N6" t="s">
        <v>3</v>
      </c>
      <c r="O6" s="2">
        <f t="shared" si="0"/>
        <v>6.7688803412375227E-4</v>
      </c>
      <c r="P6" s="2">
        <f t="shared" si="1"/>
        <v>7.5209781569305809E-4</v>
      </c>
      <c r="Q6" s="2">
        <f t="shared" si="2"/>
        <v>5.9523169984850603E-3</v>
      </c>
      <c r="R6" s="4">
        <f t="shared" si="3"/>
        <v>0.98568865299281205</v>
      </c>
      <c r="S6" s="2">
        <f t="shared" si="4"/>
        <v>0</v>
      </c>
      <c r="T6" s="2">
        <f t="shared" si="5"/>
        <v>0</v>
      </c>
      <c r="U6" s="2">
        <f t="shared" si="6"/>
        <v>4.9745898380840845E-3</v>
      </c>
      <c r="V6" s="2">
        <f t="shared" si="7"/>
        <v>1.9447100662920503E-3</v>
      </c>
      <c r="W6" s="2">
        <f t="shared" si="8"/>
        <v>1.0744254509900831E-5</v>
      </c>
    </row>
    <row r="7" spans="1:23" x14ac:dyDescent="0.35">
      <c r="A7" s="25"/>
      <c r="B7" s="20" t="s">
        <v>19</v>
      </c>
      <c r="C7" s="13">
        <f>SUM('16SEC ALERT'!C7,'23MQS ALERT'!C7,'34MFS ALERT'!C7)</f>
        <v>105</v>
      </c>
      <c r="D7" s="12">
        <f>SUM('16SEC ALERT'!D7,'23MQS ALERT'!D7,'34MFS ALERT'!D7)</f>
        <v>303</v>
      </c>
      <c r="E7" s="12">
        <f>SUM('16SEC ALERT'!E7,'23MQS ALERT'!E7,'34MFS ALERT'!E7)</f>
        <v>3</v>
      </c>
      <c r="F7" s="12">
        <f>SUM('16SEC ALERT'!F7,'23MQS ALERT'!F7,'34MFS ALERT'!F7)</f>
        <v>0</v>
      </c>
      <c r="G7" s="12">
        <f>SUM('16SEC ALERT'!G7,'23MQS ALERT'!G7,'34MFS ALERT'!G7)</f>
        <v>10992</v>
      </c>
      <c r="H7" s="12">
        <f>SUM('16SEC ALERT'!H7,'23MQS ALERT'!H7,'34MFS ALERT'!H7)</f>
        <v>42</v>
      </c>
      <c r="I7" s="12">
        <f>SUM('16SEC ALERT'!I7,'23MQS ALERT'!I7,'34MFS ALERT'!I7)</f>
        <v>6</v>
      </c>
      <c r="J7" s="12">
        <f>SUM('16SEC ALERT'!J7,'23MQS ALERT'!J7,'34MFS ALERT'!J7)</f>
        <v>0</v>
      </c>
      <c r="K7" s="12">
        <f>SUM('16SEC ALERT'!K7,'23MQS ALERT'!K7,'34MFS ALERT'!K7)</f>
        <v>0</v>
      </c>
      <c r="L7">
        <f t="shared" si="9"/>
        <v>11451</v>
      </c>
      <c r="N7" t="s">
        <v>4</v>
      </c>
      <c r="O7" s="2">
        <f t="shared" si="0"/>
        <v>9.1695048467382769E-3</v>
      </c>
      <c r="P7" s="2">
        <f t="shared" si="1"/>
        <v>2.6460571129159026E-2</v>
      </c>
      <c r="Q7" s="2">
        <f t="shared" si="2"/>
        <v>2.6198585276395077E-4</v>
      </c>
      <c r="R7" s="2">
        <f t="shared" si="3"/>
        <v>0</v>
      </c>
      <c r="S7" s="2">
        <f t="shared" si="4"/>
        <v>0.95991616452711559</v>
      </c>
      <c r="T7" s="2">
        <f t="shared" si="5"/>
        <v>3.6678019386953103E-3</v>
      </c>
      <c r="U7" s="2">
        <f t="shared" si="6"/>
        <v>5.2397170552790154E-4</v>
      </c>
      <c r="V7" s="2">
        <f t="shared" si="7"/>
        <v>0</v>
      </c>
      <c r="W7" s="2">
        <f t="shared" si="8"/>
        <v>0</v>
      </c>
    </row>
    <row r="8" spans="1:23" x14ac:dyDescent="0.35">
      <c r="A8" s="25"/>
      <c r="B8" s="20" t="s">
        <v>20</v>
      </c>
      <c r="C8" s="13">
        <f>SUM('16SEC ALERT'!C8,'23MQS ALERT'!C8,'34MFS ALERT'!C8)</f>
        <v>17</v>
      </c>
      <c r="D8" s="12">
        <f>SUM('16SEC ALERT'!D8,'23MQS ALERT'!D8,'34MFS ALERT'!D8)</f>
        <v>16</v>
      </c>
      <c r="E8" s="12">
        <f>SUM('16SEC ALERT'!E8,'23MQS ALERT'!E8,'34MFS ALERT'!E8)</f>
        <v>110</v>
      </c>
      <c r="F8" s="12">
        <f>SUM('16SEC ALERT'!F8,'23MQS ALERT'!F8,'34MFS ALERT'!F8)</f>
        <v>0</v>
      </c>
      <c r="G8" s="12">
        <f>SUM('16SEC ALERT'!G8,'23MQS ALERT'!G8,'34MFS ALERT'!G8)</f>
        <v>25</v>
      </c>
      <c r="H8" s="12">
        <f>SUM('16SEC ALERT'!H8,'23MQS ALERT'!H8,'34MFS ALERT'!H8)</f>
        <v>6691</v>
      </c>
      <c r="I8" s="12">
        <f>SUM('16SEC ALERT'!I8,'23MQS ALERT'!I8,'34MFS ALERT'!I8)</f>
        <v>91</v>
      </c>
      <c r="J8" s="12">
        <f>SUM('16SEC ALERT'!J8,'23MQS ALERT'!J8,'34MFS ALERT'!J8)</f>
        <v>0</v>
      </c>
      <c r="K8" s="12">
        <f>SUM('16SEC ALERT'!K8,'23MQS ALERT'!K8,'34MFS ALERT'!K8)</f>
        <v>0</v>
      </c>
      <c r="L8">
        <f t="shared" si="9"/>
        <v>6950</v>
      </c>
      <c r="N8" t="s">
        <v>5</v>
      </c>
      <c r="O8" s="2">
        <f t="shared" si="0"/>
        <v>2.4460431654676259E-3</v>
      </c>
      <c r="P8" s="2">
        <f t="shared" si="1"/>
        <v>2.3021582733812949E-3</v>
      </c>
      <c r="Q8" s="2">
        <f t="shared" si="2"/>
        <v>1.5827338129496403E-2</v>
      </c>
      <c r="R8" s="2">
        <f t="shared" si="3"/>
        <v>0</v>
      </c>
      <c r="S8" s="2">
        <f t="shared" si="4"/>
        <v>3.5971223021582736E-3</v>
      </c>
      <c r="T8" s="2">
        <f t="shared" si="5"/>
        <v>0.96273381294964033</v>
      </c>
      <c r="U8" s="2">
        <f t="shared" si="6"/>
        <v>1.3093525179856114E-2</v>
      </c>
      <c r="V8" s="2">
        <f t="shared" si="7"/>
        <v>0</v>
      </c>
      <c r="W8" s="2">
        <f t="shared" si="8"/>
        <v>0</v>
      </c>
    </row>
    <row r="9" spans="1:23" x14ac:dyDescent="0.35">
      <c r="A9" s="25"/>
      <c r="B9" s="20" t="s">
        <v>21</v>
      </c>
      <c r="C9" s="13">
        <f>SUM('16SEC ALERT'!C9,'23MQS ALERT'!C9,'34MFS ALERT'!C9)</f>
        <v>4</v>
      </c>
      <c r="D9" s="12">
        <f>SUM('16SEC ALERT'!D9,'23MQS ALERT'!D9,'34MFS ALERT'!D9)</f>
        <v>30</v>
      </c>
      <c r="E9" s="12">
        <f>SUM('16SEC ALERT'!E9,'23MQS ALERT'!E9,'34MFS ALERT'!E9)</f>
        <v>61</v>
      </c>
      <c r="F9" s="12">
        <f>SUM('16SEC ALERT'!F9,'23MQS ALERT'!F9,'34MFS ALERT'!F9)</f>
        <v>444</v>
      </c>
      <c r="G9" s="12">
        <f>SUM('16SEC ALERT'!G9,'23MQS ALERT'!G9,'34MFS ALERT'!G9)</f>
        <v>4</v>
      </c>
      <c r="H9" s="12">
        <f>SUM('16SEC ALERT'!H9,'23MQS ALERT'!H9,'34MFS ALERT'!H9)</f>
        <v>87</v>
      </c>
      <c r="I9" s="12">
        <f>SUM('16SEC ALERT'!I9,'23MQS ALERT'!I9,'34MFS ALERT'!I9)</f>
        <v>114583</v>
      </c>
      <c r="J9" s="12">
        <f>SUM('16SEC ALERT'!J9,'23MQS ALERT'!J9,'34MFS ALERT'!J9)</f>
        <v>0</v>
      </c>
      <c r="K9" s="12">
        <f>SUM('16SEC ALERT'!K9,'23MQS ALERT'!K9,'34MFS ALERT'!K9)</f>
        <v>110</v>
      </c>
      <c r="L9">
        <f t="shared" si="9"/>
        <v>115323</v>
      </c>
      <c r="N9" t="s">
        <v>6</v>
      </c>
      <c r="O9" s="2">
        <f t="shared" si="0"/>
        <v>3.4685188557356297E-5</v>
      </c>
      <c r="P9" s="2">
        <f t="shared" si="1"/>
        <v>2.6013891418017219E-4</v>
      </c>
      <c r="Q9" s="2">
        <f t="shared" si="2"/>
        <v>5.2894912549968347E-4</v>
      </c>
      <c r="R9" s="2">
        <f t="shared" si="3"/>
        <v>3.8500559298665486E-3</v>
      </c>
      <c r="S9" s="2">
        <f t="shared" si="4"/>
        <v>3.4685188557356297E-5</v>
      </c>
      <c r="T9" s="2">
        <f t="shared" si="5"/>
        <v>7.5440285112249946E-4</v>
      </c>
      <c r="U9" s="2">
        <f t="shared" si="6"/>
        <v>0.99358324011688903</v>
      </c>
      <c r="V9" s="2">
        <f t="shared" si="7"/>
        <v>0</v>
      </c>
      <c r="W9" s="2">
        <f t="shared" si="8"/>
        <v>9.5384268532729816E-4</v>
      </c>
    </row>
    <row r="10" spans="1:23" x14ac:dyDescent="0.35">
      <c r="A10" s="25"/>
      <c r="B10" s="20" t="s">
        <v>18</v>
      </c>
      <c r="C10" s="13">
        <f>SUM('16SEC ALERT'!C10,'23MQS ALERT'!C10,'34MFS ALERT'!C10)</f>
        <v>5707</v>
      </c>
      <c r="D10" s="12">
        <f>SUM('16SEC ALERT'!D10,'23MQS ALERT'!D10,'34MFS ALERT'!D10)</f>
        <v>288</v>
      </c>
      <c r="E10" s="12">
        <f>SUM('16SEC ALERT'!E10,'23MQS ALERT'!E10,'34MFS ALERT'!E10)</f>
        <v>1</v>
      </c>
      <c r="F10" s="12">
        <f>SUM('16SEC ALERT'!F10,'23MQS ALERT'!F10,'34MFS ALERT'!F10)</f>
        <v>167</v>
      </c>
      <c r="G10" s="12">
        <f>SUM('16SEC ALERT'!G10,'23MQS ALERT'!G10,'34MFS ALERT'!G10)</f>
        <v>1</v>
      </c>
      <c r="H10" s="12">
        <f>SUM('16SEC ALERT'!H10,'23MQS ALERT'!H10,'34MFS ALERT'!H10)</f>
        <v>0</v>
      </c>
      <c r="I10" s="12">
        <f>SUM('16SEC ALERT'!I10,'23MQS ALERT'!I10,'34MFS ALERT'!I10)</f>
        <v>1</v>
      </c>
      <c r="J10" s="12">
        <f>SUM('16SEC ALERT'!J10,'23MQS ALERT'!J10,'34MFS ALERT'!J10)</f>
        <v>308022</v>
      </c>
      <c r="K10" s="12">
        <f>SUM('16SEC ALERT'!K10,'23MQS ALERT'!K10,'34MFS ALERT'!K10)</f>
        <v>600</v>
      </c>
      <c r="L10">
        <f t="shared" si="9"/>
        <v>314787</v>
      </c>
      <c r="N10" t="s">
        <v>7</v>
      </c>
      <c r="O10" s="2">
        <f t="shared" si="0"/>
        <v>1.8129719461095914E-2</v>
      </c>
      <c r="P10" s="2">
        <f t="shared" si="1"/>
        <v>9.1490436390321075E-4</v>
      </c>
      <c r="Q10" s="2">
        <f t="shared" si="2"/>
        <v>3.1767512635528149E-6</v>
      </c>
      <c r="R10" s="2">
        <f t="shared" si="3"/>
        <v>5.3051746101332006E-4</v>
      </c>
      <c r="S10" s="2">
        <f t="shared" si="4"/>
        <v>3.1767512635528149E-6</v>
      </c>
      <c r="T10" s="2">
        <f t="shared" si="5"/>
        <v>0</v>
      </c>
      <c r="U10" s="2">
        <f t="shared" si="6"/>
        <v>3.1767512635528149E-6</v>
      </c>
      <c r="V10" s="2">
        <f t="shared" si="7"/>
        <v>0.97850927770206519</v>
      </c>
      <c r="W10" s="2">
        <f t="shared" si="8"/>
        <v>1.906050758131689E-3</v>
      </c>
    </row>
    <row r="11" spans="1:23" x14ac:dyDescent="0.35">
      <c r="A11" s="25"/>
      <c r="B11" s="20" t="s">
        <v>22</v>
      </c>
      <c r="C11" s="13">
        <f>SUM('16SEC ALERT'!C11,'23MQS ALERT'!C11,'34MFS ALERT'!C11)</f>
        <v>1622</v>
      </c>
      <c r="D11" s="12">
        <f>SUM('16SEC ALERT'!D11,'23MQS ALERT'!D11,'34MFS ALERT'!D11)</f>
        <v>129</v>
      </c>
      <c r="E11" s="12">
        <f>SUM('16SEC ALERT'!E11,'23MQS ALERT'!E11,'34MFS ALERT'!E11)</f>
        <v>2</v>
      </c>
      <c r="F11" s="12">
        <f>SUM('16SEC ALERT'!F11,'23MQS ALERT'!F11,'34MFS ALERT'!F11)</f>
        <v>0</v>
      </c>
      <c r="G11" s="12">
        <f>SUM('16SEC ALERT'!G11,'23MQS ALERT'!G11,'34MFS ALERT'!G11)</f>
        <v>1</v>
      </c>
      <c r="H11" s="12">
        <f>SUM('16SEC ALERT'!H11,'23MQS ALERT'!H11,'34MFS ALERT'!H11)</f>
        <v>0</v>
      </c>
      <c r="I11" s="12">
        <f>SUM('16SEC ALERT'!I11,'23MQS ALERT'!I11,'34MFS ALERT'!I11)</f>
        <v>88</v>
      </c>
      <c r="J11" s="12">
        <f>SUM('16SEC ALERT'!J11,'23MQS ALERT'!J11,'34MFS ALERT'!J11)</f>
        <v>572</v>
      </c>
      <c r="K11" s="12">
        <f>SUM('16SEC ALERT'!K11,'23MQS ALERT'!K11,'34MFS ALERT'!K11)</f>
        <v>84847</v>
      </c>
      <c r="L11">
        <f t="shared" si="9"/>
        <v>87261</v>
      </c>
      <c r="N11" t="s">
        <v>8</v>
      </c>
      <c r="O11" s="2">
        <f t="shared" si="0"/>
        <v>1.8587914417666541E-2</v>
      </c>
      <c r="P11" s="2">
        <f t="shared" si="1"/>
        <v>1.4783236497404339E-3</v>
      </c>
      <c r="Q11" s="2">
        <f t="shared" si="2"/>
        <v>2.2919746507603626E-5</v>
      </c>
      <c r="R11" s="2">
        <f t="shared" si="3"/>
        <v>0</v>
      </c>
      <c r="S11" s="2">
        <f t="shared" si="4"/>
        <v>1.1459873253801813E-5</v>
      </c>
      <c r="T11" s="2">
        <f t="shared" si="5"/>
        <v>0</v>
      </c>
      <c r="U11" s="2">
        <f t="shared" si="6"/>
        <v>1.0084688463345595E-3</v>
      </c>
      <c r="V11" s="2">
        <f t="shared" si="7"/>
        <v>6.555047501174637E-3</v>
      </c>
      <c r="W11" s="2">
        <f t="shared" si="8"/>
        <v>0.9723358659653224</v>
      </c>
    </row>
    <row r="12" spans="1:23" x14ac:dyDescent="0.35">
      <c r="C12">
        <f>SUM(C3:C11)</f>
        <v>38874871</v>
      </c>
      <c r="D12">
        <f t="shared" ref="D12:K12" si="10">SUM(D3:D11)</f>
        <v>343313</v>
      </c>
      <c r="E12">
        <f t="shared" si="10"/>
        <v>127470</v>
      </c>
      <c r="F12">
        <f t="shared" si="10"/>
        <v>93221</v>
      </c>
      <c r="G12">
        <f t="shared" si="10"/>
        <v>11648</v>
      </c>
      <c r="H12">
        <f t="shared" si="10"/>
        <v>7008</v>
      </c>
      <c r="I12">
        <f t="shared" si="10"/>
        <v>115365</v>
      </c>
      <c r="J12">
        <f t="shared" si="10"/>
        <v>314519</v>
      </c>
      <c r="K12">
        <f t="shared" si="10"/>
        <v>87153</v>
      </c>
    </row>
    <row r="14" spans="1:23" x14ac:dyDescent="0.35">
      <c r="B14" t="s">
        <v>12</v>
      </c>
    </row>
    <row r="15" spans="1:23" x14ac:dyDescent="0.35"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  <c r="J15" t="s">
        <v>7</v>
      </c>
      <c r="K15" t="s">
        <v>8</v>
      </c>
      <c r="L15" s="2"/>
      <c r="P15" s="23">
        <f>SUM(C3,D4,E5,F6,G7,H8,I9,J10,K11)/SUM(C3:K11)</f>
        <v>0.99874217527503983</v>
      </c>
      <c r="Q15" t="s">
        <v>25</v>
      </c>
    </row>
    <row r="16" spans="1:23" x14ac:dyDescent="0.35">
      <c r="B16" t="s">
        <v>0</v>
      </c>
      <c r="C16" s="2">
        <f t="shared" ref="C16:K16" si="11">C3/C$12</f>
        <v>0.9995074710344376</v>
      </c>
      <c r="D16" s="2">
        <f t="shared" si="11"/>
        <v>4.0234421650214236E-2</v>
      </c>
      <c r="E16" s="2">
        <f t="shared" si="11"/>
        <v>9.4767396250098057E-3</v>
      </c>
      <c r="F16" s="2">
        <f t="shared" si="11"/>
        <v>9.225389129058903E-4</v>
      </c>
      <c r="G16" s="2">
        <f t="shared" si="11"/>
        <v>2.403846153846154E-2</v>
      </c>
      <c r="H16" s="2">
        <f t="shared" si="11"/>
        <v>5.1369863013698627E-3</v>
      </c>
      <c r="I16" s="2">
        <f t="shared" si="11"/>
        <v>1.473583842586573E-4</v>
      </c>
      <c r="J16" s="2">
        <f t="shared" si="11"/>
        <v>1.791306725507839E-2</v>
      </c>
      <c r="K16" s="2">
        <f t="shared" si="11"/>
        <v>1.7727444838387663E-2</v>
      </c>
      <c r="L16" s="2"/>
      <c r="O16" s="3"/>
      <c r="P16" s="1">
        <f>SUM(D4:K11)/SUM(D3:K11)</f>
        <v>0.97943160706994747</v>
      </c>
      <c r="Q16" s="3" t="s">
        <v>23</v>
      </c>
      <c r="R16" s="3"/>
      <c r="S16" s="3"/>
      <c r="T16" s="3"/>
      <c r="U16" s="3"/>
      <c r="V16" s="3"/>
      <c r="W16" s="3"/>
    </row>
    <row r="17" spans="2:23" ht="15" thickBot="1" x14ac:dyDescent="0.4">
      <c r="B17" t="s">
        <v>1</v>
      </c>
      <c r="C17" s="2">
        <f t="shared" ref="C17:K17" si="12">C4/C$12</f>
        <v>2.6721632079499378E-4</v>
      </c>
      <c r="D17" s="2">
        <f t="shared" si="12"/>
        <v>0.95405358958151887</v>
      </c>
      <c r="E17" s="2">
        <f t="shared" si="12"/>
        <v>1.0849611673334902E-2</v>
      </c>
      <c r="F17" s="2">
        <f t="shared" si="12"/>
        <v>8.5817573293571188E-4</v>
      </c>
      <c r="G17" s="2">
        <f t="shared" si="12"/>
        <v>2.9532967032967032E-2</v>
      </c>
      <c r="H17" s="2">
        <f t="shared" si="12"/>
        <v>7.5627853881278535E-3</v>
      </c>
      <c r="I17" s="2">
        <f t="shared" si="12"/>
        <v>2.0803536601222207E-4</v>
      </c>
      <c r="J17" s="2">
        <f t="shared" si="12"/>
        <v>3.4974039724150208E-4</v>
      </c>
      <c r="K17" s="2">
        <f t="shared" si="12"/>
        <v>5.7370371645267513E-4</v>
      </c>
      <c r="O17" s="3"/>
      <c r="P17" s="1">
        <f>SUM(D4:K11)/SUM(C4:K11)</f>
        <v>0.98253369518119005</v>
      </c>
      <c r="Q17" s="3" t="s">
        <v>24</v>
      </c>
      <c r="R17" s="3"/>
      <c r="S17" s="3"/>
      <c r="T17" s="3"/>
      <c r="U17" s="3"/>
      <c r="V17" s="3"/>
      <c r="W17" s="3"/>
    </row>
    <row r="18" spans="2:23" ht="15" thickBot="1" x14ac:dyDescent="0.4">
      <c r="B18" t="s">
        <v>2</v>
      </c>
      <c r="C18" s="2">
        <f t="shared" ref="C18:K18" si="13">C5/C$12</f>
        <v>3.1922935512763505E-5</v>
      </c>
      <c r="D18" s="2">
        <f t="shared" si="13"/>
        <v>3.2768930975523793E-3</v>
      </c>
      <c r="E18" s="4">
        <f t="shared" si="13"/>
        <v>0.97393896603122299</v>
      </c>
      <c r="F18" s="2">
        <f t="shared" si="13"/>
        <v>7.541219253172568E-3</v>
      </c>
      <c r="G18" s="2">
        <f t="shared" si="13"/>
        <v>8.5851648351648358E-5</v>
      </c>
      <c r="H18" s="2">
        <f t="shared" si="13"/>
        <v>1.4126712328767123E-2</v>
      </c>
      <c r="I18" s="2">
        <f t="shared" si="13"/>
        <v>7.9746890304685134E-4</v>
      </c>
      <c r="J18" s="2">
        <f t="shared" si="13"/>
        <v>0</v>
      </c>
      <c r="K18" s="2">
        <f t="shared" si="13"/>
        <v>0</v>
      </c>
      <c r="O18" s="3"/>
      <c r="P18" s="3"/>
      <c r="Q18" s="3"/>
      <c r="R18" s="3"/>
      <c r="S18" s="3"/>
      <c r="T18" s="3"/>
      <c r="U18" s="3"/>
      <c r="V18" s="3"/>
      <c r="W18" s="3"/>
    </row>
    <row r="19" spans="2:23" ht="15" thickBot="1" x14ac:dyDescent="0.4">
      <c r="B19" t="s">
        <v>3</v>
      </c>
      <c r="C19" s="2">
        <f t="shared" ref="C19:K19" si="14">C6/C$12</f>
        <v>1.6205841557647869E-6</v>
      </c>
      <c r="D19" s="2">
        <f t="shared" si="14"/>
        <v>2.0389557051437026E-4</v>
      </c>
      <c r="E19" s="2">
        <f t="shared" si="14"/>
        <v>4.3461206558405904E-3</v>
      </c>
      <c r="F19" s="2">
        <f t="shared" si="14"/>
        <v>0.98412374894068932</v>
      </c>
      <c r="G19" s="2">
        <f t="shared" si="14"/>
        <v>0</v>
      </c>
      <c r="H19" s="2">
        <f t="shared" si="14"/>
        <v>0</v>
      </c>
      <c r="I19" s="2">
        <f t="shared" si="14"/>
        <v>4.0133489359857845E-3</v>
      </c>
      <c r="J19" s="2">
        <f t="shared" si="14"/>
        <v>5.7548192637010798E-4</v>
      </c>
      <c r="K19" s="2">
        <f t="shared" si="14"/>
        <v>1.1474074329053504E-5</v>
      </c>
      <c r="O19" s="3"/>
      <c r="P19" s="3"/>
      <c r="Q19" s="3"/>
      <c r="R19" s="3"/>
      <c r="S19" s="3"/>
      <c r="T19" s="3"/>
      <c r="U19" s="3"/>
      <c r="V19" s="3"/>
      <c r="W19" s="3"/>
    </row>
    <row r="20" spans="2:23" ht="15" thickBot="1" x14ac:dyDescent="0.4">
      <c r="B20" t="s">
        <v>4</v>
      </c>
      <c r="C20" s="2">
        <f t="shared" ref="C20:K20" si="15">C7/C$12</f>
        <v>2.7009735929413115E-6</v>
      </c>
      <c r="D20" s="2">
        <f t="shared" si="15"/>
        <v>8.825765409407742E-4</v>
      </c>
      <c r="E20" s="2">
        <f t="shared" si="15"/>
        <v>2.3534949399858791E-5</v>
      </c>
      <c r="F20" s="2">
        <f t="shared" si="15"/>
        <v>0</v>
      </c>
      <c r="G20" s="4">
        <f t="shared" si="15"/>
        <v>0.94368131868131866</v>
      </c>
      <c r="H20" s="2">
        <f t="shared" si="15"/>
        <v>5.9931506849315065E-3</v>
      </c>
      <c r="I20" s="2">
        <f t="shared" si="15"/>
        <v>5.2008841503055518E-5</v>
      </c>
      <c r="J20" s="2">
        <f t="shared" si="15"/>
        <v>0</v>
      </c>
      <c r="K20" s="2">
        <f t="shared" si="15"/>
        <v>0</v>
      </c>
      <c r="O20" s="3"/>
      <c r="P20" s="3"/>
      <c r="Q20" s="3"/>
      <c r="R20" s="3"/>
      <c r="S20" s="3"/>
      <c r="T20" s="3"/>
      <c r="U20" s="3"/>
      <c r="V20" s="3"/>
      <c r="W20" s="3"/>
    </row>
    <row r="21" spans="2:23" ht="15" thickBot="1" x14ac:dyDescent="0.4">
      <c r="B21" t="s">
        <v>5</v>
      </c>
      <c r="C21" s="2">
        <f t="shared" ref="C21:K21" si="16">C8/C$12</f>
        <v>4.3730048647621235E-7</v>
      </c>
      <c r="D21" s="2">
        <f t="shared" si="16"/>
        <v>4.6604701831856062E-5</v>
      </c>
      <c r="E21" s="2">
        <f t="shared" si="16"/>
        <v>8.6294814466148894E-4</v>
      </c>
      <c r="F21" s="2">
        <f t="shared" si="16"/>
        <v>0</v>
      </c>
      <c r="G21" s="2">
        <f t="shared" si="16"/>
        <v>2.146291208791209E-3</v>
      </c>
      <c r="H21" s="4">
        <f t="shared" si="16"/>
        <v>0.95476598173515981</v>
      </c>
      <c r="I21" s="2">
        <f t="shared" si="16"/>
        <v>7.8880076279634202E-4</v>
      </c>
      <c r="J21" s="2">
        <f t="shared" si="16"/>
        <v>0</v>
      </c>
      <c r="K21" s="2">
        <f t="shared" si="16"/>
        <v>0</v>
      </c>
      <c r="O21" s="3"/>
      <c r="P21" s="3"/>
      <c r="Q21" s="3"/>
      <c r="R21" s="3"/>
      <c r="S21" s="3"/>
      <c r="T21" s="3"/>
      <c r="U21" s="3"/>
      <c r="V21" s="3"/>
      <c r="W21" s="3"/>
    </row>
    <row r="22" spans="2:23" x14ac:dyDescent="0.35">
      <c r="B22" t="s">
        <v>6</v>
      </c>
      <c r="C22" s="2">
        <f t="shared" ref="C22:K22" si="17">C9/C$12</f>
        <v>1.0289423211204997E-7</v>
      </c>
      <c r="D22" s="2">
        <f t="shared" si="17"/>
        <v>8.7383815934730113E-5</v>
      </c>
      <c r="E22" s="2">
        <f t="shared" si="17"/>
        <v>4.7854397113046207E-4</v>
      </c>
      <c r="F22" s="2">
        <f t="shared" si="17"/>
        <v>4.7628753177932012E-3</v>
      </c>
      <c r="G22" s="2">
        <f t="shared" si="17"/>
        <v>3.4340659340659343E-4</v>
      </c>
      <c r="H22" s="2">
        <f t="shared" si="17"/>
        <v>1.2414383561643835E-2</v>
      </c>
      <c r="I22" s="2">
        <f t="shared" si="17"/>
        <v>0.99322151432410177</v>
      </c>
      <c r="J22" s="2">
        <f t="shared" si="17"/>
        <v>0</v>
      </c>
      <c r="K22" s="2">
        <f t="shared" si="17"/>
        <v>1.2621481761958854E-3</v>
      </c>
      <c r="O22" s="3"/>
      <c r="P22" s="3"/>
      <c r="Q22" s="3"/>
      <c r="R22" s="3"/>
      <c r="S22" s="3"/>
      <c r="T22" s="3"/>
      <c r="U22" s="3"/>
      <c r="V22" s="3"/>
      <c r="W22" s="3"/>
    </row>
    <row r="23" spans="2:23" x14ac:dyDescent="0.35">
      <c r="B23" t="s">
        <v>7</v>
      </c>
      <c r="C23" s="2">
        <f t="shared" ref="C23:K23" si="18">C10/C$12</f>
        <v>1.4680434566586729E-4</v>
      </c>
      <c r="D23" s="2">
        <f t="shared" si="18"/>
        <v>8.3888463297340907E-4</v>
      </c>
      <c r="E23" s="2">
        <f t="shared" si="18"/>
        <v>7.8449831332862641E-6</v>
      </c>
      <c r="F23" s="2">
        <f t="shared" si="18"/>
        <v>1.7914418425032986E-3</v>
      </c>
      <c r="G23" s="2">
        <f t="shared" si="18"/>
        <v>8.5851648351648358E-5</v>
      </c>
      <c r="H23" s="2">
        <f t="shared" si="18"/>
        <v>0</v>
      </c>
      <c r="I23" s="2">
        <f t="shared" si="18"/>
        <v>8.6681402505092525E-6</v>
      </c>
      <c r="J23" s="2">
        <f t="shared" si="18"/>
        <v>0.97934306035565422</v>
      </c>
      <c r="K23" s="2">
        <f t="shared" si="18"/>
        <v>6.884444597432102E-3</v>
      </c>
      <c r="O23" s="3"/>
      <c r="P23" s="3"/>
      <c r="Q23" s="3"/>
      <c r="R23" s="3"/>
      <c r="S23" s="3"/>
      <c r="T23" s="3"/>
      <c r="U23" s="3"/>
      <c r="V23" s="3"/>
      <c r="W23" s="3"/>
    </row>
    <row r="24" spans="2:23" x14ac:dyDescent="0.35">
      <c r="B24" t="s">
        <v>8</v>
      </c>
      <c r="C24" s="2">
        <f t="shared" ref="C24:K24" si="19">C11/C$12</f>
        <v>4.1723611121436259E-5</v>
      </c>
      <c r="D24" s="2">
        <f t="shared" si="19"/>
        <v>3.757504085193395E-4</v>
      </c>
      <c r="E24" s="2">
        <f t="shared" si="19"/>
        <v>1.5689966266572528E-5</v>
      </c>
      <c r="F24" s="2">
        <f t="shared" si="19"/>
        <v>0</v>
      </c>
      <c r="G24" s="2">
        <f t="shared" si="19"/>
        <v>8.5851648351648358E-5</v>
      </c>
      <c r="H24" s="2">
        <f t="shared" si="19"/>
        <v>0</v>
      </c>
      <c r="I24" s="2">
        <f t="shared" si="19"/>
        <v>7.6279634204481429E-4</v>
      </c>
      <c r="J24" s="2">
        <f t="shared" si="19"/>
        <v>1.8186500656558109E-3</v>
      </c>
      <c r="K24" s="2">
        <f t="shared" si="19"/>
        <v>0.97354078459720261</v>
      </c>
      <c r="O24" s="3"/>
      <c r="P24" s="3"/>
      <c r="Q24" s="3"/>
      <c r="R24" s="3"/>
      <c r="S24" s="3"/>
      <c r="T24" s="3"/>
      <c r="U24" s="3"/>
      <c r="V24" s="3"/>
      <c r="W24" s="3"/>
    </row>
  </sheetData>
  <mergeCells count="2">
    <mergeCell ref="A3:A11"/>
    <mergeCell ref="C1:K1"/>
  </mergeCells>
  <conditionalFormatting sqref="C16:K24 L16">
    <cfRule type="colorScale" priority="4">
      <colorScale>
        <cfvo type="min"/>
        <cfvo type="percentile" val="90"/>
        <color rgb="FFFCFCFF"/>
        <color rgb="FF63BE7B"/>
      </colorScale>
    </cfRule>
  </conditionalFormatting>
  <conditionalFormatting sqref="O3:W11">
    <cfRule type="colorScale" priority="3">
      <colorScale>
        <cfvo type="min"/>
        <cfvo type="percentile" val="90"/>
        <color rgb="FFFCFCFF"/>
        <color rgb="FF63BE7B"/>
      </colorScale>
    </cfRule>
  </conditionalFormatting>
  <conditionalFormatting sqref="O18:W24 O16:O17 Q16:W17">
    <cfRule type="colorScale" priority="1">
      <colorScale>
        <cfvo type="min"/>
        <cfvo type="num" val="0"/>
        <cfvo type="max"/>
        <color rgb="FFF8696B"/>
        <color rgb="FFFCFCFF"/>
        <color rgb="FF5A8AC6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49"/>
  <sheetViews>
    <sheetView tabSelected="1" zoomScaleNormal="100" workbookViewId="0">
      <selection activeCell="T29" sqref="T29"/>
    </sheetView>
  </sheetViews>
  <sheetFormatPr defaultRowHeight="14.5" x14ac:dyDescent="0.35"/>
  <cols>
    <col min="1" max="1" width="4" customWidth="1"/>
    <col min="2" max="2" width="9.7265625" customWidth="1"/>
    <col min="3" max="3" width="11.36328125" customWidth="1"/>
    <col min="4" max="9" width="9.6328125" customWidth="1"/>
    <col min="10" max="10" width="10" customWidth="1"/>
    <col min="11" max="11" width="9.6328125" customWidth="1"/>
    <col min="12" max="12" width="11.81640625" bestFit="1" customWidth="1"/>
  </cols>
  <sheetData>
    <row r="1" spans="1:23" x14ac:dyDescent="0.35">
      <c r="A1" s="11"/>
      <c r="B1" s="14"/>
      <c r="C1" s="26" t="s">
        <v>13</v>
      </c>
      <c r="D1" s="27"/>
      <c r="E1" s="27"/>
      <c r="F1" s="27"/>
      <c r="G1" s="27"/>
      <c r="H1" s="27"/>
      <c r="I1" s="27"/>
      <c r="J1" s="27"/>
      <c r="K1" s="27"/>
      <c r="L1" s="6"/>
      <c r="N1" t="s">
        <v>11</v>
      </c>
    </row>
    <row r="2" spans="1:23" x14ac:dyDescent="0.35">
      <c r="A2" s="17"/>
      <c r="B2" s="18"/>
      <c r="C2" s="21" t="s">
        <v>0</v>
      </c>
      <c r="D2" s="22" t="s">
        <v>15</v>
      </c>
      <c r="E2" s="22" t="s">
        <v>16</v>
      </c>
      <c r="F2" s="22" t="s">
        <v>17</v>
      </c>
      <c r="G2" s="22" t="s">
        <v>19</v>
      </c>
      <c r="H2" s="22" t="s">
        <v>20</v>
      </c>
      <c r="I2" s="22" t="s">
        <v>21</v>
      </c>
      <c r="J2" s="22" t="s">
        <v>18</v>
      </c>
      <c r="K2" s="22" t="s">
        <v>22</v>
      </c>
      <c r="L2" s="7"/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</row>
    <row r="3" spans="1:23" x14ac:dyDescent="0.35">
      <c r="A3" s="24" t="s">
        <v>14</v>
      </c>
      <c r="B3" s="19" t="s">
        <v>0</v>
      </c>
      <c r="C3" s="15">
        <f>SUM('16SEC ANN'!C3,'23MQS ANN'!C3,'34MFS ANN'!C3)</f>
        <v>39157940</v>
      </c>
      <c r="D3" s="16">
        <f>SUM('16SEC ANN'!D3,'23MQS ANN'!D3,'34MFS ANN'!D3)</f>
        <v>0</v>
      </c>
      <c r="E3" s="16">
        <f>SUM('16SEC ANN'!E3,'23MQS ANN'!E3,'34MFS ANN'!E3)</f>
        <v>0</v>
      </c>
      <c r="F3" s="16">
        <f>SUM('16SEC ANN'!F3,'23MQS ANN'!F3,'34MFS ANN'!F3)</f>
        <v>590</v>
      </c>
      <c r="G3" s="16">
        <f>SUM('16SEC ANN'!G3,'23MQS ANN'!G3,'34MFS ANN'!G3)</f>
        <v>0</v>
      </c>
      <c r="H3" s="16">
        <f>SUM('16SEC ANN'!H3,'23MQS ANN'!H3,'34MFS ANN'!H3)</f>
        <v>0</v>
      </c>
      <c r="I3" s="16">
        <f>SUM('16SEC ANN'!I3,'23MQS ANN'!I3,'34MFS ANN'!I3)</f>
        <v>127</v>
      </c>
      <c r="J3" s="16">
        <f>SUM('16SEC ANN'!J3,'23MQS ANN'!J3,'34MFS ANN'!J3)</f>
        <v>5337</v>
      </c>
      <c r="K3" s="16">
        <f>SUM('16SEC ANN'!K3,'23MQS ANN'!K3,'34MFS ANN'!K3)</f>
        <v>1140</v>
      </c>
      <c r="L3" s="7">
        <f>SUM(C3:K3)</f>
        <v>39165134</v>
      </c>
      <c r="N3" t="s">
        <v>0</v>
      </c>
      <c r="O3" s="2">
        <f t="shared" ref="O3:O11" si="0">C3/$L3</f>
        <v>0.99981631621635714</v>
      </c>
      <c r="P3" s="2">
        <f t="shared" ref="P3:P11" si="1">D3/$L3</f>
        <v>0</v>
      </c>
      <c r="Q3" s="2">
        <f t="shared" ref="Q3:Q11" si="2">E3/$L3</f>
        <v>0</v>
      </c>
      <c r="R3" s="2">
        <f t="shared" ref="R3:R11" si="3">F3/$L3</f>
        <v>1.5064419286807495E-5</v>
      </c>
      <c r="S3" s="2">
        <f t="shared" ref="S3:S11" si="4">G3/$L3</f>
        <v>0</v>
      </c>
      <c r="T3" s="2">
        <f t="shared" ref="T3:T11" si="5">H3/$L3</f>
        <v>0</v>
      </c>
      <c r="U3" s="2">
        <f t="shared" ref="U3:U11" si="6">I3/$L3</f>
        <v>3.242680083770427E-6</v>
      </c>
      <c r="V3" s="2">
        <f t="shared" ref="V3:V11" si="7">J3/$L3</f>
        <v>1.3626916226049424E-4</v>
      </c>
      <c r="W3" s="2">
        <f t="shared" ref="W3:W11" si="8">K3/$L3</f>
        <v>2.9107522011797535E-5</v>
      </c>
    </row>
    <row r="4" spans="1:23" x14ac:dyDescent="0.35">
      <c r="A4" s="25"/>
      <c r="B4" s="20" t="s">
        <v>15</v>
      </c>
      <c r="C4" s="13">
        <f>SUM('16SEC ANN'!C4,'23MQS ANN'!C4,'34MFS ANN'!C4)</f>
        <v>0</v>
      </c>
      <c r="D4" s="12">
        <f>SUM('16SEC ANN'!D4,'23MQS ANN'!D4,'34MFS ANN'!D4)</f>
        <v>0</v>
      </c>
      <c r="E4" s="12">
        <f>SUM('16SEC ANN'!E4,'23MQS ANN'!E4,'34MFS ANN'!E4)</f>
        <v>0</v>
      </c>
      <c r="F4" s="12">
        <f>SUM('16SEC ANN'!F4,'23MQS ANN'!F4,'34MFS ANN'!F4)</f>
        <v>0</v>
      </c>
      <c r="G4" s="12">
        <f>SUM('16SEC ANN'!G4,'23MQS ANN'!G4,'34MFS ANN'!G4)</f>
        <v>0</v>
      </c>
      <c r="H4" s="12">
        <f>SUM('16SEC ANN'!H4,'23MQS ANN'!H4,'34MFS ANN'!H4)</f>
        <v>0</v>
      </c>
      <c r="I4" s="12">
        <f>SUM('16SEC ANN'!I4,'23MQS ANN'!I4,'34MFS ANN'!I4)</f>
        <v>0</v>
      </c>
      <c r="J4" s="12">
        <f>SUM('16SEC ANN'!J4,'23MQS ANN'!J4,'34MFS ANN'!J4)</f>
        <v>0</v>
      </c>
      <c r="K4" s="12">
        <f>SUM('16SEC ANN'!K4,'23MQS ANN'!K4,'34MFS ANN'!K4)</f>
        <v>0</v>
      </c>
      <c r="L4" s="7">
        <f t="shared" ref="L4:L11" si="9">SUM(C4:K4)</f>
        <v>0</v>
      </c>
      <c r="N4" t="s">
        <v>1</v>
      </c>
      <c r="O4" s="2" t="e">
        <f t="shared" si="0"/>
        <v>#DIV/0!</v>
      </c>
      <c r="P4" s="2" t="e">
        <f t="shared" si="1"/>
        <v>#DIV/0!</v>
      </c>
      <c r="Q4" s="2" t="e">
        <f t="shared" si="2"/>
        <v>#DIV/0!</v>
      </c>
      <c r="R4" s="2" t="e">
        <f t="shared" si="3"/>
        <v>#DIV/0!</v>
      </c>
      <c r="S4" s="2" t="e">
        <f t="shared" si="4"/>
        <v>#DIV/0!</v>
      </c>
      <c r="T4" s="2" t="e">
        <f t="shared" si="5"/>
        <v>#DIV/0!</v>
      </c>
      <c r="U4" s="2" t="e">
        <f t="shared" si="6"/>
        <v>#DIV/0!</v>
      </c>
      <c r="V4" s="2" t="e">
        <f t="shared" si="7"/>
        <v>#DIV/0!</v>
      </c>
      <c r="W4" s="2" t="e">
        <f t="shared" si="8"/>
        <v>#DIV/0!</v>
      </c>
    </row>
    <row r="5" spans="1:23" ht="15" thickBot="1" x14ac:dyDescent="0.4">
      <c r="A5" s="25"/>
      <c r="B5" s="20" t="s">
        <v>16</v>
      </c>
      <c r="C5" s="13">
        <f>SUM('16SEC ANN'!C5,'23MQS ANN'!C5,'34MFS ANN'!C5)</f>
        <v>0</v>
      </c>
      <c r="D5" s="12">
        <f>SUM('16SEC ANN'!D5,'23MQS ANN'!D5,'34MFS ANN'!D5)</f>
        <v>0</v>
      </c>
      <c r="E5" s="12">
        <f>SUM('16SEC ANN'!E5,'23MQS ANN'!E5,'34MFS ANN'!E5)</f>
        <v>0</v>
      </c>
      <c r="F5" s="12">
        <f>SUM('16SEC ANN'!F5,'23MQS ANN'!F5,'34MFS ANN'!F5)</f>
        <v>0</v>
      </c>
      <c r="G5" s="12">
        <f>SUM('16SEC ANN'!G5,'23MQS ANN'!G5,'34MFS ANN'!G5)</f>
        <v>0</v>
      </c>
      <c r="H5" s="12">
        <f>SUM('16SEC ANN'!H5,'23MQS ANN'!H5,'34MFS ANN'!H5)</f>
        <v>0</v>
      </c>
      <c r="I5" s="12">
        <f>SUM('16SEC ANN'!I5,'23MQS ANN'!I5,'34MFS ANN'!I5)</f>
        <v>0</v>
      </c>
      <c r="J5" s="12">
        <f>SUM('16SEC ANN'!J5,'23MQS ANN'!J5,'34MFS ANN'!J5)</f>
        <v>0</v>
      </c>
      <c r="K5" s="12">
        <f>SUM('16SEC ANN'!K5,'23MQS ANN'!K5,'34MFS ANN'!K5)</f>
        <v>0</v>
      </c>
      <c r="L5" s="7">
        <f t="shared" si="9"/>
        <v>0</v>
      </c>
      <c r="N5" t="s">
        <v>2</v>
      </c>
      <c r="O5" s="2" t="e">
        <f t="shared" si="0"/>
        <v>#DIV/0!</v>
      </c>
      <c r="P5" s="2" t="e">
        <f t="shared" si="1"/>
        <v>#DIV/0!</v>
      </c>
      <c r="Q5" s="2" t="e">
        <f t="shared" si="2"/>
        <v>#DIV/0!</v>
      </c>
      <c r="R5" s="2" t="e">
        <f t="shared" si="3"/>
        <v>#DIV/0!</v>
      </c>
      <c r="S5" s="2" t="e">
        <f t="shared" si="4"/>
        <v>#DIV/0!</v>
      </c>
      <c r="T5" s="2" t="e">
        <f t="shared" si="5"/>
        <v>#DIV/0!</v>
      </c>
      <c r="U5" s="2" t="e">
        <f t="shared" si="6"/>
        <v>#DIV/0!</v>
      </c>
      <c r="V5" s="2" t="e">
        <f t="shared" si="7"/>
        <v>#DIV/0!</v>
      </c>
      <c r="W5" s="2" t="e">
        <f t="shared" si="8"/>
        <v>#DIV/0!</v>
      </c>
    </row>
    <row r="6" spans="1:23" ht="15" thickBot="1" x14ac:dyDescent="0.4">
      <c r="A6" s="25"/>
      <c r="B6" s="20" t="s">
        <v>17</v>
      </c>
      <c r="C6" s="13">
        <f>SUM('16SEC ANN'!C6,'23MQS ANN'!C6,'34MFS ANN'!C6)</f>
        <v>508</v>
      </c>
      <c r="D6" s="12">
        <f>SUM('16SEC ANN'!D6,'23MQS ANN'!D6,'34MFS ANN'!D6)</f>
        <v>0</v>
      </c>
      <c r="E6" s="12">
        <f>SUM('16SEC ANN'!E6,'23MQS ANN'!E6,'34MFS ANN'!E6)</f>
        <v>0</v>
      </c>
      <c r="F6" s="12">
        <f>SUM('16SEC ANN'!F6,'23MQS ANN'!F6,'34MFS ANN'!F6)</f>
        <v>78575</v>
      </c>
      <c r="G6" s="12">
        <f>SUM('16SEC ANN'!G6,'23MQS ANN'!G6,'34MFS ANN'!G6)</f>
        <v>0</v>
      </c>
      <c r="H6" s="12">
        <f>SUM('16SEC ANN'!H6,'23MQS ANN'!H6,'34MFS ANN'!H6)</f>
        <v>0</v>
      </c>
      <c r="I6" s="12">
        <f>SUM('16SEC ANN'!I6,'23MQS ANN'!I6,'34MFS ANN'!I6)</f>
        <v>386</v>
      </c>
      <c r="J6" s="12">
        <f>SUM('16SEC ANN'!J6,'23MQS ANN'!J6,'34MFS ANN'!J6)</f>
        <v>938</v>
      </c>
      <c r="K6" s="12">
        <f>SUM('16SEC ANN'!K6,'23MQS ANN'!K6,'34MFS ANN'!K6)</f>
        <v>31</v>
      </c>
      <c r="L6" s="7">
        <f t="shared" si="9"/>
        <v>80438</v>
      </c>
      <c r="N6" t="s">
        <v>3</v>
      </c>
      <c r="O6" s="2">
        <f t="shared" si="0"/>
        <v>6.3154230587533257E-3</v>
      </c>
      <c r="P6" s="2">
        <f t="shared" si="1"/>
        <v>0</v>
      </c>
      <c r="Q6" s="2">
        <f t="shared" si="2"/>
        <v>0</v>
      </c>
      <c r="R6" s="4">
        <f t="shared" si="3"/>
        <v>0.97683930480618608</v>
      </c>
      <c r="S6" s="2">
        <f t="shared" si="4"/>
        <v>0</v>
      </c>
      <c r="T6" s="2">
        <f t="shared" si="5"/>
        <v>0</v>
      </c>
      <c r="U6" s="2">
        <f t="shared" si="6"/>
        <v>4.7987269698401254E-3</v>
      </c>
      <c r="V6" s="2">
        <f t="shared" si="7"/>
        <v>1.1661155175414606E-2</v>
      </c>
      <c r="W6" s="2">
        <f t="shared" si="8"/>
        <v>3.8538998980581319E-4</v>
      </c>
    </row>
    <row r="7" spans="1:23" x14ac:dyDescent="0.35">
      <c r="A7" s="25"/>
      <c r="B7" s="20" t="s">
        <v>19</v>
      </c>
      <c r="C7" s="13">
        <f>SUM('16SEC ANN'!C7,'23MQS ANN'!C7,'34MFS ANN'!C7)</f>
        <v>0</v>
      </c>
      <c r="D7" s="12">
        <f>SUM('16SEC ANN'!D7,'23MQS ANN'!D7,'34MFS ANN'!D7)</f>
        <v>0</v>
      </c>
      <c r="E7" s="12">
        <f>SUM('16SEC ANN'!E7,'23MQS ANN'!E7,'34MFS ANN'!E7)</f>
        <v>0</v>
      </c>
      <c r="F7" s="12">
        <f>SUM('16SEC ANN'!F7,'23MQS ANN'!F7,'34MFS ANN'!F7)</f>
        <v>0</v>
      </c>
      <c r="G7" s="12">
        <f>SUM('16SEC ANN'!G7,'23MQS ANN'!G7,'34MFS ANN'!G7)</f>
        <v>0</v>
      </c>
      <c r="H7" s="12">
        <f>SUM('16SEC ANN'!H7,'23MQS ANN'!H7,'34MFS ANN'!H7)</f>
        <v>0</v>
      </c>
      <c r="I7" s="12">
        <f>SUM('16SEC ANN'!I7,'23MQS ANN'!I7,'34MFS ANN'!I7)</f>
        <v>0</v>
      </c>
      <c r="J7" s="12">
        <f>SUM('16SEC ANN'!J7,'23MQS ANN'!J7,'34MFS ANN'!J7)</f>
        <v>0</v>
      </c>
      <c r="K7" s="12">
        <f>SUM('16SEC ANN'!K7,'23MQS ANN'!K7,'34MFS ANN'!K7)</f>
        <v>0</v>
      </c>
      <c r="L7" s="7">
        <f t="shared" si="9"/>
        <v>0</v>
      </c>
      <c r="N7" t="s">
        <v>4</v>
      </c>
      <c r="O7" s="2" t="e">
        <f t="shared" si="0"/>
        <v>#DIV/0!</v>
      </c>
      <c r="P7" s="2" t="e">
        <f t="shared" si="1"/>
        <v>#DIV/0!</v>
      </c>
      <c r="Q7" s="2" t="e">
        <f t="shared" si="2"/>
        <v>#DIV/0!</v>
      </c>
      <c r="R7" s="2" t="e">
        <f t="shared" si="3"/>
        <v>#DIV/0!</v>
      </c>
      <c r="S7" s="2" t="e">
        <f t="shared" si="4"/>
        <v>#DIV/0!</v>
      </c>
      <c r="T7" s="2" t="e">
        <f t="shared" si="5"/>
        <v>#DIV/0!</v>
      </c>
      <c r="U7" s="2" t="e">
        <f t="shared" si="6"/>
        <v>#DIV/0!</v>
      </c>
      <c r="V7" s="2" t="e">
        <f t="shared" si="7"/>
        <v>#DIV/0!</v>
      </c>
      <c r="W7" s="2" t="e">
        <f t="shared" si="8"/>
        <v>#DIV/0!</v>
      </c>
    </row>
    <row r="8" spans="1:23" x14ac:dyDescent="0.35">
      <c r="A8" s="25"/>
      <c r="B8" s="20" t="s">
        <v>20</v>
      </c>
      <c r="C8" s="13">
        <f>SUM('16SEC ANN'!C8,'23MQS ANN'!C8,'34MFS ANN'!C8)</f>
        <v>0</v>
      </c>
      <c r="D8" s="12">
        <f>SUM('16SEC ANN'!D8,'23MQS ANN'!D8,'34MFS ANN'!D8)</f>
        <v>0</v>
      </c>
      <c r="E8" s="12">
        <f>SUM('16SEC ANN'!E8,'23MQS ANN'!E8,'34MFS ANN'!E8)</f>
        <v>0</v>
      </c>
      <c r="F8" s="12">
        <f>SUM('16SEC ANN'!F8,'23MQS ANN'!F8,'34MFS ANN'!F8)</f>
        <v>0</v>
      </c>
      <c r="G8" s="12">
        <f>SUM('16SEC ANN'!G8,'23MQS ANN'!G8,'34MFS ANN'!G8)</f>
        <v>0</v>
      </c>
      <c r="H8" s="12">
        <f>SUM('16SEC ANN'!H8,'23MQS ANN'!H8,'34MFS ANN'!H8)</f>
        <v>0</v>
      </c>
      <c r="I8" s="12">
        <f>SUM('16SEC ANN'!I8,'23MQS ANN'!I8,'34MFS ANN'!I8)</f>
        <v>0</v>
      </c>
      <c r="J8" s="12">
        <f>SUM('16SEC ANN'!J8,'23MQS ANN'!J8,'34MFS ANN'!J8)</f>
        <v>0</v>
      </c>
      <c r="K8" s="12">
        <f>SUM('16SEC ANN'!K8,'23MQS ANN'!K8,'34MFS ANN'!K8)</f>
        <v>0</v>
      </c>
      <c r="L8" s="7">
        <f t="shared" si="9"/>
        <v>0</v>
      </c>
      <c r="N8" t="s">
        <v>5</v>
      </c>
      <c r="O8" s="2" t="e">
        <f t="shared" si="0"/>
        <v>#DIV/0!</v>
      </c>
      <c r="P8" s="2" t="e">
        <f t="shared" si="1"/>
        <v>#DIV/0!</v>
      </c>
      <c r="Q8" s="2" t="e">
        <f t="shared" si="2"/>
        <v>#DIV/0!</v>
      </c>
      <c r="R8" s="2" t="e">
        <f t="shared" si="3"/>
        <v>#DIV/0!</v>
      </c>
      <c r="S8" s="2" t="e">
        <f t="shared" si="4"/>
        <v>#DIV/0!</v>
      </c>
      <c r="T8" s="2" t="e">
        <f t="shared" si="5"/>
        <v>#DIV/0!</v>
      </c>
      <c r="U8" s="2" t="e">
        <f t="shared" si="6"/>
        <v>#DIV/0!</v>
      </c>
      <c r="V8" s="2" t="e">
        <f t="shared" si="7"/>
        <v>#DIV/0!</v>
      </c>
      <c r="W8" s="2" t="e">
        <f t="shared" si="8"/>
        <v>#DIV/0!</v>
      </c>
    </row>
    <row r="9" spans="1:23" x14ac:dyDescent="0.35">
      <c r="A9" s="25"/>
      <c r="B9" s="20" t="s">
        <v>21</v>
      </c>
      <c r="C9" s="13">
        <f>SUM('16SEC ANN'!C9,'23MQS ANN'!C9,'34MFS ANN'!C9)</f>
        <v>99</v>
      </c>
      <c r="D9" s="12">
        <f>SUM('16SEC ANN'!D9,'23MQS ANN'!D9,'34MFS ANN'!D9)</f>
        <v>0</v>
      </c>
      <c r="E9" s="12">
        <f>SUM('16SEC ANN'!E9,'23MQS ANN'!E9,'34MFS ANN'!E9)</f>
        <v>0</v>
      </c>
      <c r="F9" s="12">
        <f>SUM('16SEC ANN'!F9,'23MQS ANN'!F9,'34MFS ANN'!F9)</f>
        <v>359</v>
      </c>
      <c r="G9" s="12">
        <f>SUM('16SEC ANN'!G9,'23MQS ANN'!G9,'34MFS ANN'!G9)</f>
        <v>0</v>
      </c>
      <c r="H9" s="12">
        <f>SUM('16SEC ANN'!H9,'23MQS ANN'!H9,'34MFS ANN'!H9)</f>
        <v>0</v>
      </c>
      <c r="I9" s="12">
        <f>SUM('16SEC ANN'!I9,'23MQS ANN'!I9,'34MFS ANN'!I9)</f>
        <v>109590</v>
      </c>
      <c r="J9" s="12">
        <f>SUM('16SEC ANN'!J9,'23MQS ANN'!J9,'34MFS ANN'!J9)</f>
        <v>31</v>
      </c>
      <c r="K9" s="12">
        <f>SUM('16SEC ANN'!K9,'23MQS ANN'!K9,'34MFS ANN'!K9)</f>
        <v>372</v>
      </c>
      <c r="L9" s="7">
        <f t="shared" si="9"/>
        <v>110451</v>
      </c>
      <c r="N9" t="s">
        <v>6</v>
      </c>
      <c r="O9" s="2">
        <f t="shared" si="0"/>
        <v>8.9632506722438004E-4</v>
      </c>
      <c r="P9" s="2">
        <f t="shared" si="1"/>
        <v>0</v>
      </c>
      <c r="Q9" s="2">
        <f t="shared" si="2"/>
        <v>0</v>
      </c>
      <c r="R9" s="2">
        <f t="shared" si="3"/>
        <v>3.2503100922581054E-3</v>
      </c>
      <c r="S9" s="2">
        <f t="shared" si="4"/>
        <v>0</v>
      </c>
      <c r="T9" s="2">
        <f t="shared" si="5"/>
        <v>0</v>
      </c>
      <c r="U9" s="2">
        <f t="shared" si="6"/>
        <v>0.99220468805171524</v>
      </c>
      <c r="V9" s="2">
        <f t="shared" si="7"/>
        <v>2.8066744529248264E-4</v>
      </c>
      <c r="W9" s="2">
        <f t="shared" si="8"/>
        <v>3.3680093435097917E-3</v>
      </c>
    </row>
    <row r="10" spans="1:23" x14ac:dyDescent="0.35">
      <c r="A10" s="25"/>
      <c r="B10" s="20" t="s">
        <v>18</v>
      </c>
      <c r="C10" s="13">
        <f>SUM('16SEC ANN'!C10,'23MQS ANN'!C10,'34MFS ANN'!C10)</f>
        <v>5110</v>
      </c>
      <c r="D10" s="12">
        <f>SUM('16SEC ANN'!D10,'23MQS ANN'!D10,'34MFS ANN'!D10)</f>
        <v>0</v>
      </c>
      <c r="E10" s="12">
        <f>SUM('16SEC ANN'!E10,'23MQS ANN'!E10,'34MFS ANN'!E10)</f>
        <v>0</v>
      </c>
      <c r="F10" s="12">
        <f>SUM('16SEC ANN'!F10,'23MQS ANN'!F10,'34MFS ANN'!F10)</f>
        <v>410</v>
      </c>
      <c r="G10" s="12">
        <f>SUM('16SEC ANN'!G10,'23MQS ANN'!G10,'34MFS ANN'!G10)</f>
        <v>0</v>
      </c>
      <c r="H10" s="12">
        <f>SUM('16SEC ANN'!H10,'23MQS ANN'!H10,'34MFS ANN'!H10)</f>
        <v>0</v>
      </c>
      <c r="I10" s="12">
        <f>SUM('16SEC ANN'!I10,'23MQS ANN'!I10,'34MFS ANN'!I10)</f>
        <v>28</v>
      </c>
      <c r="J10" s="12">
        <f>SUM('16SEC ANN'!J10,'23MQS ANN'!J10,'34MFS ANN'!J10)</f>
        <v>445833</v>
      </c>
      <c r="K10" s="12">
        <f>SUM('16SEC ANN'!K10,'23MQS ANN'!K10,'34MFS ANN'!K10)</f>
        <v>1243</v>
      </c>
      <c r="L10" s="7">
        <f t="shared" si="9"/>
        <v>452624</v>
      </c>
      <c r="N10" t="s">
        <v>7</v>
      </c>
      <c r="O10" s="2">
        <f t="shared" si="0"/>
        <v>1.1289723920958677E-2</v>
      </c>
      <c r="P10" s="2">
        <f t="shared" si="1"/>
        <v>0</v>
      </c>
      <c r="Q10" s="2">
        <f t="shared" si="2"/>
        <v>0</v>
      </c>
      <c r="R10" s="2">
        <f t="shared" si="3"/>
        <v>9.0582912085969815E-4</v>
      </c>
      <c r="S10" s="2">
        <f t="shared" si="4"/>
        <v>0</v>
      </c>
      <c r="T10" s="2">
        <f t="shared" si="5"/>
        <v>0</v>
      </c>
      <c r="U10" s="2">
        <f t="shared" si="6"/>
        <v>6.186150093675987E-5</v>
      </c>
      <c r="V10" s="2">
        <f t="shared" si="7"/>
        <v>0.98499637668351658</v>
      </c>
      <c r="W10" s="2">
        <f t="shared" si="8"/>
        <v>2.7462087737283045E-3</v>
      </c>
    </row>
    <row r="11" spans="1:23" x14ac:dyDescent="0.35">
      <c r="A11" s="25"/>
      <c r="B11" s="20" t="s">
        <v>22</v>
      </c>
      <c r="C11" s="13">
        <f>SUM('16SEC ANN'!C11,'23MQS ANN'!C11,'34MFS ANN'!C11)</f>
        <v>1124</v>
      </c>
      <c r="D11" s="12">
        <f>SUM('16SEC ANN'!D11,'23MQS ANN'!D11,'34MFS ANN'!D11)</f>
        <v>0</v>
      </c>
      <c r="E11" s="12">
        <f>SUM('16SEC ANN'!E11,'23MQS ANN'!E11,'34MFS ANN'!E11)</f>
        <v>0</v>
      </c>
      <c r="F11" s="12">
        <f>SUM('16SEC ANN'!F11,'23MQS ANN'!F11,'34MFS ANN'!F11)</f>
        <v>27</v>
      </c>
      <c r="G11" s="12">
        <f>SUM('16SEC ANN'!G11,'23MQS ANN'!G11,'34MFS ANN'!G11)</f>
        <v>0</v>
      </c>
      <c r="H11" s="12">
        <f>SUM('16SEC ANN'!H11,'23MQS ANN'!H11,'34MFS ANN'!H11)</f>
        <v>0</v>
      </c>
      <c r="I11" s="12">
        <f>SUM('16SEC ANN'!I11,'23MQS ANN'!I11,'34MFS ANN'!I11)</f>
        <v>272</v>
      </c>
      <c r="J11" s="12">
        <f>SUM('16SEC ANN'!J11,'23MQS ANN'!J11,'34MFS ANN'!J11)</f>
        <v>1121</v>
      </c>
      <c r="K11" s="12">
        <f>SUM('16SEC ANN'!K11,'23MQS ANN'!K11,'34MFS ANN'!K11)</f>
        <v>163377</v>
      </c>
      <c r="L11" s="7">
        <f t="shared" si="9"/>
        <v>165921</v>
      </c>
      <c r="N11" t="s">
        <v>8</v>
      </c>
      <c r="O11" s="2">
        <f t="shared" si="0"/>
        <v>6.774308255133467E-3</v>
      </c>
      <c r="P11" s="2">
        <f t="shared" si="1"/>
        <v>0</v>
      </c>
      <c r="Q11" s="2">
        <f t="shared" si="2"/>
        <v>0</v>
      </c>
      <c r="R11" s="2">
        <f t="shared" si="3"/>
        <v>1.6272804527455839E-4</v>
      </c>
      <c r="S11" s="2">
        <f t="shared" si="4"/>
        <v>0</v>
      </c>
      <c r="T11" s="2">
        <f t="shared" si="5"/>
        <v>0</v>
      </c>
      <c r="U11" s="2">
        <f t="shared" si="6"/>
        <v>1.6393343820251807E-3</v>
      </c>
      <c r="V11" s="2">
        <f t="shared" si="7"/>
        <v>6.7562273612140717E-3</v>
      </c>
      <c r="W11" s="2">
        <f t="shared" si="8"/>
        <v>0.98466740195635272</v>
      </c>
    </row>
    <row r="12" spans="1:23" x14ac:dyDescent="0.35">
      <c r="A12" s="8"/>
      <c r="B12" s="9"/>
      <c r="C12" s="10">
        <f>SUM(C3:C11)</f>
        <v>39164781</v>
      </c>
      <c r="D12" s="10">
        <f t="shared" ref="D12:K12" si="10">SUM(D3:D11)</f>
        <v>0</v>
      </c>
      <c r="E12" s="10">
        <f t="shared" si="10"/>
        <v>0</v>
      </c>
      <c r="F12" s="10">
        <f t="shared" si="10"/>
        <v>79961</v>
      </c>
      <c r="G12" s="10">
        <f t="shared" si="10"/>
        <v>0</v>
      </c>
      <c r="H12" s="10">
        <f t="shared" si="10"/>
        <v>0</v>
      </c>
      <c r="I12" s="10">
        <f t="shared" si="10"/>
        <v>110403</v>
      </c>
      <c r="J12" s="10">
        <f t="shared" si="10"/>
        <v>453260</v>
      </c>
      <c r="K12" s="10">
        <f t="shared" si="10"/>
        <v>166163</v>
      </c>
    </row>
    <row r="14" spans="1:23" x14ac:dyDescent="0.35">
      <c r="B14" t="s">
        <v>12</v>
      </c>
    </row>
    <row r="15" spans="1:23" x14ac:dyDescent="0.35"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  <c r="J15" t="s">
        <v>7</v>
      </c>
      <c r="K15" t="s">
        <v>8</v>
      </c>
      <c r="L15" s="2"/>
      <c r="P15" s="23">
        <f>SUM(C3,D4,E5,F6,G7,H8,I9,J10,K11)/SUM(C3:K11)</f>
        <v>0.99951836877886957</v>
      </c>
      <c r="Q15" t="s">
        <v>25</v>
      </c>
    </row>
    <row r="16" spans="1:23" x14ac:dyDescent="0.35">
      <c r="B16" t="s">
        <v>0</v>
      </c>
      <c r="C16" s="2">
        <f t="shared" ref="C16:K16" si="11">C3/C$12</f>
        <v>0.99982532776067357</v>
      </c>
      <c r="D16" s="2" t="e">
        <f t="shared" si="11"/>
        <v>#DIV/0!</v>
      </c>
      <c r="E16" s="2" t="e">
        <f t="shared" si="11"/>
        <v>#DIV/0!</v>
      </c>
      <c r="F16" s="2">
        <f t="shared" si="11"/>
        <v>7.3785970660697094E-3</v>
      </c>
      <c r="G16" s="2" t="e">
        <f t="shared" si="11"/>
        <v>#DIV/0!</v>
      </c>
      <c r="H16" s="2" t="e">
        <f t="shared" si="11"/>
        <v>#DIV/0!</v>
      </c>
      <c r="I16" s="2">
        <f t="shared" si="11"/>
        <v>1.1503310598443882E-3</v>
      </c>
      <c r="J16" s="2">
        <f t="shared" si="11"/>
        <v>1.1774698848343115E-2</v>
      </c>
      <c r="K16" s="2">
        <f t="shared" si="11"/>
        <v>6.8607331355355888E-3</v>
      </c>
      <c r="L16" s="2"/>
      <c r="O16" s="3"/>
      <c r="P16" s="1">
        <f>SUM(D4:K11)/SUM(D3:K11)</f>
        <v>0.99111618240352095</v>
      </c>
      <c r="Q16" s="3" t="s">
        <v>23</v>
      </c>
      <c r="R16" s="3"/>
      <c r="S16" s="3"/>
      <c r="T16" s="3"/>
      <c r="U16" s="3"/>
      <c r="V16" s="3"/>
      <c r="W16" s="3"/>
    </row>
    <row r="17" spans="2:23" ht="15" thickBot="1" x14ac:dyDescent="0.4">
      <c r="B17" t="s">
        <v>1</v>
      </c>
      <c r="C17" s="2">
        <f t="shared" ref="C17:K17" si="12">C4/C$12</f>
        <v>0</v>
      </c>
      <c r="D17" s="2" t="e">
        <f t="shared" si="12"/>
        <v>#DIV/0!</v>
      </c>
      <c r="E17" s="2" t="e">
        <f t="shared" si="12"/>
        <v>#DIV/0!</v>
      </c>
      <c r="F17" s="2">
        <f t="shared" si="12"/>
        <v>0</v>
      </c>
      <c r="G17" s="2" t="e">
        <f t="shared" si="12"/>
        <v>#DIV/0!</v>
      </c>
      <c r="H17" s="2" t="e">
        <f t="shared" si="12"/>
        <v>#DIV/0!</v>
      </c>
      <c r="I17" s="2">
        <f t="shared" si="12"/>
        <v>0</v>
      </c>
      <c r="J17" s="2">
        <f t="shared" si="12"/>
        <v>0</v>
      </c>
      <c r="K17" s="2">
        <f t="shared" si="12"/>
        <v>0</v>
      </c>
      <c r="O17" s="3"/>
      <c r="P17" s="1">
        <f>SUM(D4:K11)/SUM(C4:K11)</f>
        <v>0.99154841531242821</v>
      </c>
      <c r="Q17" s="3" t="s">
        <v>24</v>
      </c>
      <c r="R17" s="3"/>
      <c r="S17" s="3"/>
      <c r="T17" s="3"/>
      <c r="U17" s="3"/>
      <c r="V17" s="3"/>
      <c r="W17" s="3"/>
    </row>
    <row r="18" spans="2:23" ht="15" thickBot="1" x14ac:dyDescent="0.4">
      <c r="B18" t="s">
        <v>2</v>
      </c>
      <c r="C18" s="2">
        <f t="shared" ref="C18:K18" si="13">C5/C$12</f>
        <v>0</v>
      </c>
      <c r="D18" s="2" t="e">
        <f t="shared" si="13"/>
        <v>#DIV/0!</v>
      </c>
      <c r="E18" s="4" t="e">
        <f t="shared" si="13"/>
        <v>#DIV/0!</v>
      </c>
      <c r="F18" s="2">
        <f t="shared" si="13"/>
        <v>0</v>
      </c>
      <c r="G18" s="2" t="e">
        <f t="shared" si="13"/>
        <v>#DIV/0!</v>
      </c>
      <c r="H18" s="2" t="e">
        <f t="shared" si="13"/>
        <v>#DIV/0!</v>
      </c>
      <c r="I18" s="2">
        <f t="shared" si="13"/>
        <v>0</v>
      </c>
      <c r="J18" s="2">
        <f t="shared" si="13"/>
        <v>0</v>
      </c>
      <c r="K18" s="2">
        <f t="shared" si="13"/>
        <v>0</v>
      </c>
      <c r="O18" s="3"/>
      <c r="P18" s="3"/>
      <c r="Q18" s="3"/>
      <c r="R18" s="3"/>
      <c r="S18" s="3"/>
      <c r="T18" s="3"/>
      <c r="U18" s="3"/>
      <c r="V18" s="3"/>
      <c r="W18" s="3"/>
    </row>
    <row r="19" spans="2:23" ht="15" thickBot="1" x14ac:dyDescent="0.4">
      <c r="B19" t="s">
        <v>3</v>
      </c>
      <c r="C19" s="2">
        <f t="shared" ref="C19:K19" si="14">C6/C$12</f>
        <v>1.2970837242776872E-5</v>
      </c>
      <c r="D19" s="2" t="e">
        <f t="shared" si="14"/>
        <v>#DIV/0!</v>
      </c>
      <c r="E19" s="2" t="e">
        <f t="shared" si="14"/>
        <v>#DIV/0!</v>
      </c>
      <c r="F19" s="2">
        <f t="shared" si="14"/>
        <v>0.98266654994309721</v>
      </c>
      <c r="G19" s="2" t="e">
        <f t="shared" si="14"/>
        <v>#DIV/0!</v>
      </c>
      <c r="H19" s="2" t="e">
        <f t="shared" si="14"/>
        <v>#DIV/0!</v>
      </c>
      <c r="I19" s="2">
        <f t="shared" si="14"/>
        <v>3.4962818039364872E-3</v>
      </c>
      <c r="J19" s="2">
        <f t="shared" si="14"/>
        <v>2.0694524114194942E-3</v>
      </c>
      <c r="K19" s="2">
        <f t="shared" si="14"/>
        <v>1.8656379579088005E-4</v>
      </c>
      <c r="O19" s="3"/>
      <c r="P19" s="3"/>
      <c r="Q19" s="3"/>
      <c r="R19" s="3"/>
      <c r="S19" s="3"/>
      <c r="T19" s="3"/>
      <c r="U19" s="3"/>
      <c r="V19" s="3"/>
      <c r="W19" s="3"/>
    </row>
    <row r="20" spans="2:23" ht="15" thickBot="1" x14ac:dyDescent="0.4">
      <c r="B20" t="s">
        <v>4</v>
      </c>
      <c r="C20" s="2">
        <f t="shared" ref="C20:K20" si="15">C7/C$12</f>
        <v>0</v>
      </c>
      <c r="D20" s="2" t="e">
        <f t="shared" si="15"/>
        <v>#DIV/0!</v>
      </c>
      <c r="E20" s="2" t="e">
        <f t="shared" si="15"/>
        <v>#DIV/0!</v>
      </c>
      <c r="F20" s="2">
        <f t="shared" si="15"/>
        <v>0</v>
      </c>
      <c r="G20" s="4" t="e">
        <f t="shared" si="15"/>
        <v>#DIV/0!</v>
      </c>
      <c r="H20" s="2" t="e">
        <f t="shared" si="15"/>
        <v>#DIV/0!</v>
      </c>
      <c r="I20" s="2">
        <f t="shared" si="15"/>
        <v>0</v>
      </c>
      <c r="J20" s="2">
        <f t="shared" si="15"/>
        <v>0</v>
      </c>
      <c r="K20" s="2">
        <f t="shared" si="15"/>
        <v>0</v>
      </c>
      <c r="O20" s="3"/>
      <c r="P20" s="3"/>
      <c r="Q20" s="3"/>
      <c r="R20" s="3"/>
      <c r="S20" s="3"/>
      <c r="T20" s="3"/>
      <c r="U20" s="3"/>
      <c r="V20" s="3"/>
      <c r="W20" s="3"/>
    </row>
    <row r="21" spans="2:23" ht="15" thickBot="1" x14ac:dyDescent="0.4">
      <c r="B21" t="s">
        <v>5</v>
      </c>
      <c r="C21" s="2">
        <f t="shared" ref="C21:K21" si="16">C8/C$12</f>
        <v>0</v>
      </c>
      <c r="D21" s="2" t="e">
        <f t="shared" si="16"/>
        <v>#DIV/0!</v>
      </c>
      <c r="E21" s="2" t="e">
        <f t="shared" si="16"/>
        <v>#DIV/0!</v>
      </c>
      <c r="F21" s="2">
        <f t="shared" si="16"/>
        <v>0</v>
      </c>
      <c r="G21" s="2" t="e">
        <f t="shared" si="16"/>
        <v>#DIV/0!</v>
      </c>
      <c r="H21" s="4" t="e">
        <f t="shared" si="16"/>
        <v>#DIV/0!</v>
      </c>
      <c r="I21" s="2">
        <f t="shared" si="16"/>
        <v>0</v>
      </c>
      <c r="J21" s="2">
        <f t="shared" si="16"/>
        <v>0</v>
      </c>
      <c r="K21" s="2">
        <f t="shared" si="16"/>
        <v>0</v>
      </c>
      <c r="O21" s="3"/>
      <c r="P21" s="3"/>
      <c r="Q21" s="3"/>
      <c r="R21" s="3"/>
      <c r="S21" s="3"/>
      <c r="T21" s="3"/>
      <c r="U21" s="3"/>
      <c r="V21" s="3"/>
      <c r="W21" s="3"/>
    </row>
    <row r="22" spans="2:23" x14ac:dyDescent="0.35">
      <c r="B22" t="s">
        <v>6</v>
      </c>
      <c r="C22" s="2">
        <f t="shared" ref="C22:K22" si="17">C9/C$12</f>
        <v>2.5277812736907684E-6</v>
      </c>
      <c r="D22" s="2" t="e">
        <f t="shared" si="17"/>
        <v>#DIV/0!</v>
      </c>
      <c r="E22" s="2" t="e">
        <f t="shared" si="17"/>
        <v>#DIV/0!</v>
      </c>
      <c r="F22" s="2">
        <f t="shared" si="17"/>
        <v>4.4896887232525858E-3</v>
      </c>
      <c r="G22" s="2" t="e">
        <f t="shared" si="17"/>
        <v>#DIV/0!</v>
      </c>
      <c r="H22" s="2" t="e">
        <f t="shared" si="17"/>
        <v>#DIV/0!</v>
      </c>
      <c r="I22" s="2">
        <f t="shared" si="17"/>
        <v>0.99263606967201978</v>
      </c>
      <c r="J22" s="2">
        <f t="shared" si="17"/>
        <v>6.8393416582094159E-5</v>
      </c>
      <c r="K22" s="2">
        <f t="shared" si="17"/>
        <v>2.2387655494905605E-3</v>
      </c>
      <c r="O22" s="3"/>
      <c r="P22" s="3"/>
      <c r="Q22" s="3"/>
      <c r="R22" s="3"/>
      <c r="S22" s="3"/>
      <c r="T22" s="3"/>
      <c r="U22" s="3"/>
      <c r="V22" s="3"/>
      <c r="W22" s="3"/>
    </row>
    <row r="23" spans="2:23" x14ac:dyDescent="0.35">
      <c r="B23" t="s">
        <v>7</v>
      </c>
      <c r="C23" s="2">
        <f t="shared" ref="C23:K23" si="18">C10/C$12</f>
        <v>1.3047436675312955E-4</v>
      </c>
      <c r="D23" s="2" t="e">
        <f t="shared" si="18"/>
        <v>#DIV/0!</v>
      </c>
      <c r="E23" s="2" t="e">
        <f t="shared" si="18"/>
        <v>#DIV/0!</v>
      </c>
      <c r="F23" s="2">
        <f t="shared" si="18"/>
        <v>5.1274996560823401E-3</v>
      </c>
      <c r="G23" s="2" t="e">
        <f t="shared" si="18"/>
        <v>#DIV/0!</v>
      </c>
      <c r="H23" s="2" t="e">
        <f t="shared" si="18"/>
        <v>#DIV/0!</v>
      </c>
      <c r="I23" s="2">
        <f t="shared" si="18"/>
        <v>2.5361629665860531E-4</v>
      </c>
      <c r="J23" s="2">
        <f t="shared" si="18"/>
        <v>0.98361426113047701</v>
      </c>
      <c r="K23" s="2">
        <f t="shared" si="18"/>
        <v>7.4806063925181897E-3</v>
      </c>
      <c r="O23" s="3"/>
      <c r="P23" s="3"/>
      <c r="Q23" s="3"/>
      <c r="R23" s="3"/>
      <c r="S23" s="3"/>
      <c r="T23" s="3"/>
      <c r="U23" s="3"/>
      <c r="V23" s="3"/>
      <c r="W23" s="3"/>
    </row>
    <row r="24" spans="2:23" x14ac:dyDescent="0.35">
      <c r="B24" t="s">
        <v>8</v>
      </c>
      <c r="C24" s="2">
        <f t="shared" ref="C24:K24" si="19">C11/C$12</f>
        <v>2.8699254056852762E-5</v>
      </c>
      <c r="D24" s="2" t="e">
        <f t="shared" si="19"/>
        <v>#DIV/0!</v>
      </c>
      <c r="E24" s="2" t="e">
        <f t="shared" si="19"/>
        <v>#DIV/0!</v>
      </c>
      <c r="F24" s="2">
        <f t="shared" si="19"/>
        <v>3.3766461149810535E-4</v>
      </c>
      <c r="G24" s="2" t="e">
        <f t="shared" si="19"/>
        <v>#DIV/0!</v>
      </c>
      <c r="H24" s="2" t="e">
        <f t="shared" si="19"/>
        <v>#DIV/0!</v>
      </c>
      <c r="I24" s="2">
        <f t="shared" si="19"/>
        <v>2.4637011675407369E-3</v>
      </c>
      <c r="J24" s="2">
        <f t="shared" si="19"/>
        <v>2.4731941931783082E-3</v>
      </c>
      <c r="K24" s="2">
        <f t="shared" si="19"/>
        <v>0.98323333112666478</v>
      </c>
      <c r="O24" s="3"/>
      <c r="P24" s="3"/>
      <c r="Q24" s="3"/>
      <c r="R24" s="3"/>
      <c r="S24" s="3"/>
      <c r="T24" s="3"/>
      <c r="U24" s="3"/>
      <c r="V24" s="3"/>
      <c r="W24" s="3"/>
    </row>
    <row r="39" spans="1:11" x14ac:dyDescent="0.35">
      <c r="C39" s="28"/>
      <c r="D39" s="28"/>
      <c r="E39" s="28"/>
      <c r="F39" s="28"/>
      <c r="G39" s="28"/>
      <c r="H39" s="28"/>
      <c r="I39" s="28"/>
      <c r="J39" s="28"/>
      <c r="K39" s="28"/>
    </row>
    <row r="41" spans="1:11" x14ac:dyDescent="0.35">
      <c r="A41" s="29"/>
      <c r="C41" s="5"/>
      <c r="D41" s="5"/>
      <c r="E41" s="5"/>
      <c r="F41" s="5"/>
      <c r="G41" s="5"/>
      <c r="H41" s="5"/>
      <c r="I41" s="5"/>
      <c r="J41" s="5"/>
      <c r="K41" s="5"/>
    </row>
    <row r="42" spans="1:11" x14ac:dyDescent="0.35">
      <c r="A42" s="29"/>
      <c r="C42" s="5"/>
      <c r="D42" s="5"/>
      <c r="E42" s="5"/>
      <c r="F42" s="5"/>
      <c r="G42" s="5"/>
      <c r="H42" s="5"/>
      <c r="I42" s="5"/>
      <c r="J42" s="5"/>
      <c r="K42" s="5"/>
    </row>
    <row r="43" spans="1:11" x14ac:dyDescent="0.35">
      <c r="A43" s="29"/>
      <c r="C43" s="5"/>
      <c r="D43" s="5"/>
      <c r="E43" s="5"/>
      <c r="F43" s="5"/>
      <c r="G43" s="5"/>
      <c r="H43" s="5"/>
      <c r="I43" s="5"/>
      <c r="J43" s="5"/>
      <c r="K43" s="5"/>
    </row>
    <row r="44" spans="1:11" x14ac:dyDescent="0.35">
      <c r="A44" s="29"/>
      <c r="C44" s="5"/>
      <c r="D44" s="5"/>
      <c r="E44" s="5"/>
      <c r="F44" s="5"/>
      <c r="G44" s="5"/>
      <c r="H44" s="5"/>
      <c r="I44" s="5"/>
      <c r="J44" s="5"/>
      <c r="K44" s="5"/>
    </row>
    <row r="45" spans="1:11" x14ac:dyDescent="0.35">
      <c r="A45" s="29"/>
      <c r="C45" s="5"/>
      <c r="D45" s="5"/>
      <c r="E45" s="5"/>
      <c r="F45" s="5"/>
      <c r="G45" s="5"/>
      <c r="H45" s="5"/>
      <c r="I45" s="5"/>
      <c r="J45" s="5"/>
      <c r="K45" s="5"/>
    </row>
    <row r="46" spans="1:11" x14ac:dyDescent="0.35">
      <c r="A46" s="29"/>
      <c r="C46" s="5"/>
      <c r="D46" s="5"/>
      <c r="E46" s="5"/>
      <c r="F46" s="5"/>
      <c r="G46" s="5"/>
      <c r="H46" s="5"/>
      <c r="I46" s="5"/>
      <c r="J46" s="5"/>
      <c r="K46" s="5"/>
    </row>
    <row r="47" spans="1:11" x14ac:dyDescent="0.35">
      <c r="A47" s="29"/>
      <c r="C47" s="5"/>
      <c r="D47" s="5"/>
      <c r="E47" s="5"/>
      <c r="F47" s="5"/>
      <c r="G47" s="5"/>
      <c r="H47" s="5"/>
      <c r="I47" s="5"/>
      <c r="J47" s="5"/>
      <c r="K47" s="5"/>
    </row>
    <row r="48" spans="1:11" x14ac:dyDescent="0.35">
      <c r="A48" s="29"/>
      <c r="C48" s="5"/>
      <c r="D48" s="5"/>
      <c r="E48" s="5"/>
      <c r="F48" s="5"/>
      <c r="G48" s="5"/>
      <c r="H48" s="5"/>
      <c r="I48" s="5"/>
      <c r="J48" s="5"/>
      <c r="K48" s="5"/>
    </row>
    <row r="49" spans="1:11" x14ac:dyDescent="0.35">
      <c r="A49" s="29"/>
      <c r="C49" s="5"/>
      <c r="D49" s="5"/>
      <c r="E49" s="5"/>
      <c r="F49" s="5"/>
      <c r="G49" s="5"/>
      <c r="H49" s="5"/>
      <c r="I49" s="5"/>
      <c r="J49" s="5"/>
      <c r="K49" s="5"/>
    </row>
  </sheetData>
  <mergeCells count="4">
    <mergeCell ref="C1:K1"/>
    <mergeCell ref="A3:A11"/>
    <mergeCell ref="C39:K39"/>
    <mergeCell ref="A41:A49"/>
  </mergeCells>
  <conditionalFormatting sqref="C16:K24 L16">
    <cfRule type="colorScale" priority="7">
      <colorScale>
        <cfvo type="min"/>
        <cfvo type="percentile" val="90"/>
        <color rgb="FFFCFCFF"/>
        <color rgb="FF63BE7B"/>
      </colorScale>
    </cfRule>
  </conditionalFormatting>
  <conditionalFormatting sqref="O3:W11">
    <cfRule type="colorScale" priority="6">
      <colorScale>
        <cfvo type="min"/>
        <cfvo type="percentile" val="90"/>
        <color rgb="FFFCFCFF"/>
        <color rgb="FF63BE7B"/>
      </colorScale>
    </cfRule>
  </conditionalFormatting>
  <conditionalFormatting sqref="O18:W24 O16:O17 R16:W17">
    <cfRule type="colorScale" priority="4">
      <colorScale>
        <cfvo type="min"/>
        <cfvo type="num" val="0"/>
        <cfvo type="max"/>
        <color rgb="FFF8696B"/>
        <color rgb="FFFCFCFF"/>
        <color rgb="FF5A8AC6"/>
      </colorScale>
    </cfRule>
    <cfRule type="colorScale" priority="5">
      <colorScale>
        <cfvo type="min"/>
        <cfvo type="max"/>
        <color rgb="FFFCFCFF"/>
        <color rgb="FF63BE7B"/>
      </colorScale>
    </cfRule>
  </conditionalFormatting>
  <conditionalFormatting sqref="C41:K49">
    <cfRule type="colorScale" priority="3">
      <colorScale>
        <cfvo type="min"/>
        <cfvo type="percentile" val="90"/>
        <color rgb="FFFCFCFF"/>
        <color rgb="FF63BE7B"/>
      </colorScale>
    </cfRule>
  </conditionalFormatting>
  <conditionalFormatting sqref="Q16:Q17">
    <cfRule type="colorScale" priority="1">
      <colorScale>
        <cfvo type="min"/>
        <cfvo type="num" val="0"/>
        <cfvo type="max"/>
        <color rgb="FFF8696B"/>
        <color rgb="FFFCFCFF"/>
        <color rgb="FF5A8AC6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16SEC ALERT</vt:lpstr>
      <vt:lpstr>16SEC ANN</vt:lpstr>
      <vt:lpstr>23MQS ALERT</vt:lpstr>
      <vt:lpstr>23MQS ANN</vt:lpstr>
      <vt:lpstr>34MFS ALERT</vt:lpstr>
      <vt:lpstr>34MFS ANN</vt:lpstr>
      <vt:lpstr>ALERT all</vt:lpstr>
      <vt:lpstr>ANN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Pickens</dc:creator>
  <cp:lastModifiedBy>Amy Pickens</cp:lastModifiedBy>
  <dcterms:created xsi:type="dcterms:W3CDTF">2024-01-04T14:42:30Z</dcterms:created>
  <dcterms:modified xsi:type="dcterms:W3CDTF">2024-02-01T17:40:17Z</dcterms:modified>
</cp:coreProperties>
</file>