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LSDIST\VIIRStest\VIIRSbased_comparison\compareTimeSeries\"/>
    </mc:Choice>
  </mc:AlternateContent>
  <xr:revisionPtr revIDLastSave="0" documentId="13_ncr:1_{109115E0-5353-4E9E-87FE-0AAB233AE69E}" xr6:coauthVersionLast="47" xr6:coauthVersionMax="47" xr10:uidLastSave="{00000000-0000-0000-0000-000000000000}"/>
  <bookViews>
    <workbookView xWindow="435" yWindow="4020" windowWidth="22500" windowHeight="14895" firstSheet="1" activeTab="7" xr2:uid="{00000000-000D-0000-FFFF-FFFF00000000}"/>
  </bookViews>
  <sheets>
    <sheet name="16SEC ALERT" sheetId="9" r:id="rId1"/>
    <sheet name="16SEC ANN" sheetId="12" r:id="rId2"/>
    <sheet name="23MQS ALERT" sheetId="6" r:id="rId3"/>
    <sheet name="23MQS ANN" sheetId="13" r:id="rId4"/>
    <sheet name="34MFS ALERT" sheetId="8" r:id="rId5"/>
    <sheet name="34MFS ANN" sheetId="14" r:id="rId6"/>
    <sheet name="ALERT all" sheetId="11" r:id="rId7"/>
    <sheet name="ANN all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5" l="1"/>
  <c r="D3" i="15"/>
  <c r="E3" i="15"/>
  <c r="F3" i="15"/>
  <c r="G3" i="15"/>
  <c r="H3" i="15"/>
  <c r="I3" i="15"/>
  <c r="J3" i="15"/>
  <c r="K3" i="15"/>
  <c r="C4" i="15"/>
  <c r="D4" i="15"/>
  <c r="E4" i="15"/>
  <c r="F4" i="15"/>
  <c r="G4" i="15"/>
  <c r="H4" i="15"/>
  <c r="I4" i="15"/>
  <c r="J4" i="15"/>
  <c r="K4" i="15"/>
  <c r="C5" i="15"/>
  <c r="D5" i="15"/>
  <c r="E5" i="15"/>
  <c r="F5" i="15"/>
  <c r="G5" i="15"/>
  <c r="H5" i="15"/>
  <c r="I5" i="15"/>
  <c r="J5" i="15"/>
  <c r="K5" i="15"/>
  <c r="C6" i="15"/>
  <c r="D6" i="15"/>
  <c r="E6" i="15"/>
  <c r="F6" i="15"/>
  <c r="G6" i="15"/>
  <c r="H6" i="15"/>
  <c r="I6" i="15"/>
  <c r="J6" i="15"/>
  <c r="K6" i="15"/>
  <c r="C7" i="15"/>
  <c r="D7" i="15"/>
  <c r="E7" i="15"/>
  <c r="F7" i="15"/>
  <c r="G7" i="15"/>
  <c r="H7" i="15"/>
  <c r="I7" i="15"/>
  <c r="J7" i="15"/>
  <c r="K7" i="15"/>
  <c r="C8" i="15"/>
  <c r="D8" i="15"/>
  <c r="E8" i="15"/>
  <c r="F8" i="15"/>
  <c r="G8" i="15"/>
  <c r="H8" i="15"/>
  <c r="I8" i="15"/>
  <c r="J8" i="15"/>
  <c r="K8" i="15"/>
  <c r="C9" i="15"/>
  <c r="D9" i="15"/>
  <c r="E9" i="15"/>
  <c r="F9" i="15"/>
  <c r="G9" i="15"/>
  <c r="H9" i="15"/>
  <c r="I9" i="15"/>
  <c r="J9" i="15"/>
  <c r="K9" i="15"/>
  <c r="C10" i="15"/>
  <c r="D10" i="15"/>
  <c r="E10" i="15"/>
  <c r="F10" i="15"/>
  <c r="G10" i="15"/>
  <c r="H10" i="15"/>
  <c r="I10" i="15"/>
  <c r="J10" i="15"/>
  <c r="K10" i="15"/>
  <c r="C11" i="15"/>
  <c r="D11" i="15"/>
  <c r="E11" i="15"/>
  <c r="F11" i="15"/>
  <c r="G11" i="15"/>
  <c r="H11" i="15"/>
  <c r="I11" i="15"/>
  <c r="J11" i="15"/>
  <c r="K11" i="15"/>
  <c r="K3" i="11"/>
  <c r="L12" i="8"/>
  <c r="L11" i="8"/>
  <c r="L10" i="8"/>
  <c r="L9" i="8"/>
  <c r="L8" i="8"/>
  <c r="L7" i="8"/>
  <c r="L6" i="8"/>
  <c r="L5" i="8"/>
  <c r="L4" i="8"/>
  <c r="L3" i="8"/>
  <c r="L11" i="6"/>
  <c r="L10" i="6"/>
  <c r="L9" i="6"/>
  <c r="L8" i="6"/>
  <c r="L7" i="6"/>
  <c r="L6" i="6"/>
  <c r="L5" i="6"/>
  <c r="L4" i="6"/>
  <c r="L3" i="6"/>
  <c r="P16" i="9"/>
  <c r="L11" i="9"/>
  <c r="L10" i="9"/>
  <c r="L9" i="9"/>
  <c r="L8" i="9"/>
  <c r="L7" i="9"/>
  <c r="L6" i="9"/>
  <c r="L5" i="9"/>
  <c r="L4" i="9"/>
  <c r="L3" i="9"/>
  <c r="K12" i="12"/>
  <c r="J12" i="12"/>
  <c r="I12" i="12"/>
  <c r="H12" i="12"/>
  <c r="G12" i="12"/>
  <c r="F12" i="12"/>
  <c r="E12" i="12"/>
  <c r="D12" i="12"/>
  <c r="C12" i="12"/>
  <c r="L12" i="12"/>
  <c r="L11" i="12"/>
  <c r="L10" i="12"/>
  <c r="L9" i="12"/>
  <c r="L8" i="12"/>
  <c r="L7" i="12"/>
  <c r="L6" i="12"/>
  <c r="L5" i="12"/>
  <c r="L4" i="12"/>
  <c r="L3" i="12"/>
  <c r="L12" i="13"/>
  <c r="L11" i="13"/>
  <c r="L10" i="13"/>
  <c r="L9" i="13"/>
  <c r="L8" i="13"/>
  <c r="L7" i="13"/>
  <c r="L6" i="13"/>
  <c r="L5" i="13"/>
  <c r="L4" i="13"/>
  <c r="L3" i="13"/>
  <c r="L12" i="14"/>
  <c r="L11" i="14"/>
  <c r="L10" i="14"/>
  <c r="L9" i="14"/>
  <c r="L8" i="14"/>
  <c r="L7" i="14"/>
  <c r="L6" i="14"/>
  <c r="L5" i="14"/>
  <c r="L4" i="14"/>
  <c r="L3" i="14"/>
  <c r="P17" i="9"/>
  <c r="P15" i="9"/>
  <c r="P17" i="12"/>
  <c r="P16" i="12"/>
  <c r="P15" i="12"/>
  <c r="P17" i="6"/>
  <c r="P16" i="6"/>
  <c r="P15" i="6"/>
  <c r="P17" i="13"/>
  <c r="P16" i="13"/>
  <c r="P15" i="13"/>
  <c r="P17" i="8"/>
  <c r="P16" i="8"/>
  <c r="P15" i="8"/>
  <c r="P17" i="14"/>
  <c r="P16" i="14"/>
  <c r="P15" i="14"/>
  <c r="C3" i="11" l="1"/>
  <c r="D3" i="11"/>
  <c r="E3" i="11"/>
  <c r="F3" i="11"/>
  <c r="G3" i="11"/>
  <c r="H3" i="11"/>
  <c r="I3" i="11"/>
  <c r="J3" i="11"/>
  <c r="C4" i="11"/>
  <c r="D4" i="11"/>
  <c r="E4" i="11"/>
  <c r="F4" i="11"/>
  <c r="G4" i="11"/>
  <c r="H4" i="11"/>
  <c r="I4" i="11"/>
  <c r="J4" i="11"/>
  <c r="K4" i="11"/>
  <c r="C5" i="11"/>
  <c r="D5" i="11"/>
  <c r="E5" i="11"/>
  <c r="F5" i="11"/>
  <c r="G5" i="11"/>
  <c r="H5" i="11"/>
  <c r="I5" i="11"/>
  <c r="J5" i="11"/>
  <c r="K5" i="11"/>
  <c r="C6" i="11"/>
  <c r="D6" i="11"/>
  <c r="E6" i="11"/>
  <c r="F6" i="11"/>
  <c r="G6" i="11"/>
  <c r="H6" i="11"/>
  <c r="I6" i="11"/>
  <c r="J6" i="11"/>
  <c r="K6" i="11"/>
  <c r="C7" i="11"/>
  <c r="D7" i="11"/>
  <c r="E7" i="11"/>
  <c r="F7" i="11"/>
  <c r="G7" i="11"/>
  <c r="H7" i="11"/>
  <c r="I7" i="11"/>
  <c r="J7" i="11"/>
  <c r="K7" i="11"/>
  <c r="C8" i="11"/>
  <c r="D8" i="11"/>
  <c r="E8" i="11"/>
  <c r="F8" i="11"/>
  <c r="G8" i="11"/>
  <c r="H8" i="11"/>
  <c r="I8" i="11"/>
  <c r="J8" i="11"/>
  <c r="K8" i="11"/>
  <c r="C9" i="11"/>
  <c r="D9" i="11"/>
  <c r="E9" i="11"/>
  <c r="F9" i="11"/>
  <c r="G9" i="11"/>
  <c r="H9" i="11"/>
  <c r="I9" i="11"/>
  <c r="J9" i="11"/>
  <c r="K9" i="11"/>
  <c r="C10" i="11"/>
  <c r="D10" i="11"/>
  <c r="E10" i="11"/>
  <c r="F10" i="11"/>
  <c r="G10" i="11"/>
  <c r="H10" i="11"/>
  <c r="I10" i="11"/>
  <c r="J10" i="11"/>
  <c r="K10" i="11"/>
  <c r="C11" i="11"/>
  <c r="D11" i="11"/>
  <c r="E11" i="11"/>
  <c r="F11" i="11"/>
  <c r="G11" i="11"/>
  <c r="H11" i="11"/>
  <c r="I11" i="11"/>
  <c r="J11" i="11"/>
  <c r="K11" i="11"/>
  <c r="P16" i="11" l="1"/>
  <c r="P15" i="11"/>
  <c r="P17" i="11"/>
  <c r="U3" i="12"/>
  <c r="K12" i="14"/>
  <c r="K23" i="14" s="1"/>
  <c r="J12" i="14"/>
  <c r="J23" i="14" s="1"/>
  <c r="I12" i="14"/>
  <c r="I23" i="14" s="1"/>
  <c r="H12" i="14"/>
  <c r="H23" i="14" s="1"/>
  <c r="G12" i="14"/>
  <c r="G23" i="14" s="1"/>
  <c r="F12" i="14"/>
  <c r="F23" i="14" s="1"/>
  <c r="E12" i="14"/>
  <c r="E23" i="14" s="1"/>
  <c r="D12" i="14"/>
  <c r="D23" i="14" s="1"/>
  <c r="C12" i="14"/>
  <c r="C24" i="14" s="1"/>
  <c r="W11" i="14"/>
  <c r="W10" i="14"/>
  <c r="W9" i="14"/>
  <c r="W8" i="14"/>
  <c r="V8" i="14"/>
  <c r="U8" i="14"/>
  <c r="T8" i="14"/>
  <c r="S8" i="14"/>
  <c r="R8" i="14"/>
  <c r="W7" i="14"/>
  <c r="W6" i="14"/>
  <c r="O5" i="14"/>
  <c r="W4" i="14"/>
  <c r="V4" i="14"/>
  <c r="W3" i="14"/>
  <c r="W3" i="13"/>
  <c r="K12" i="13"/>
  <c r="K24" i="13" s="1"/>
  <c r="J12" i="13"/>
  <c r="J24" i="13" s="1"/>
  <c r="I12" i="13"/>
  <c r="I24" i="13" s="1"/>
  <c r="H12" i="13"/>
  <c r="H24" i="13" s="1"/>
  <c r="G12" i="13"/>
  <c r="G24" i="13" s="1"/>
  <c r="F12" i="13"/>
  <c r="F24" i="13" s="1"/>
  <c r="E12" i="13"/>
  <c r="E24" i="13" s="1"/>
  <c r="D12" i="13"/>
  <c r="D24" i="13" s="1"/>
  <c r="C12" i="13"/>
  <c r="C24" i="13" s="1"/>
  <c r="W11" i="13"/>
  <c r="V11" i="13"/>
  <c r="U11" i="13"/>
  <c r="T11" i="13"/>
  <c r="S11" i="13"/>
  <c r="R11" i="13"/>
  <c r="Q11" i="13"/>
  <c r="P11" i="13"/>
  <c r="O11" i="13"/>
  <c r="W10" i="13"/>
  <c r="P9" i="13"/>
  <c r="W9" i="13"/>
  <c r="Q8" i="13"/>
  <c r="P8" i="13"/>
  <c r="O8" i="13"/>
  <c r="W8" i="13"/>
  <c r="W7" i="13"/>
  <c r="V7" i="13"/>
  <c r="U7" i="13"/>
  <c r="T7" i="13"/>
  <c r="S7" i="13"/>
  <c r="W6" i="13"/>
  <c r="T5" i="13"/>
  <c r="R5" i="13"/>
  <c r="Q5" i="13"/>
  <c r="P5" i="13"/>
  <c r="O5" i="13"/>
  <c r="W5" i="13"/>
  <c r="W4" i="13"/>
  <c r="T8" i="12"/>
  <c r="K24" i="12"/>
  <c r="J18" i="12"/>
  <c r="I22" i="12"/>
  <c r="H23" i="12"/>
  <c r="G18" i="12"/>
  <c r="F18" i="12"/>
  <c r="E23" i="12"/>
  <c r="D23" i="12"/>
  <c r="C23" i="12"/>
  <c r="W11" i="12"/>
  <c r="V11" i="12"/>
  <c r="U11" i="12"/>
  <c r="T11" i="12"/>
  <c r="S11" i="12"/>
  <c r="R11" i="12"/>
  <c r="Q11" i="12"/>
  <c r="P11" i="12"/>
  <c r="O11" i="12"/>
  <c r="W10" i="12"/>
  <c r="Q9" i="12"/>
  <c r="P9" i="12"/>
  <c r="O9" i="12"/>
  <c r="V9" i="12"/>
  <c r="W8" i="12"/>
  <c r="V8" i="12"/>
  <c r="U8" i="12"/>
  <c r="S8" i="12"/>
  <c r="R8" i="12"/>
  <c r="Q8" i="12"/>
  <c r="P8" i="12"/>
  <c r="O8" i="12"/>
  <c r="W7" i="12"/>
  <c r="V7" i="12"/>
  <c r="U7" i="12"/>
  <c r="T7" i="12"/>
  <c r="S7" i="12"/>
  <c r="R7" i="12"/>
  <c r="Q7" i="12"/>
  <c r="P7" i="12"/>
  <c r="O7" i="12"/>
  <c r="S6" i="12"/>
  <c r="W5" i="12"/>
  <c r="V5" i="12"/>
  <c r="U5" i="12"/>
  <c r="T5" i="12"/>
  <c r="S5" i="12"/>
  <c r="R5" i="12"/>
  <c r="Q5" i="12"/>
  <c r="P5" i="12"/>
  <c r="O5" i="12"/>
  <c r="W4" i="12"/>
  <c r="V4" i="12"/>
  <c r="U4" i="12"/>
  <c r="T4" i="12"/>
  <c r="S4" i="12"/>
  <c r="R4" i="12"/>
  <c r="Q4" i="12"/>
  <c r="P4" i="12"/>
  <c r="O4" i="12"/>
  <c r="W3" i="12"/>
  <c r="V3" i="12"/>
  <c r="G12" i="11"/>
  <c r="G19" i="11" s="1"/>
  <c r="H12" i="11"/>
  <c r="H19" i="11" s="1"/>
  <c r="I12" i="11"/>
  <c r="J12" i="11"/>
  <c r="C12" i="11"/>
  <c r="C20" i="11" s="1"/>
  <c r="L9" i="11"/>
  <c r="S9" i="11" s="1"/>
  <c r="L8" i="11"/>
  <c r="R8" i="11" s="1"/>
  <c r="L6" i="11"/>
  <c r="W6" i="11" s="1"/>
  <c r="L5" i="11"/>
  <c r="W5" i="11" s="1"/>
  <c r="L4" i="11"/>
  <c r="V4" i="11" s="1"/>
  <c r="L3" i="11"/>
  <c r="W3" i="11" s="1"/>
  <c r="L12" i="9"/>
  <c r="J21" i="9"/>
  <c r="I21" i="9"/>
  <c r="H21" i="9"/>
  <c r="G21" i="9"/>
  <c r="F21" i="9"/>
  <c r="E21" i="9"/>
  <c r="D21" i="9"/>
  <c r="C21" i="9"/>
  <c r="J19" i="9"/>
  <c r="I19" i="9"/>
  <c r="H19" i="9"/>
  <c r="G19" i="9"/>
  <c r="F19" i="9"/>
  <c r="E19" i="9"/>
  <c r="D19" i="9"/>
  <c r="C19" i="9"/>
  <c r="J17" i="9"/>
  <c r="I17" i="9"/>
  <c r="H17" i="9"/>
  <c r="G17" i="9"/>
  <c r="F17" i="9"/>
  <c r="E17" i="9"/>
  <c r="D17" i="9"/>
  <c r="C17" i="9"/>
  <c r="K12" i="9"/>
  <c r="K24" i="9" s="1"/>
  <c r="J12" i="9"/>
  <c r="J24" i="9" s="1"/>
  <c r="I12" i="9"/>
  <c r="I24" i="9" s="1"/>
  <c r="H12" i="9"/>
  <c r="H24" i="9" s="1"/>
  <c r="G12" i="9"/>
  <c r="G24" i="9" s="1"/>
  <c r="F12" i="9"/>
  <c r="F24" i="9" s="1"/>
  <c r="E12" i="9"/>
  <c r="E24" i="9" s="1"/>
  <c r="D12" i="9"/>
  <c r="D24" i="9" s="1"/>
  <c r="C12" i="9"/>
  <c r="C24" i="9" s="1"/>
  <c r="W11" i="9"/>
  <c r="V11" i="9"/>
  <c r="U11" i="9"/>
  <c r="T11" i="9"/>
  <c r="S11" i="9"/>
  <c r="R11" i="9"/>
  <c r="Q11" i="9"/>
  <c r="P11" i="9"/>
  <c r="O11" i="9"/>
  <c r="W10" i="9"/>
  <c r="P9" i="9"/>
  <c r="O9" i="9"/>
  <c r="W9" i="9"/>
  <c r="W8" i="9"/>
  <c r="W7" i="9"/>
  <c r="V7" i="9"/>
  <c r="U7" i="9"/>
  <c r="T7" i="9"/>
  <c r="S7" i="9"/>
  <c r="R7" i="9"/>
  <c r="W6" i="9"/>
  <c r="W5" i="9"/>
  <c r="W4" i="9"/>
  <c r="W3" i="9"/>
  <c r="V3" i="9"/>
  <c r="O3" i="8"/>
  <c r="K24" i="8"/>
  <c r="J24" i="8"/>
  <c r="I24" i="8"/>
  <c r="H24" i="8"/>
  <c r="G24" i="8"/>
  <c r="F24" i="8"/>
  <c r="K12" i="8"/>
  <c r="K23" i="8" s="1"/>
  <c r="J12" i="8"/>
  <c r="J23" i="8" s="1"/>
  <c r="I12" i="8"/>
  <c r="I23" i="8" s="1"/>
  <c r="H12" i="8"/>
  <c r="H23" i="8" s="1"/>
  <c r="G12" i="8"/>
  <c r="G21" i="8" s="1"/>
  <c r="F12" i="8"/>
  <c r="F21" i="8" s="1"/>
  <c r="E12" i="8"/>
  <c r="E21" i="8" s="1"/>
  <c r="D12" i="8"/>
  <c r="D23" i="8" s="1"/>
  <c r="C12" i="8"/>
  <c r="C21" i="8" s="1"/>
  <c r="W11" i="8"/>
  <c r="W10" i="8"/>
  <c r="V10" i="8"/>
  <c r="U10" i="8"/>
  <c r="T10" i="8"/>
  <c r="S10" i="8"/>
  <c r="R10" i="8"/>
  <c r="Q10" i="8"/>
  <c r="P10" i="8"/>
  <c r="O10" i="8"/>
  <c r="W9" i="8"/>
  <c r="V9" i="8"/>
  <c r="U9" i="8"/>
  <c r="T9" i="8"/>
  <c r="S9" i="8"/>
  <c r="R9" i="8"/>
  <c r="Q9" i="8"/>
  <c r="P9" i="8"/>
  <c r="O9" i="8"/>
  <c r="W8" i="8"/>
  <c r="V8" i="8"/>
  <c r="U8" i="8"/>
  <c r="T8" i="8"/>
  <c r="S8" i="8"/>
  <c r="R8" i="8"/>
  <c r="Q8" i="8"/>
  <c r="P8" i="8"/>
  <c r="O8" i="8"/>
  <c r="O7" i="8"/>
  <c r="W7" i="8"/>
  <c r="W6" i="8"/>
  <c r="V6" i="8"/>
  <c r="U6" i="8"/>
  <c r="T6" i="8"/>
  <c r="S6" i="8"/>
  <c r="R6" i="8"/>
  <c r="Q6" i="8"/>
  <c r="P6" i="8"/>
  <c r="O6" i="8"/>
  <c r="W5" i="8"/>
  <c r="W4" i="8"/>
  <c r="V4" i="8"/>
  <c r="U4" i="8"/>
  <c r="V3" i="8"/>
  <c r="U3" i="8"/>
  <c r="T3" i="8"/>
  <c r="S3" i="8"/>
  <c r="R3" i="8"/>
  <c r="Q3" i="8"/>
  <c r="P3" i="8"/>
  <c r="L12" i="6"/>
  <c r="K21" i="6"/>
  <c r="J21" i="6"/>
  <c r="I21" i="6"/>
  <c r="H21" i="6"/>
  <c r="G21" i="6"/>
  <c r="F21" i="6"/>
  <c r="E21" i="6"/>
  <c r="D21" i="6"/>
  <c r="C21" i="6"/>
  <c r="K19" i="6"/>
  <c r="J19" i="6"/>
  <c r="I19" i="6"/>
  <c r="H19" i="6"/>
  <c r="G19" i="6"/>
  <c r="F19" i="6"/>
  <c r="K12" i="6"/>
  <c r="K24" i="6" s="1"/>
  <c r="J12" i="6"/>
  <c r="J24" i="6" s="1"/>
  <c r="I12" i="6"/>
  <c r="I24" i="6" s="1"/>
  <c r="H12" i="6"/>
  <c r="H24" i="6" s="1"/>
  <c r="G12" i="6"/>
  <c r="G24" i="6" s="1"/>
  <c r="F12" i="6"/>
  <c r="F24" i="6" s="1"/>
  <c r="E12" i="6"/>
  <c r="E22" i="6" s="1"/>
  <c r="D12" i="6"/>
  <c r="D16" i="6" s="1"/>
  <c r="C12" i="6"/>
  <c r="C18" i="6" s="1"/>
  <c r="W11" i="6"/>
  <c r="V11" i="6"/>
  <c r="U11" i="6"/>
  <c r="T11" i="6"/>
  <c r="S11" i="6"/>
  <c r="R11" i="6"/>
  <c r="Q11" i="6"/>
  <c r="P11" i="6"/>
  <c r="O11" i="6"/>
  <c r="W10" i="6"/>
  <c r="P9" i="6"/>
  <c r="S8" i="6"/>
  <c r="W7" i="6"/>
  <c r="V7" i="6"/>
  <c r="U7" i="6"/>
  <c r="T7" i="6"/>
  <c r="S7" i="6"/>
  <c r="R7" i="6"/>
  <c r="P6" i="6"/>
  <c r="O6" i="6"/>
  <c r="W6" i="6"/>
  <c r="R5" i="6"/>
  <c r="V4" i="6"/>
  <c r="W3" i="6"/>
  <c r="V3" i="6"/>
  <c r="G17" i="8" l="1"/>
  <c r="G18" i="8"/>
  <c r="H20" i="8"/>
  <c r="G19" i="8"/>
  <c r="I20" i="8"/>
  <c r="I18" i="8"/>
  <c r="J20" i="8"/>
  <c r="K20" i="8"/>
  <c r="H18" i="8"/>
  <c r="G20" i="8"/>
  <c r="F22" i="8"/>
  <c r="G22" i="8"/>
  <c r="H22" i="8"/>
  <c r="J18" i="8"/>
  <c r="I22" i="8"/>
  <c r="F17" i="8"/>
  <c r="K18" i="8"/>
  <c r="F19" i="8"/>
  <c r="J22" i="8"/>
  <c r="F20" i="8"/>
  <c r="K22" i="8"/>
  <c r="F18" i="8"/>
  <c r="C23" i="8"/>
  <c r="F23" i="8"/>
  <c r="G23" i="8"/>
  <c r="I17" i="6"/>
  <c r="J17" i="6"/>
  <c r="K17" i="6"/>
  <c r="C19" i="6"/>
  <c r="D19" i="6"/>
  <c r="E19" i="6"/>
  <c r="C23" i="11"/>
  <c r="K19" i="9"/>
  <c r="K21" i="9"/>
  <c r="K17" i="9"/>
  <c r="P16" i="15"/>
  <c r="P17" i="15"/>
  <c r="G20" i="11"/>
  <c r="C17" i="11"/>
  <c r="C12" i="15"/>
  <c r="C23" i="15" s="1"/>
  <c r="C16" i="14"/>
  <c r="C17" i="14"/>
  <c r="C18" i="14"/>
  <c r="C19" i="14"/>
  <c r="C20" i="14"/>
  <c r="C21" i="14"/>
  <c r="C22" i="14"/>
  <c r="C23" i="14"/>
  <c r="C17" i="13"/>
  <c r="D17" i="13"/>
  <c r="E17" i="13"/>
  <c r="F17" i="13"/>
  <c r="G17" i="13"/>
  <c r="H17" i="13"/>
  <c r="I17" i="13"/>
  <c r="J17" i="13"/>
  <c r="C19" i="13"/>
  <c r="D19" i="13"/>
  <c r="E19" i="13"/>
  <c r="F19" i="13"/>
  <c r="G19" i="13"/>
  <c r="H19" i="13"/>
  <c r="I19" i="13"/>
  <c r="J19" i="13"/>
  <c r="C21" i="13"/>
  <c r="L8" i="15"/>
  <c r="O8" i="15" s="1"/>
  <c r="D21" i="13"/>
  <c r="E21" i="13"/>
  <c r="F21" i="13"/>
  <c r="G21" i="13"/>
  <c r="H21" i="13"/>
  <c r="I21" i="13"/>
  <c r="J21" i="13"/>
  <c r="D12" i="15"/>
  <c r="D23" i="15" s="1"/>
  <c r="E12" i="15"/>
  <c r="E18" i="15" s="1"/>
  <c r="F12" i="15"/>
  <c r="F16" i="15" s="1"/>
  <c r="G12" i="15"/>
  <c r="G20" i="15" s="1"/>
  <c r="H12" i="15"/>
  <c r="H16" i="15" s="1"/>
  <c r="I12" i="15"/>
  <c r="I21" i="15" s="1"/>
  <c r="C24" i="15"/>
  <c r="C22" i="15"/>
  <c r="C20" i="15"/>
  <c r="C18" i="15"/>
  <c r="C21" i="15"/>
  <c r="L10" i="15"/>
  <c r="W10" i="15" s="1"/>
  <c r="J12" i="15"/>
  <c r="J16" i="15" s="1"/>
  <c r="K12" i="15"/>
  <c r="K20" i="15" s="1"/>
  <c r="P15" i="15"/>
  <c r="C16" i="15"/>
  <c r="L3" i="15"/>
  <c r="Q3" i="15" s="1"/>
  <c r="L5" i="15"/>
  <c r="O5" i="15" s="1"/>
  <c r="L7" i="15"/>
  <c r="V7" i="15" s="1"/>
  <c r="L9" i="15"/>
  <c r="T9" i="15" s="1"/>
  <c r="L11" i="15"/>
  <c r="R11" i="15" s="1"/>
  <c r="C19" i="15"/>
  <c r="L4" i="15"/>
  <c r="Q4" i="15" s="1"/>
  <c r="L6" i="15"/>
  <c r="O6" i="15" s="1"/>
  <c r="P5" i="14"/>
  <c r="Q5" i="14"/>
  <c r="R5" i="14"/>
  <c r="S5" i="14"/>
  <c r="O9" i="14"/>
  <c r="T5" i="14"/>
  <c r="P9" i="14"/>
  <c r="U5" i="14"/>
  <c r="Q9" i="14"/>
  <c r="V5" i="14"/>
  <c r="R9" i="14"/>
  <c r="W5" i="14"/>
  <c r="S9" i="14"/>
  <c r="D16" i="14"/>
  <c r="D18" i="14"/>
  <c r="D20" i="14"/>
  <c r="D22" i="14"/>
  <c r="D24" i="14"/>
  <c r="T9" i="14"/>
  <c r="E16" i="14"/>
  <c r="E18" i="14"/>
  <c r="E20" i="14"/>
  <c r="E22" i="14"/>
  <c r="E24" i="14"/>
  <c r="O6" i="14"/>
  <c r="U9" i="14"/>
  <c r="F16" i="14"/>
  <c r="F18" i="14"/>
  <c r="F20" i="14"/>
  <c r="F22" i="14"/>
  <c r="F24" i="14"/>
  <c r="P6" i="14"/>
  <c r="V9" i="14"/>
  <c r="G16" i="14"/>
  <c r="G18" i="14"/>
  <c r="G20" i="14"/>
  <c r="G22" i="14"/>
  <c r="G24" i="14"/>
  <c r="Q6" i="14"/>
  <c r="H16" i="14"/>
  <c r="H18" i="14"/>
  <c r="H20" i="14"/>
  <c r="H22" i="14"/>
  <c r="H24" i="14"/>
  <c r="R6" i="14"/>
  <c r="I16" i="14"/>
  <c r="I18" i="14"/>
  <c r="I20" i="14"/>
  <c r="I22" i="14"/>
  <c r="I24" i="14"/>
  <c r="S6" i="14"/>
  <c r="O10" i="14"/>
  <c r="J16" i="14"/>
  <c r="J18" i="14"/>
  <c r="J20" i="14"/>
  <c r="J22" i="14"/>
  <c r="J24" i="14"/>
  <c r="T6" i="14"/>
  <c r="P10" i="14"/>
  <c r="K16" i="14"/>
  <c r="K18" i="14"/>
  <c r="K20" i="14"/>
  <c r="K22" i="14"/>
  <c r="K24" i="14"/>
  <c r="O3" i="14"/>
  <c r="U6" i="14"/>
  <c r="Q10" i="14"/>
  <c r="P3" i="14"/>
  <c r="V6" i="14"/>
  <c r="R10" i="14"/>
  <c r="Q3" i="14"/>
  <c r="S10" i="14"/>
  <c r="R3" i="14"/>
  <c r="T10" i="14"/>
  <c r="S3" i="14"/>
  <c r="O7" i="14"/>
  <c r="U10" i="14"/>
  <c r="T3" i="14"/>
  <c r="P7" i="14"/>
  <c r="V10" i="14"/>
  <c r="U3" i="14"/>
  <c r="Q7" i="14"/>
  <c r="V3" i="14"/>
  <c r="R7" i="14"/>
  <c r="S7" i="14"/>
  <c r="O11" i="14"/>
  <c r="T7" i="14"/>
  <c r="P11" i="14"/>
  <c r="O4" i="14"/>
  <c r="U7" i="14"/>
  <c r="Q11" i="14"/>
  <c r="D17" i="14"/>
  <c r="D19" i="14"/>
  <c r="D21" i="14"/>
  <c r="P4" i="14"/>
  <c r="V7" i="14"/>
  <c r="R11" i="14"/>
  <c r="E17" i="14"/>
  <c r="E19" i="14"/>
  <c r="E21" i="14"/>
  <c r="Q4" i="14"/>
  <c r="S11" i="14"/>
  <c r="F17" i="14"/>
  <c r="F19" i="14"/>
  <c r="F21" i="14"/>
  <c r="R4" i="14"/>
  <c r="T11" i="14"/>
  <c r="G17" i="14"/>
  <c r="G19" i="14"/>
  <c r="G21" i="14"/>
  <c r="S4" i="14"/>
  <c r="O8" i="14"/>
  <c r="U11" i="14"/>
  <c r="H17" i="14"/>
  <c r="H19" i="14"/>
  <c r="H21" i="14"/>
  <c r="T4" i="14"/>
  <c r="P8" i="14"/>
  <c r="V11" i="14"/>
  <c r="I17" i="14"/>
  <c r="I19" i="14"/>
  <c r="I21" i="14"/>
  <c r="U4" i="14"/>
  <c r="Q8" i="14"/>
  <c r="J17" i="14"/>
  <c r="J19" i="14"/>
  <c r="J21" i="14"/>
  <c r="K17" i="14"/>
  <c r="K19" i="14"/>
  <c r="K21" i="14"/>
  <c r="K17" i="13"/>
  <c r="K19" i="13"/>
  <c r="C23" i="13"/>
  <c r="D23" i="13"/>
  <c r="E23" i="13"/>
  <c r="F23" i="13"/>
  <c r="G23" i="13"/>
  <c r="H23" i="13"/>
  <c r="I23" i="13"/>
  <c r="J23" i="13"/>
  <c r="O4" i="13"/>
  <c r="P4" i="13"/>
  <c r="Q4" i="13"/>
  <c r="R4" i="13"/>
  <c r="S4" i="13"/>
  <c r="T4" i="13"/>
  <c r="U4" i="13"/>
  <c r="V4" i="13"/>
  <c r="R8" i="13"/>
  <c r="K21" i="13"/>
  <c r="K23" i="13"/>
  <c r="S8" i="13"/>
  <c r="T8" i="13"/>
  <c r="U8" i="13"/>
  <c r="V8" i="13"/>
  <c r="S5" i="13"/>
  <c r="O9" i="13"/>
  <c r="U5" i="13"/>
  <c r="Q9" i="13"/>
  <c r="V5" i="13"/>
  <c r="R9" i="13"/>
  <c r="C16" i="13"/>
  <c r="C18" i="13"/>
  <c r="C20" i="13"/>
  <c r="C22" i="13"/>
  <c r="S9" i="13"/>
  <c r="D16" i="13"/>
  <c r="D18" i="13"/>
  <c r="D20" i="13"/>
  <c r="D22" i="13"/>
  <c r="T9" i="13"/>
  <c r="E16" i="13"/>
  <c r="E18" i="13"/>
  <c r="E20" i="13"/>
  <c r="E22" i="13"/>
  <c r="O6" i="13"/>
  <c r="U9" i="13"/>
  <c r="F16" i="13"/>
  <c r="F18" i="13"/>
  <c r="F20" i="13"/>
  <c r="F22" i="13"/>
  <c r="P6" i="13"/>
  <c r="V9" i="13"/>
  <c r="G16" i="13"/>
  <c r="G18" i="13"/>
  <c r="G20" i="13"/>
  <c r="G22" i="13"/>
  <c r="Q6" i="13"/>
  <c r="H16" i="13"/>
  <c r="H18" i="13"/>
  <c r="H20" i="13"/>
  <c r="H22" i="13"/>
  <c r="R6" i="13"/>
  <c r="I16" i="13"/>
  <c r="I18" i="13"/>
  <c r="I20" i="13"/>
  <c r="I22" i="13"/>
  <c r="S6" i="13"/>
  <c r="O10" i="13"/>
  <c r="J16" i="13"/>
  <c r="J18" i="13"/>
  <c r="J20" i="13"/>
  <c r="J22" i="13"/>
  <c r="T6" i="13"/>
  <c r="P10" i="13"/>
  <c r="K16" i="13"/>
  <c r="K18" i="13"/>
  <c r="K20" i="13"/>
  <c r="K22" i="13"/>
  <c r="O3" i="13"/>
  <c r="U6" i="13"/>
  <c r="Q10" i="13"/>
  <c r="P3" i="13"/>
  <c r="V6" i="13"/>
  <c r="R10" i="13"/>
  <c r="Q3" i="13"/>
  <c r="S10" i="13"/>
  <c r="R3" i="13"/>
  <c r="T10" i="13"/>
  <c r="S3" i="13"/>
  <c r="O7" i="13"/>
  <c r="U10" i="13"/>
  <c r="T3" i="13"/>
  <c r="P7" i="13"/>
  <c r="V10" i="13"/>
  <c r="U3" i="13"/>
  <c r="Q7" i="13"/>
  <c r="V3" i="13"/>
  <c r="R7" i="13"/>
  <c r="R3" i="12"/>
  <c r="O3" i="12"/>
  <c r="P3" i="12"/>
  <c r="Q3" i="12"/>
  <c r="S3" i="12"/>
  <c r="T3" i="12"/>
  <c r="C16" i="12"/>
  <c r="D16" i="12"/>
  <c r="E16" i="12"/>
  <c r="C18" i="12"/>
  <c r="D18" i="12"/>
  <c r="E18" i="12"/>
  <c r="C20" i="12"/>
  <c r="D20" i="12"/>
  <c r="E20" i="12"/>
  <c r="C22" i="12"/>
  <c r="D22" i="12"/>
  <c r="E22" i="12"/>
  <c r="C24" i="12"/>
  <c r="D24" i="12"/>
  <c r="E24" i="12"/>
  <c r="F20" i="12"/>
  <c r="C17" i="12"/>
  <c r="C19" i="12"/>
  <c r="C21" i="12"/>
  <c r="S9" i="12"/>
  <c r="O6" i="12"/>
  <c r="U9" i="12"/>
  <c r="F24" i="12"/>
  <c r="G24" i="12"/>
  <c r="Q6" i="12"/>
  <c r="W9" i="12"/>
  <c r="H16" i="12"/>
  <c r="H18" i="12"/>
  <c r="H20" i="12"/>
  <c r="H24" i="12"/>
  <c r="D17" i="12"/>
  <c r="D19" i="12"/>
  <c r="D21" i="12"/>
  <c r="H22" i="12"/>
  <c r="E17" i="12"/>
  <c r="E19" i="12"/>
  <c r="E21" i="12"/>
  <c r="G20" i="12"/>
  <c r="F17" i="12"/>
  <c r="F19" i="12"/>
  <c r="F21" i="12"/>
  <c r="F23" i="12"/>
  <c r="G17" i="12"/>
  <c r="G19" i="12"/>
  <c r="G21" i="12"/>
  <c r="G23" i="12"/>
  <c r="R9" i="12"/>
  <c r="F16" i="12"/>
  <c r="H17" i="12"/>
  <c r="H19" i="12"/>
  <c r="H21" i="12"/>
  <c r="F22" i="12"/>
  <c r="I17" i="12"/>
  <c r="I19" i="12"/>
  <c r="I21" i="12"/>
  <c r="I23" i="12"/>
  <c r="J17" i="12"/>
  <c r="J19" i="12"/>
  <c r="J21" i="12"/>
  <c r="J23" i="12"/>
  <c r="K17" i="12"/>
  <c r="K19" i="12"/>
  <c r="K21" i="12"/>
  <c r="K23" i="12"/>
  <c r="T9" i="12"/>
  <c r="J24" i="12"/>
  <c r="T6" i="12"/>
  <c r="P10" i="12"/>
  <c r="K16" i="12"/>
  <c r="K18" i="12"/>
  <c r="K20" i="12"/>
  <c r="K22" i="12"/>
  <c r="R6" i="12"/>
  <c r="J22" i="12"/>
  <c r="U6" i="12"/>
  <c r="Q10" i="12"/>
  <c r="G22" i="12"/>
  <c r="I20" i="12"/>
  <c r="J16" i="12"/>
  <c r="V6" i="12"/>
  <c r="R10" i="12"/>
  <c r="G16" i="12"/>
  <c r="I16" i="12"/>
  <c r="J20" i="12"/>
  <c r="W6" i="12"/>
  <c r="S10" i="12"/>
  <c r="I18" i="12"/>
  <c r="T10" i="12"/>
  <c r="I24" i="12"/>
  <c r="O10" i="12"/>
  <c r="U10" i="12"/>
  <c r="P6" i="12"/>
  <c r="V10" i="12"/>
  <c r="J23" i="11"/>
  <c r="J16" i="11"/>
  <c r="J20" i="11"/>
  <c r="I23" i="11"/>
  <c r="I16" i="11"/>
  <c r="I20" i="11"/>
  <c r="H16" i="11"/>
  <c r="H21" i="11"/>
  <c r="H18" i="11"/>
  <c r="H17" i="11"/>
  <c r="H20" i="11"/>
  <c r="H23" i="11"/>
  <c r="G16" i="11"/>
  <c r="G23" i="11"/>
  <c r="G22" i="11"/>
  <c r="G21" i="11"/>
  <c r="G18" i="11"/>
  <c r="G17" i="11"/>
  <c r="J22" i="11"/>
  <c r="I22" i="11"/>
  <c r="H22" i="11"/>
  <c r="T3" i="11"/>
  <c r="U3" i="11"/>
  <c r="V3" i="11"/>
  <c r="G24" i="11"/>
  <c r="H24" i="11"/>
  <c r="L7" i="11"/>
  <c r="W7" i="11" s="1"/>
  <c r="I24" i="11"/>
  <c r="J24" i="11"/>
  <c r="T9" i="11"/>
  <c r="U9" i="11"/>
  <c r="V9" i="11"/>
  <c r="W9" i="11"/>
  <c r="L10" i="11"/>
  <c r="W10" i="11" s="1"/>
  <c r="L11" i="11"/>
  <c r="W11" i="11" s="1"/>
  <c r="D12" i="11"/>
  <c r="I18" i="11"/>
  <c r="E12" i="11"/>
  <c r="J18" i="11"/>
  <c r="F12" i="11"/>
  <c r="F20" i="11" s="1"/>
  <c r="K12" i="11"/>
  <c r="K17" i="11" s="1"/>
  <c r="O9" i="11"/>
  <c r="O5" i="11"/>
  <c r="P5" i="11"/>
  <c r="Q5" i="11"/>
  <c r="R5" i="11"/>
  <c r="S5" i="11"/>
  <c r="T5" i="11"/>
  <c r="U5" i="11"/>
  <c r="V5" i="11"/>
  <c r="O6" i="11"/>
  <c r="P6" i="11"/>
  <c r="Q6" i="11"/>
  <c r="R6" i="11"/>
  <c r="S6" i="11"/>
  <c r="T6" i="11"/>
  <c r="U6" i="11"/>
  <c r="V6" i="11"/>
  <c r="P9" i="11"/>
  <c r="Q9" i="11"/>
  <c r="R9" i="11"/>
  <c r="C24" i="11"/>
  <c r="C18" i="11"/>
  <c r="C21" i="11"/>
  <c r="C22" i="11"/>
  <c r="C16" i="11"/>
  <c r="C19" i="11"/>
  <c r="O3" i="11"/>
  <c r="P3" i="11"/>
  <c r="Q3" i="11"/>
  <c r="R3" i="11"/>
  <c r="S3" i="11"/>
  <c r="W4" i="11"/>
  <c r="S8" i="11"/>
  <c r="T8" i="11"/>
  <c r="U8" i="11"/>
  <c r="V8" i="11"/>
  <c r="O8" i="11"/>
  <c r="W8" i="11"/>
  <c r="S4" i="11"/>
  <c r="O4" i="11"/>
  <c r="P4" i="11"/>
  <c r="Q4" i="11"/>
  <c r="R4" i="11"/>
  <c r="T4" i="11"/>
  <c r="P8" i="11"/>
  <c r="I17" i="11"/>
  <c r="I19" i="11"/>
  <c r="I21" i="11"/>
  <c r="U4" i="11"/>
  <c r="Q8" i="11"/>
  <c r="J17" i="11"/>
  <c r="J19" i="11"/>
  <c r="J21" i="11"/>
  <c r="C23" i="9"/>
  <c r="D23" i="9"/>
  <c r="E23" i="9"/>
  <c r="F23" i="9"/>
  <c r="G23" i="9"/>
  <c r="H23" i="9"/>
  <c r="I23" i="9"/>
  <c r="J23" i="9"/>
  <c r="K23" i="9"/>
  <c r="O4" i="9"/>
  <c r="P4" i="9"/>
  <c r="Q4" i="9"/>
  <c r="R4" i="9"/>
  <c r="S4" i="9"/>
  <c r="O8" i="9"/>
  <c r="T4" i="9"/>
  <c r="P8" i="9"/>
  <c r="U4" i="9"/>
  <c r="Q8" i="9"/>
  <c r="V4" i="9"/>
  <c r="R8" i="9"/>
  <c r="S8" i="9"/>
  <c r="T8" i="9"/>
  <c r="O5" i="9"/>
  <c r="U8" i="9"/>
  <c r="P5" i="9"/>
  <c r="V8" i="9"/>
  <c r="Q5" i="9"/>
  <c r="R5" i="9"/>
  <c r="S5" i="9"/>
  <c r="T5" i="9"/>
  <c r="U5" i="9"/>
  <c r="Q9" i="9"/>
  <c r="C16" i="9"/>
  <c r="C18" i="9"/>
  <c r="C20" i="9"/>
  <c r="C22" i="9"/>
  <c r="V5" i="9"/>
  <c r="R9" i="9"/>
  <c r="D16" i="9"/>
  <c r="D18" i="9"/>
  <c r="D20" i="9"/>
  <c r="D22" i="9"/>
  <c r="S9" i="9"/>
  <c r="E16" i="9"/>
  <c r="E18" i="9"/>
  <c r="E20" i="9"/>
  <c r="E22" i="9"/>
  <c r="T9" i="9"/>
  <c r="F16" i="9"/>
  <c r="F18" i="9"/>
  <c r="F20" i="9"/>
  <c r="F22" i="9"/>
  <c r="O6" i="9"/>
  <c r="U9" i="9"/>
  <c r="G16" i="9"/>
  <c r="G18" i="9"/>
  <c r="G20" i="9"/>
  <c r="G22" i="9"/>
  <c r="P6" i="9"/>
  <c r="V9" i="9"/>
  <c r="H16" i="9"/>
  <c r="H18" i="9"/>
  <c r="H20" i="9"/>
  <c r="H22" i="9"/>
  <c r="Q6" i="9"/>
  <c r="I16" i="9"/>
  <c r="I18" i="9"/>
  <c r="I20" i="9"/>
  <c r="I22" i="9"/>
  <c r="R6" i="9"/>
  <c r="J16" i="9"/>
  <c r="J18" i="9"/>
  <c r="J20" i="9"/>
  <c r="J22" i="9"/>
  <c r="S6" i="9"/>
  <c r="O10" i="9"/>
  <c r="K16" i="9"/>
  <c r="K18" i="9"/>
  <c r="K20" i="9"/>
  <c r="K22" i="9"/>
  <c r="T6" i="9"/>
  <c r="P10" i="9"/>
  <c r="O3" i="9"/>
  <c r="U6" i="9"/>
  <c r="Q10" i="9"/>
  <c r="P3" i="9"/>
  <c r="V6" i="9"/>
  <c r="R10" i="9"/>
  <c r="Q3" i="9"/>
  <c r="S10" i="9"/>
  <c r="R3" i="9"/>
  <c r="T10" i="9"/>
  <c r="S3" i="9"/>
  <c r="O7" i="9"/>
  <c r="U10" i="9"/>
  <c r="T3" i="9"/>
  <c r="P7" i="9"/>
  <c r="V10" i="9"/>
  <c r="U3" i="9"/>
  <c r="Q7" i="9"/>
  <c r="C17" i="6"/>
  <c r="D17" i="6"/>
  <c r="E17" i="6"/>
  <c r="F17" i="6"/>
  <c r="G17" i="6"/>
  <c r="H17" i="6"/>
  <c r="W3" i="8"/>
  <c r="F16" i="8"/>
  <c r="G16" i="8"/>
  <c r="H16" i="8"/>
  <c r="I16" i="8"/>
  <c r="J16" i="8"/>
  <c r="K16" i="8"/>
  <c r="P5" i="8"/>
  <c r="O5" i="8"/>
  <c r="Q5" i="8"/>
  <c r="R5" i="8"/>
  <c r="S5" i="8"/>
  <c r="T5" i="8"/>
  <c r="U5" i="8"/>
  <c r="C16" i="8"/>
  <c r="C18" i="8"/>
  <c r="C20" i="8"/>
  <c r="C22" i="8"/>
  <c r="C24" i="8"/>
  <c r="V5" i="8"/>
  <c r="D16" i="8"/>
  <c r="D18" i="8"/>
  <c r="D20" i="8"/>
  <c r="D22" i="8"/>
  <c r="D24" i="8"/>
  <c r="E16" i="8"/>
  <c r="E18" i="8"/>
  <c r="E20" i="8"/>
  <c r="E22" i="8"/>
  <c r="E24" i="8"/>
  <c r="R7" i="8"/>
  <c r="P7" i="8"/>
  <c r="Q7" i="8"/>
  <c r="R4" i="8"/>
  <c r="T11" i="8"/>
  <c r="H17" i="8"/>
  <c r="H19" i="8"/>
  <c r="H21" i="8"/>
  <c r="S4" i="8"/>
  <c r="U11" i="8"/>
  <c r="I17" i="8"/>
  <c r="I19" i="8"/>
  <c r="I21" i="8"/>
  <c r="E23" i="8"/>
  <c r="T4" i="8"/>
  <c r="V11" i="8"/>
  <c r="J17" i="8"/>
  <c r="J19" i="8"/>
  <c r="J21" i="8"/>
  <c r="S7" i="8"/>
  <c r="O11" i="8"/>
  <c r="C17" i="8"/>
  <c r="C19" i="8"/>
  <c r="T7" i="8"/>
  <c r="P11" i="8"/>
  <c r="D17" i="8"/>
  <c r="D19" i="8"/>
  <c r="D21" i="8"/>
  <c r="O4" i="8"/>
  <c r="U7" i="8"/>
  <c r="Q11" i="8"/>
  <c r="E17" i="8"/>
  <c r="E19" i="8"/>
  <c r="P4" i="8"/>
  <c r="V7" i="8"/>
  <c r="R11" i="8"/>
  <c r="Q4" i="8"/>
  <c r="S11" i="8"/>
  <c r="K17" i="8"/>
  <c r="K19" i="8"/>
  <c r="K21" i="8"/>
  <c r="C23" i="6"/>
  <c r="D23" i="6"/>
  <c r="E23" i="6"/>
  <c r="F23" i="6"/>
  <c r="G23" i="6"/>
  <c r="H23" i="6"/>
  <c r="I23" i="6"/>
  <c r="J23" i="6"/>
  <c r="K23" i="6"/>
  <c r="Q4" i="6"/>
  <c r="P4" i="6"/>
  <c r="V8" i="6"/>
  <c r="U4" i="6"/>
  <c r="Q8" i="6"/>
  <c r="O4" i="6"/>
  <c r="T5" i="6"/>
  <c r="O8" i="6"/>
  <c r="C24" i="6"/>
  <c r="D24" i="6"/>
  <c r="R8" i="6"/>
  <c r="C22" i="6"/>
  <c r="E16" i="6"/>
  <c r="E18" i="6"/>
  <c r="E20" i="6"/>
  <c r="E24" i="6"/>
  <c r="T4" i="6"/>
  <c r="U8" i="6"/>
  <c r="P5" i="6"/>
  <c r="W8" i="6"/>
  <c r="O9" i="6"/>
  <c r="U5" i="6"/>
  <c r="C20" i="6"/>
  <c r="D18" i="6"/>
  <c r="W5" i="6"/>
  <c r="S9" i="6"/>
  <c r="T9" i="6"/>
  <c r="F16" i="6"/>
  <c r="F18" i="6"/>
  <c r="F20" i="6"/>
  <c r="F22" i="6"/>
  <c r="W4" i="6"/>
  <c r="U9" i="6"/>
  <c r="G16" i="6"/>
  <c r="G18" i="6"/>
  <c r="G20" i="6"/>
  <c r="G22" i="6"/>
  <c r="Q5" i="6"/>
  <c r="C16" i="6"/>
  <c r="V9" i="6"/>
  <c r="H16" i="6"/>
  <c r="H18" i="6"/>
  <c r="H20" i="6"/>
  <c r="H22" i="6"/>
  <c r="P8" i="6"/>
  <c r="D20" i="6"/>
  <c r="Q6" i="6"/>
  <c r="W9" i="6"/>
  <c r="I16" i="6"/>
  <c r="I18" i="6"/>
  <c r="I20" i="6"/>
  <c r="I22" i="6"/>
  <c r="D22" i="6"/>
  <c r="R6" i="6"/>
  <c r="J16" i="6"/>
  <c r="J18" i="6"/>
  <c r="J20" i="6"/>
  <c r="J22" i="6"/>
  <c r="S6" i="6"/>
  <c r="O10" i="6"/>
  <c r="K16" i="6"/>
  <c r="K18" i="6"/>
  <c r="K20" i="6"/>
  <c r="K22" i="6"/>
  <c r="Q9" i="6"/>
  <c r="T6" i="6"/>
  <c r="P10" i="6"/>
  <c r="O3" i="6"/>
  <c r="U6" i="6"/>
  <c r="Q10" i="6"/>
  <c r="P3" i="6"/>
  <c r="V6" i="6"/>
  <c r="R10" i="6"/>
  <c r="R4" i="6"/>
  <c r="Q3" i="6"/>
  <c r="S10" i="6"/>
  <c r="R3" i="6"/>
  <c r="T10" i="6"/>
  <c r="S4" i="6"/>
  <c r="O5" i="6"/>
  <c r="S5" i="6"/>
  <c r="S3" i="6"/>
  <c r="O7" i="6"/>
  <c r="U10" i="6"/>
  <c r="T8" i="6"/>
  <c r="V5" i="6"/>
  <c r="T3" i="6"/>
  <c r="P7" i="6"/>
  <c r="V10" i="6"/>
  <c r="R9" i="6"/>
  <c r="U3" i="6"/>
  <c r="Q7" i="6"/>
  <c r="K21" i="11" l="1"/>
  <c r="K19" i="11"/>
  <c r="K16" i="11"/>
  <c r="U7" i="11"/>
  <c r="V7" i="11"/>
  <c r="T7" i="11"/>
  <c r="R11" i="11"/>
  <c r="R7" i="11"/>
  <c r="V11" i="11"/>
  <c r="O11" i="11"/>
  <c r="T11" i="11"/>
  <c r="Q7" i="11"/>
  <c r="P7" i="11"/>
  <c r="T10" i="11"/>
  <c r="O7" i="11"/>
  <c r="S10" i="11"/>
  <c r="U11" i="11"/>
  <c r="R10" i="11"/>
  <c r="Q10" i="11"/>
  <c r="P10" i="11"/>
  <c r="O10" i="11"/>
  <c r="S7" i="11"/>
  <c r="C17" i="15"/>
  <c r="R6" i="15"/>
  <c r="G18" i="15"/>
  <c r="F22" i="15"/>
  <c r="F20" i="15"/>
  <c r="F18" i="15"/>
  <c r="E17" i="15"/>
  <c r="D17" i="15"/>
  <c r="V8" i="15"/>
  <c r="K18" i="15"/>
  <c r="D24" i="15"/>
  <c r="D16" i="15"/>
  <c r="K16" i="15"/>
  <c r="G16" i="15"/>
  <c r="D22" i="15"/>
  <c r="D18" i="15"/>
  <c r="E16" i="15"/>
  <c r="U8" i="15"/>
  <c r="T8" i="15"/>
  <c r="S8" i="15"/>
  <c r="R8" i="15"/>
  <c r="Q8" i="15"/>
  <c r="W8" i="15"/>
  <c r="P8" i="15"/>
  <c r="D21" i="15"/>
  <c r="G22" i="15"/>
  <c r="E24" i="15"/>
  <c r="E22" i="15"/>
  <c r="E20" i="15"/>
  <c r="O4" i="15"/>
  <c r="K23" i="15"/>
  <c r="K19" i="15"/>
  <c r="W3" i="15"/>
  <c r="V3" i="15"/>
  <c r="D20" i="15"/>
  <c r="U3" i="15"/>
  <c r="T3" i="15"/>
  <c r="J22" i="15"/>
  <c r="J23" i="15"/>
  <c r="J18" i="15"/>
  <c r="J19" i="15"/>
  <c r="I24" i="15"/>
  <c r="H24" i="15"/>
  <c r="H21" i="15"/>
  <c r="I22" i="15"/>
  <c r="I17" i="15"/>
  <c r="I20" i="15"/>
  <c r="H17" i="15"/>
  <c r="I18" i="15"/>
  <c r="G17" i="15"/>
  <c r="G21" i="15"/>
  <c r="I23" i="15"/>
  <c r="V10" i="15"/>
  <c r="F24" i="15"/>
  <c r="F17" i="15"/>
  <c r="F23" i="15"/>
  <c r="F21" i="15"/>
  <c r="P3" i="15"/>
  <c r="H23" i="15"/>
  <c r="U11" i="15"/>
  <c r="E23" i="15"/>
  <c r="E21" i="15"/>
  <c r="G23" i="15"/>
  <c r="H22" i="15"/>
  <c r="H20" i="15"/>
  <c r="T11" i="15"/>
  <c r="H18" i="15"/>
  <c r="D19" i="15"/>
  <c r="I16" i="15"/>
  <c r="E19" i="15"/>
  <c r="O3" i="15"/>
  <c r="F19" i="15"/>
  <c r="S11" i="15"/>
  <c r="G19" i="15"/>
  <c r="H19" i="15"/>
  <c r="Q11" i="15"/>
  <c r="G24" i="15"/>
  <c r="I19" i="15"/>
  <c r="O11" i="15"/>
  <c r="W9" i="15"/>
  <c r="V9" i="15"/>
  <c r="V11" i="15"/>
  <c r="U9" i="15"/>
  <c r="S3" i="15"/>
  <c r="R3" i="15"/>
  <c r="W7" i="15"/>
  <c r="U7" i="15"/>
  <c r="P11" i="15"/>
  <c r="T7" i="15"/>
  <c r="W5" i="15"/>
  <c r="S7" i="15"/>
  <c r="V5" i="15"/>
  <c r="U5" i="15"/>
  <c r="T5" i="15"/>
  <c r="R7" i="15"/>
  <c r="S9" i="15"/>
  <c r="R9" i="15"/>
  <c r="Q7" i="15"/>
  <c r="S5" i="15"/>
  <c r="Q9" i="15"/>
  <c r="R5" i="15"/>
  <c r="P7" i="15"/>
  <c r="P9" i="15"/>
  <c r="Q5" i="15"/>
  <c r="Q6" i="15"/>
  <c r="P6" i="15"/>
  <c r="W6" i="15"/>
  <c r="V6" i="15"/>
  <c r="U6" i="15"/>
  <c r="T6" i="15"/>
  <c r="S6" i="15"/>
  <c r="O7" i="15"/>
  <c r="O9" i="15"/>
  <c r="S4" i="15"/>
  <c r="W4" i="15"/>
  <c r="V4" i="15"/>
  <c r="U4" i="15"/>
  <c r="T4" i="15"/>
  <c r="R4" i="15"/>
  <c r="P5" i="15"/>
  <c r="J24" i="15"/>
  <c r="J20" i="15"/>
  <c r="U10" i="15"/>
  <c r="T10" i="15"/>
  <c r="S10" i="15"/>
  <c r="R10" i="15"/>
  <c r="Q10" i="15"/>
  <c r="P10" i="15"/>
  <c r="O10" i="15"/>
  <c r="K21" i="15"/>
  <c r="W11" i="15"/>
  <c r="K24" i="15"/>
  <c r="K17" i="15"/>
  <c r="K22" i="15"/>
  <c r="J21" i="15"/>
  <c r="P4" i="15"/>
  <c r="J17" i="15"/>
  <c r="K23" i="11"/>
  <c r="K20" i="11"/>
  <c r="K22" i="11"/>
  <c r="F16" i="11"/>
  <c r="F22" i="11"/>
  <c r="F21" i="11"/>
  <c r="F18" i="11"/>
  <c r="F17" i="11"/>
  <c r="F24" i="11"/>
  <c r="E16" i="11"/>
  <c r="E22" i="11"/>
  <c r="E21" i="11"/>
  <c r="E18" i="11"/>
  <c r="E17" i="11"/>
  <c r="E24" i="11"/>
  <c r="D16" i="11"/>
  <c r="D22" i="11"/>
  <c r="D21" i="11"/>
  <c r="D18" i="11"/>
  <c r="D17" i="11"/>
  <c r="D24" i="11"/>
  <c r="S11" i="11"/>
  <c r="D23" i="11"/>
  <c r="Q11" i="11"/>
  <c r="E23" i="11"/>
  <c r="P11" i="11"/>
  <c r="F23" i="11"/>
  <c r="K24" i="11"/>
  <c r="K18" i="11"/>
  <c r="D19" i="11"/>
  <c r="E19" i="11"/>
  <c r="V10" i="11"/>
  <c r="F19" i="11"/>
  <c r="D20" i="11"/>
  <c r="U10" i="11"/>
  <c r="E20" i="11"/>
</calcChain>
</file>

<file path=xl/sharedStrings.xml><?xml version="1.0" encoding="utf-8"?>
<sst xmlns="http://schemas.openxmlformats.org/spreadsheetml/2006/main" count="488" uniqueCount="26">
  <si>
    <t>no dist</t>
  </si>
  <si>
    <t>first lo</t>
  </si>
  <si>
    <t>prov lo</t>
  </si>
  <si>
    <t>conf lo</t>
  </si>
  <si>
    <t>first hi</t>
  </si>
  <si>
    <t>prov hi</t>
  </si>
  <si>
    <t>conf hi</t>
  </si>
  <si>
    <t>fin lo</t>
  </si>
  <si>
    <t>fin hi</t>
  </si>
  <si>
    <t>new</t>
  </si>
  <si>
    <t>old</t>
  </si>
  <si>
    <t>proportion of new</t>
  </si>
  <si>
    <t>proportion of old</t>
  </si>
  <si>
    <t>MODIS-based LaSRC 3.0.5</t>
  </si>
  <si>
    <t>VIIRS-based LaSRC 3.5.1</t>
  </si>
  <si>
    <t>first &lt;50%</t>
  </si>
  <si>
    <t>prov &lt;50%</t>
  </si>
  <si>
    <t>conf &lt;50%</t>
  </si>
  <si>
    <t>fin &lt;50%</t>
  </si>
  <si>
    <t>first ≥50%</t>
  </si>
  <si>
    <t>prov ≥50%</t>
  </si>
  <si>
    <t>conf ≥50%</t>
  </si>
  <si>
    <t>fin ≥50%</t>
  </si>
  <si>
    <t>Percent of MODIS detected loss also detected in VIIRS</t>
  </si>
  <si>
    <t>Percent of VIIRS detected loss also detected in MODIS</t>
  </si>
  <si>
    <t>Overall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</si>
</sst>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00%"/>
    <numFmt numFmtId="167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64" fontId="0" fillId="0" borderId="0" xfId="2" applyNumberFormat="1" applyFont="1"/>
    <xf numFmtId="10" fontId="0" fillId="0" borderId="0" xfId="2" applyNumberFormat="1" applyFont="1"/>
    <xf numFmtId="165" fontId="0" fillId="0" borderId="0" xfId="2" applyNumberFormat="1" applyFont="1"/>
    <xf numFmtId="10" fontId="0" fillId="0" borderId="1" xfId="2" applyNumberFormat="1" applyFont="1" applyBorder="1"/>
    <xf numFmtId="166" fontId="0" fillId="0" borderId="0" xfId="2" applyNumberFormat="1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/>
    <xf numFmtId="167" fontId="0" fillId="0" borderId="2" xfId="1" applyNumberFormat="1" applyFont="1" applyBorder="1"/>
    <xf numFmtId="167" fontId="0" fillId="0" borderId="10" xfId="1" applyNumberFormat="1" applyFont="1" applyBorder="1"/>
    <xf numFmtId="0" fontId="0" fillId="0" borderId="9" xfId="0" applyBorder="1"/>
    <xf numFmtId="167" fontId="0" fillId="0" borderId="8" xfId="1" applyNumberFormat="1" applyFont="1" applyBorder="1"/>
    <xf numFmtId="167" fontId="0" fillId="0" borderId="12" xfId="1" applyNumberFormat="1" applyFont="1" applyBorder="1"/>
    <xf numFmtId="0" fontId="0" fillId="0" borderId="11" xfId="0" applyBorder="1"/>
    <xf numFmtId="0" fontId="0" fillId="0" borderId="14" xfId="0" applyBorder="1"/>
    <xf numFmtId="0" fontId="0" fillId="0" borderId="1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8" xfId="2" applyNumberFormat="1" applyFont="1" applyBorder="1"/>
    <xf numFmtId="0" fontId="0" fillId="0" borderId="12" xfId="0" applyBorder="1" applyAlignment="1">
      <alignment horizontal="center" vertical="center" textRotation="90"/>
    </xf>
    <xf numFmtId="0" fontId="0" fillId="0" borderId="2" xfId="0" applyBorder="1" applyAlignment="1">
      <alignment horizontal="center" vertical="center" textRotation="90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textRotation="180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4"/>
  <sheetViews>
    <sheetView workbookViewId="0">
      <selection activeCell="P17" sqref="P17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13002422</v>
      </c>
      <c r="D3">
        <v>474</v>
      </c>
      <c r="E3">
        <v>453</v>
      </c>
      <c r="F3">
        <v>26</v>
      </c>
      <c r="G3">
        <v>0</v>
      </c>
      <c r="H3">
        <v>0</v>
      </c>
      <c r="I3">
        <v>8</v>
      </c>
      <c r="J3">
        <v>5834</v>
      </c>
      <c r="K3">
        <v>474</v>
      </c>
      <c r="L3">
        <f>SUM(C3:K3)</f>
        <v>13009691</v>
      </c>
      <c r="N3" t="s">
        <v>0</v>
      </c>
      <c r="O3" s="2">
        <f t="shared" ref="O3:O11" si="0">C3/$L3</f>
        <v>0.99944126267103495</v>
      </c>
      <c r="P3" s="2">
        <f t="shared" ref="P3:P11" si="1">D3/$L3</f>
        <v>3.6434378034036323E-5</v>
      </c>
      <c r="Q3" s="2">
        <f t="shared" ref="Q3:Q11" si="2">E3/$L3</f>
        <v>3.482019672873091E-5</v>
      </c>
      <c r="R3" s="2">
        <f t="shared" ref="R3:R11" si="3">F3/$L3</f>
        <v>1.9985101875209797E-6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6.1492621154491676E-7</v>
      </c>
      <c r="V3" s="2">
        <f t="shared" ref="V3:V11" si="7">J3/$L3</f>
        <v>4.4843493976913057E-4</v>
      </c>
      <c r="W3" s="2">
        <f t="shared" ref="W3:W11" si="8">K3/$L3</f>
        <v>3.6434378034036323E-5</v>
      </c>
    </row>
    <row r="4" spans="1:23" x14ac:dyDescent="0.35">
      <c r="B4" t="s">
        <v>1</v>
      </c>
      <c r="C4">
        <v>456</v>
      </c>
      <c r="D4">
        <v>35381</v>
      </c>
      <c r="E4">
        <v>377</v>
      </c>
      <c r="F4">
        <v>35</v>
      </c>
      <c r="G4">
        <v>0</v>
      </c>
      <c r="H4">
        <v>0</v>
      </c>
      <c r="I4">
        <v>8</v>
      </c>
      <c r="J4">
        <v>44</v>
      </c>
      <c r="K4">
        <v>22</v>
      </c>
      <c r="L4">
        <f t="shared" ref="L4:L11" si="9">SUM(C4:K4)</f>
        <v>36323</v>
      </c>
      <c r="N4" t="s">
        <v>1</v>
      </c>
      <c r="O4" s="2">
        <f t="shared" si="0"/>
        <v>1.2554029127550038E-2</v>
      </c>
      <c r="P4" s="2">
        <f t="shared" si="1"/>
        <v>0.9740660187759822</v>
      </c>
      <c r="Q4" s="2">
        <f t="shared" si="2"/>
        <v>1.0379098642733254E-2</v>
      </c>
      <c r="R4" s="2">
        <f t="shared" si="3"/>
        <v>9.6357679707072654E-4</v>
      </c>
      <c r="S4" s="2">
        <f t="shared" si="4"/>
        <v>0</v>
      </c>
      <c r="T4" s="2">
        <f t="shared" si="5"/>
        <v>0</v>
      </c>
      <c r="U4" s="2">
        <f t="shared" si="6"/>
        <v>2.2024612504473748E-4</v>
      </c>
      <c r="V4" s="2">
        <f t="shared" si="7"/>
        <v>1.2113536877460562E-3</v>
      </c>
      <c r="W4" s="2">
        <f t="shared" si="8"/>
        <v>6.0567684387302808E-4</v>
      </c>
    </row>
    <row r="5" spans="1:23" x14ac:dyDescent="0.35">
      <c r="B5" t="s">
        <v>2</v>
      </c>
      <c r="C5">
        <v>461</v>
      </c>
      <c r="D5">
        <v>401</v>
      </c>
      <c r="E5">
        <v>51602</v>
      </c>
      <c r="F5">
        <v>566</v>
      </c>
      <c r="G5">
        <v>0</v>
      </c>
      <c r="H5">
        <v>5</v>
      </c>
      <c r="I5">
        <v>51</v>
      </c>
      <c r="J5">
        <v>1</v>
      </c>
      <c r="K5">
        <v>0</v>
      </c>
      <c r="L5">
        <f t="shared" si="9"/>
        <v>53087</v>
      </c>
      <c r="N5" t="s">
        <v>2</v>
      </c>
      <c r="O5" s="2">
        <f t="shared" si="0"/>
        <v>8.6838585717784016E-3</v>
      </c>
      <c r="P5" s="2">
        <f t="shared" si="1"/>
        <v>7.5536383672085445E-3</v>
      </c>
      <c r="Q5" s="2">
        <f t="shared" si="2"/>
        <v>0.97202704993689604</v>
      </c>
      <c r="R5" s="2">
        <f t="shared" si="3"/>
        <v>1.0661743929775652E-2</v>
      </c>
      <c r="S5" s="2">
        <f t="shared" si="4"/>
        <v>0</v>
      </c>
      <c r="T5" s="2">
        <f t="shared" si="5"/>
        <v>9.4185017047488089E-5</v>
      </c>
      <c r="U5" s="2">
        <f t="shared" si="6"/>
        <v>9.6068717388437847E-4</v>
      </c>
      <c r="V5" s="2">
        <f t="shared" si="7"/>
        <v>1.8837003409497619E-5</v>
      </c>
      <c r="W5" s="2">
        <f t="shared" si="8"/>
        <v>0</v>
      </c>
    </row>
    <row r="6" spans="1:23" x14ac:dyDescent="0.35">
      <c r="B6" t="s">
        <v>3</v>
      </c>
      <c r="C6">
        <v>40</v>
      </c>
      <c r="D6">
        <v>25</v>
      </c>
      <c r="E6">
        <v>632</v>
      </c>
      <c r="F6">
        <v>58190</v>
      </c>
      <c r="G6">
        <v>0</v>
      </c>
      <c r="H6">
        <v>0</v>
      </c>
      <c r="I6">
        <v>262</v>
      </c>
      <c r="J6">
        <v>32</v>
      </c>
      <c r="K6">
        <v>0</v>
      </c>
      <c r="L6">
        <f t="shared" si="9"/>
        <v>59181</v>
      </c>
      <c r="N6" t="s">
        <v>3</v>
      </c>
      <c r="O6" s="2">
        <f t="shared" si="0"/>
        <v>6.7589260066575421E-4</v>
      </c>
      <c r="P6" s="2">
        <f t="shared" si="1"/>
        <v>4.2243287541609637E-4</v>
      </c>
      <c r="Q6" s="2">
        <f t="shared" si="2"/>
        <v>1.0679103090518916E-2</v>
      </c>
      <c r="R6" s="2">
        <f t="shared" si="3"/>
        <v>0.98325476081850594</v>
      </c>
      <c r="S6" s="2">
        <f t="shared" si="4"/>
        <v>0</v>
      </c>
      <c r="T6" s="2">
        <f t="shared" si="5"/>
        <v>0</v>
      </c>
      <c r="U6" s="2">
        <f t="shared" si="6"/>
        <v>4.4270965343606904E-3</v>
      </c>
      <c r="V6" s="2">
        <f t="shared" si="7"/>
        <v>5.4071408053260335E-4</v>
      </c>
      <c r="W6" s="2">
        <f t="shared" si="8"/>
        <v>0</v>
      </c>
    </row>
    <row r="7" spans="1:23" ht="15" thickBot="1" x14ac:dyDescent="0.4">
      <c r="B7" t="s">
        <v>4</v>
      </c>
      <c r="C7">
        <v>0</v>
      </c>
      <c r="D7">
        <v>2</v>
      </c>
      <c r="E7">
        <v>0</v>
      </c>
      <c r="F7">
        <v>0</v>
      </c>
      <c r="G7">
        <v>130</v>
      </c>
      <c r="H7">
        <v>1</v>
      </c>
      <c r="I7">
        <v>0</v>
      </c>
      <c r="J7">
        <v>0</v>
      </c>
      <c r="K7">
        <v>0</v>
      </c>
      <c r="L7">
        <f t="shared" si="9"/>
        <v>133</v>
      </c>
      <c r="N7" t="s">
        <v>4</v>
      </c>
      <c r="O7" s="2">
        <f t="shared" si="0"/>
        <v>0</v>
      </c>
      <c r="P7" s="2">
        <f t="shared" si="1"/>
        <v>1.5037593984962405E-2</v>
      </c>
      <c r="Q7" s="2">
        <f t="shared" si="2"/>
        <v>0</v>
      </c>
      <c r="R7" s="2">
        <f t="shared" si="3"/>
        <v>0</v>
      </c>
      <c r="S7" s="2">
        <f t="shared" si="4"/>
        <v>0.97744360902255634</v>
      </c>
      <c r="T7" s="2">
        <f t="shared" si="5"/>
        <v>7.5187969924812026E-3</v>
      </c>
      <c r="U7" s="2">
        <f t="shared" si="6"/>
        <v>0</v>
      </c>
      <c r="V7" s="2">
        <f t="shared" si="7"/>
        <v>0</v>
      </c>
      <c r="W7" s="2">
        <f t="shared" si="8"/>
        <v>0</v>
      </c>
    </row>
    <row r="8" spans="1:23" ht="15" thickBot="1" x14ac:dyDescent="0.4">
      <c r="B8" t="s">
        <v>5</v>
      </c>
      <c r="C8">
        <v>0</v>
      </c>
      <c r="D8">
        <v>1</v>
      </c>
      <c r="E8">
        <v>2</v>
      </c>
      <c r="F8">
        <v>0</v>
      </c>
      <c r="G8">
        <v>0</v>
      </c>
      <c r="H8">
        <v>242</v>
      </c>
      <c r="I8">
        <v>5</v>
      </c>
      <c r="J8">
        <v>0</v>
      </c>
      <c r="K8">
        <v>0</v>
      </c>
      <c r="L8">
        <f t="shared" si="9"/>
        <v>250</v>
      </c>
      <c r="N8" t="s">
        <v>5</v>
      </c>
      <c r="O8" s="2">
        <f t="shared" si="0"/>
        <v>0</v>
      </c>
      <c r="P8" s="2">
        <f t="shared" si="1"/>
        <v>4.0000000000000001E-3</v>
      </c>
      <c r="Q8" s="2">
        <f t="shared" si="2"/>
        <v>8.0000000000000002E-3</v>
      </c>
      <c r="R8" s="2">
        <f t="shared" si="3"/>
        <v>0</v>
      </c>
      <c r="S8" s="2">
        <f t="shared" si="4"/>
        <v>0</v>
      </c>
      <c r="T8" s="4">
        <f t="shared" si="5"/>
        <v>0.96799999999999997</v>
      </c>
      <c r="U8" s="2">
        <f t="shared" si="6"/>
        <v>0.02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4</v>
      </c>
      <c r="D9">
        <v>5</v>
      </c>
      <c r="E9">
        <v>62</v>
      </c>
      <c r="F9">
        <v>463</v>
      </c>
      <c r="G9">
        <v>0</v>
      </c>
      <c r="H9">
        <v>4</v>
      </c>
      <c r="I9">
        <v>42028</v>
      </c>
      <c r="J9">
        <v>0</v>
      </c>
      <c r="K9">
        <v>4</v>
      </c>
      <c r="L9">
        <f t="shared" si="9"/>
        <v>42570</v>
      </c>
      <c r="N9" t="s">
        <v>6</v>
      </c>
      <c r="O9" s="2">
        <f t="shared" si="0"/>
        <v>9.3962884660559075E-5</v>
      </c>
      <c r="P9" s="2">
        <f t="shared" si="1"/>
        <v>1.1745360582569885E-4</v>
      </c>
      <c r="Q9" s="2">
        <f t="shared" si="2"/>
        <v>1.4564247122386658E-3</v>
      </c>
      <c r="R9" s="2">
        <f t="shared" si="3"/>
        <v>1.0876203899459714E-2</v>
      </c>
      <c r="S9" s="2">
        <f t="shared" si="4"/>
        <v>0</v>
      </c>
      <c r="T9" s="2">
        <f t="shared" si="5"/>
        <v>9.3962884660559075E-5</v>
      </c>
      <c r="U9" s="2">
        <f t="shared" si="6"/>
        <v>0.98726802912849421</v>
      </c>
      <c r="V9" s="2">
        <f t="shared" si="7"/>
        <v>0</v>
      </c>
      <c r="W9" s="2">
        <f t="shared" si="8"/>
        <v>9.3962884660559075E-5</v>
      </c>
    </row>
    <row r="10" spans="1:23" x14ac:dyDescent="0.35">
      <c r="B10" t="s">
        <v>7</v>
      </c>
      <c r="C10">
        <v>7020</v>
      </c>
      <c r="D10">
        <v>40</v>
      </c>
      <c r="E10">
        <v>1</v>
      </c>
      <c r="F10">
        <v>17</v>
      </c>
      <c r="G10">
        <v>0</v>
      </c>
      <c r="H10">
        <v>0</v>
      </c>
      <c r="I10">
        <v>0</v>
      </c>
      <c r="J10">
        <v>154894</v>
      </c>
      <c r="K10">
        <v>329</v>
      </c>
      <c r="L10">
        <f t="shared" si="9"/>
        <v>162301</v>
      </c>
      <c r="N10" t="s">
        <v>7</v>
      </c>
      <c r="O10" s="2">
        <f t="shared" si="0"/>
        <v>4.325296825034966E-2</v>
      </c>
      <c r="P10" s="2">
        <f t="shared" si="1"/>
        <v>2.4645565954615188E-4</v>
      </c>
      <c r="Q10" s="2">
        <f t="shared" si="2"/>
        <v>6.1613914886537972E-6</v>
      </c>
      <c r="R10" s="2">
        <f t="shared" si="3"/>
        <v>1.0474365530711456E-4</v>
      </c>
      <c r="S10" s="2">
        <f t="shared" si="4"/>
        <v>0</v>
      </c>
      <c r="T10" s="2">
        <f t="shared" si="5"/>
        <v>0</v>
      </c>
      <c r="U10" s="2">
        <f t="shared" si="6"/>
        <v>0</v>
      </c>
      <c r="V10" s="2">
        <f t="shared" si="7"/>
        <v>0.95436257324354135</v>
      </c>
      <c r="W10" s="2">
        <f t="shared" si="8"/>
        <v>2.0270977997670996E-3</v>
      </c>
    </row>
    <row r="11" spans="1:23" x14ac:dyDescent="0.35">
      <c r="B11" t="s">
        <v>8</v>
      </c>
      <c r="C11">
        <v>578</v>
      </c>
      <c r="D11">
        <v>10</v>
      </c>
      <c r="E11">
        <v>0</v>
      </c>
      <c r="F11">
        <v>0</v>
      </c>
      <c r="G11">
        <v>0</v>
      </c>
      <c r="H11">
        <v>0</v>
      </c>
      <c r="I11">
        <v>11</v>
      </c>
      <c r="J11">
        <v>702</v>
      </c>
      <c r="K11">
        <v>30756</v>
      </c>
      <c r="L11">
        <f t="shared" si="9"/>
        <v>32057</v>
      </c>
      <c r="N11" t="s">
        <v>8</v>
      </c>
      <c r="O11" s="2">
        <f t="shared" si="0"/>
        <v>1.8030383379605077E-2</v>
      </c>
      <c r="P11" s="2">
        <f t="shared" si="1"/>
        <v>3.1194434912811556E-4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3.4313878404092712E-4</v>
      </c>
      <c r="V11" s="2">
        <f t="shared" si="7"/>
        <v>2.1898493308793711E-2</v>
      </c>
      <c r="W11" s="2">
        <f t="shared" si="8"/>
        <v>0.95941604017843218</v>
      </c>
    </row>
    <row r="12" spans="1:23" x14ac:dyDescent="0.35">
      <c r="C12">
        <f>SUM(C3:C11)</f>
        <v>13010981</v>
      </c>
      <c r="D12">
        <f t="shared" ref="D12:K12" si="10">SUM(D3:D11)</f>
        <v>36339</v>
      </c>
      <c r="E12">
        <f t="shared" si="10"/>
        <v>53129</v>
      </c>
      <c r="F12">
        <f t="shared" si="10"/>
        <v>59297</v>
      </c>
      <c r="G12">
        <f t="shared" si="10"/>
        <v>130</v>
      </c>
      <c r="H12">
        <f t="shared" si="10"/>
        <v>252</v>
      </c>
      <c r="I12">
        <f t="shared" si="10"/>
        <v>42373</v>
      </c>
      <c r="J12">
        <f t="shared" si="10"/>
        <v>161507</v>
      </c>
      <c r="K12">
        <f t="shared" si="10"/>
        <v>31585</v>
      </c>
      <c r="L12">
        <f>SUM(C3,D4,E5,F6,G7,H8,I9,J10,K11)/SUM(C3:K11)</f>
        <v>0.9985108535322027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0.9985108535322027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0.9993421710476712</v>
      </c>
      <c r="D16" s="2">
        <f t="shared" si="11"/>
        <v>1.3043837199702799E-2</v>
      </c>
      <c r="E16" s="2">
        <f t="shared" si="11"/>
        <v>8.5264168344971678E-3</v>
      </c>
      <c r="F16" s="2">
        <f t="shared" si="11"/>
        <v>4.384707489417677E-4</v>
      </c>
      <c r="G16" s="2">
        <f t="shared" si="11"/>
        <v>0</v>
      </c>
      <c r="H16" s="2">
        <f t="shared" si="11"/>
        <v>0</v>
      </c>
      <c r="I16" s="2">
        <f t="shared" si="11"/>
        <v>1.887994713614802E-4</v>
      </c>
      <c r="J16" s="2">
        <f t="shared" si="11"/>
        <v>3.612227333799773E-2</v>
      </c>
      <c r="K16" s="2">
        <f t="shared" si="11"/>
        <v>1.5007123634636695E-2</v>
      </c>
      <c r="O16" s="3"/>
      <c r="P16" s="1">
        <f>SUM(D4:K11)/SUM(D3:K11)</f>
        <v>0.98110043368381639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3.504731887626306E-5</v>
      </c>
      <c r="D17" s="4">
        <f t="shared" si="12"/>
        <v>0.97363713916178207</v>
      </c>
      <c r="E17" s="2">
        <f t="shared" si="12"/>
        <v>7.0959363059722559E-3</v>
      </c>
      <c r="F17" s="2">
        <f t="shared" si="12"/>
        <v>5.9024908511391802E-4</v>
      </c>
      <c r="G17" s="2">
        <f t="shared" si="12"/>
        <v>0</v>
      </c>
      <c r="H17" s="2">
        <f t="shared" si="12"/>
        <v>0</v>
      </c>
      <c r="I17" s="2">
        <f t="shared" si="12"/>
        <v>1.887994713614802E-4</v>
      </c>
      <c r="J17" s="2">
        <f t="shared" si="12"/>
        <v>2.7243401214808029E-4</v>
      </c>
      <c r="K17" s="2">
        <f t="shared" si="12"/>
        <v>6.9653316447680863E-4</v>
      </c>
      <c r="O17" s="3"/>
      <c r="P17" s="1">
        <f>SUM(D4:K11)/SUM(C4:K11)</f>
        <v>0.97782079388031162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3.5431609653415066E-5</v>
      </c>
      <c r="D18" s="2">
        <f t="shared" si="13"/>
        <v>1.1034976196373043E-2</v>
      </c>
      <c r="E18" s="4">
        <f t="shared" si="13"/>
        <v>0.97125863464397977</v>
      </c>
      <c r="F18" s="2">
        <f t="shared" si="13"/>
        <v>9.5451709192707901E-3</v>
      </c>
      <c r="G18" s="2">
        <f t="shared" si="13"/>
        <v>0</v>
      </c>
      <c r="H18" s="2">
        <f t="shared" si="13"/>
        <v>1.984126984126984E-2</v>
      </c>
      <c r="I18" s="2">
        <f t="shared" si="13"/>
        <v>1.2035966299294362E-3</v>
      </c>
      <c r="J18" s="2">
        <f t="shared" si="13"/>
        <v>6.1916820942745513E-6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 t="shared" ref="C19:K19" si="14">C6/C$12</f>
        <v>3.0743262172160578E-6</v>
      </c>
      <c r="D19" s="2">
        <f t="shared" si="14"/>
        <v>6.879660970307383E-4</v>
      </c>
      <c r="E19" s="2">
        <f t="shared" si="14"/>
        <v>1.1895574921417681E-2</v>
      </c>
      <c r="F19" s="2">
        <f t="shared" si="14"/>
        <v>0.98133126465082554</v>
      </c>
      <c r="G19" s="2">
        <f t="shared" si="14"/>
        <v>0</v>
      </c>
      <c r="H19" s="2">
        <f t="shared" si="14"/>
        <v>0</v>
      </c>
      <c r="I19" s="2">
        <f t="shared" si="14"/>
        <v>6.1831826870884761E-3</v>
      </c>
      <c r="J19" s="2">
        <f t="shared" si="14"/>
        <v>1.9813382701678564E-4</v>
      </c>
      <c r="K19" s="2">
        <f t="shared" si="14"/>
        <v>0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>
        <f t="shared" si="15"/>
        <v>5.5037287762459066E-5</v>
      </c>
      <c r="E20" s="2">
        <f t="shared" si="15"/>
        <v>0</v>
      </c>
      <c r="F20" s="2">
        <f t="shared" si="15"/>
        <v>0</v>
      </c>
      <c r="G20" s="2">
        <f t="shared" si="15"/>
        <v>1</v>
      </c>
      <c r="H20" s="2">
        <f t="shared" si="15"/>
        <v>3.968253968253968E-3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>
        <f t="shared" si="16"/>
        <v>2.7518643881229533E-5</v>
      </c>
      <c r="E21" s="2">
        <f t="shared" si="16"/>
        <v>3.7644224434866078E-5</v>
      </c>
      <c r="F21" s="2">
        <f t="shared" si="16"/>
        <v>0</v>
      </c>
      <c r="G21" s="2">
        <f t="shared" si="16"/>
        <v>0</v>
      </c>
      <c r="H21" s="4">
        <f t="shared" si="16"/>
        <v>0.96031746031746035</v>
      </c>
      <c r="I21" s="2">
        <f t="shared" si="16"/>
        <v>1.1799966960092512E-4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3.0743262172160576E-7</v>
      </c>
      <c r="D22" s="2">
        <f t="shared" si="17"/>
        <v>1.3759321940614766E-4</v>
      </c>
      <c r="E22" s="2">
        <f t="shared" si="17"/>
        <v>1.1669709574808485E-3</v>
      </c>
      <c r="F22" s="2">
        <f t="shared" si="17"/>
        <v>7.8081521830784019E-3</v>
      </c>
      <c r="G22" s="2">
        <f t="shared" si="17"/>
        <v>0</v>
      </c>
      <c r="H22" s="2">
        <f t="shared" si="17"/>
        <v>1.5873015873015872E-2</v>
      </c>
      <c r="I22" s="2">
        <f t="shared" si="17"/>
        <v>0.99185802279753621</v>
      </c>
      <c r="J22" s="2">
        <f t="shared" si="17"/>
        <v>0</v>
      </c>
      <c r="K22" s="2">
        <f t="shared" si="17"/>
        <v>1.2664239354123793E-4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5.3954425112141813E-4</v>
      </c>
      <c r="D23" s="2">
        <f t="shared" si="18"/>
        <v>1.1007457552491813E-3</v>
      </c>
      <c r="E23" s="2">
        <f t="shared" si="18"/>
        <v>1.8822112217433039E-5</v>
      </c>
      <c r="F23" s="2">
        <f t="shared" si="18"/>
        <v>2.8669241276961733E-4</v>
      </c>
      <c r="G23" s="2">
        <f t="shared" si="18"/>
        <v>0</v>
      </c>
      <c r="H23" s="2">
        <f t="shared" si="18"/>
        <v>0</v>
      </c>
      <c r="I23" s="2">
        <f t="shared" si="18"/>
        <v>0</v>
      </c>
      <c r="J23" s="2">
        <f t="shared" si="18"/>
        <v>0.95905440631056238</v>
      </c>
      <c r="K23" s="2">
        <f t="shared" si="18"/>
        <v>1.0416336868766819E-2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4.4424013838772034E-5</v>
      </c>
      <c r="D24" s="2">
        <f t="shared" si="19"/>
        <v>2.7518643881229533E-4</v>
      </c>
      <c r="E24" s="2">
        <f t="shared" si="19"/>
        <v>0</v>
      </c>
      <c r="F24" s="2">
        <f t="shared" si="19"/>
        <v>0</v>
      </c>
      <c r="G24" s="2">
        <f t="shared" si="19"/>
        <v>0</v>
      </c>
      <c r="H24" s="2">
        <f t="shared" si="19"/>
        <v>0</v>
      </c>
      <c r="I24" s="2">
        <f t="shared" si="19"/>
        <v>2.5959927312203525E-4</v>
      </c>
      <c r="J24" s="2">
        <f t="shared" si="19"/>
        <v>4.3465608301807351E-3</v>
      </c>
      <c r="K24" s="2">
        <f t="shared" si="19"/>
        <v>0.97375336393857848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12926109</v>
      </c>
      <c r="D3">
        <v>0</v>
      </c>
      <c r="E3">
        <v>0</v>
      </c>
      <c r="F3">
        <v>375</v>
      </c>
      <c r="G3">
        <v>0</v>
      </c>
      <c r="H3">
        <v>0</v>
      </c>
      <c r="I3">
        <v>4</v>
      </c>
      <c r="J3">
        <v>3711</v>
      </c>
      <c r="K3">
        <v>90</v>
      </c>
      <c r="L3">
        <f>SUM(C3:K3)</f>
        <v>12930289</v>
      </c>
      <c r="N3" t="s">
        <v>0</v>
      </c>
      <c r="O3" s="2">
        <f t="shared" ref="O3:O11" si="0">C3/$L3</f>
        <v>0.9996767280298221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2.9001671965723271E-5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3.0935116763438157E-7</v>
      </c>
      <c r="V3" s="2">
        <f t="shared" ref="V3:V11" si="7">J3/$L3</f>
        <v>2.8700054577279749E-4</v>
      </c>
      <c r="W3" s="2">
        <f t="shared" ref="W3:W11" si="8">K3/$L3</f>
        <v>6.9604012717735854E-6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x14ac:dyDescent="0.35">
      <c r="B6" t="s">
        <v>3</v>
      </c>
      <c r="C6">
        <v>435</v>
      </c>
      <c r="D6">
        <v>0</v>
      </c>
      <c r="E6">
        <v>0</v>
      </c>
      <c r="F6">
        <v>44786</v>
      </c>
      <c r="G6">
        <v>0</v>
      </c>
      <c r="H6">
        <v>0</v>
      </c>
      <c r="I6">
        <v>203</v>
      </c>
      <c r="J6">
        <v>395</v>
      </c>
      <c r="K6">
        <v>13</v>
      </c>
      <c r="L6">
        <f t="shared" si="9"/>
        <v>45832</v>
      </c>
      <c r="N6" t="s">
        <v>3</v>
      </c>
      <c r="O6" s="2">
        <f t="shared" si="0"/>
        <v>9.4911851981148536E-3</v>
      </c>
      <c r="P6" s="2">
        <f t="shared" si="1"/>
        <v>0</v>
      </c>
      <c r="Q6" s="2">
        <f t="shared" si="2"/>
        <v>0</v>
      </c>
      <c r="R6" s="2">
        <f t="shared" si="3"/>
        <v>0.97717751789142959</v>
      </c>
      <c r="S6" s="2">
        <f t="shared" si="4"/>
        <v>0</v>
      </c>
      <c r="T6" s="2">
        <f t="shared" si="5"/>
        <v>0</v>
      </c>
      <c r="U6" s="2">
        <f t="shared" si="6"/>
        <v>4.4292197591202656E-3</v>
      </c>
      <c r="V6" s="2">
        <f t="shared" si="7"/>
        <v>8.6184325362192362E-3</v>
      </c>
      <c r="W6" s="2">
        <f t="shared" si="8"/>
        <v>2.8364461511607613E-4</v>
      </c>
    </row>
    <row r="7" spans="1:23" ht="15" thickBot="1" x14ac:dyDescent="0.4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ht="15" thickBot="1" x14ac:dyDescent="0.4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4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4</v>
      </c>
      <c r="D9">
        <v>0</v>
      </c>
      <c r="E9">
        <v>0</v>
      </c>
      <c r="F9">
        <v>376</v>
      </c>
      <c r="G9">
        <v>0</v>
      </c>
      <c r="H9">
        <v>0</v>
      </c>
      <c r="I9">
        <v>35948</v>
      </c>
      <c r="J9">
        <v>48</v>
      </c>
      <c r="K9">
        <v>188</v>
      </c>
      <c r="L9">
        <f t="shared" si="9"/>
        <v>36564</v>
      </c>
      <c r="N9" t="s">
        <v>6</v>
      </c>
      <c r="O9" s="2">
        <f t="shared" si="0"/>
        <v>1.0939722131057871E-4</v>
      </c>
      <c r="P9" s="2">
        <f t="shared" si="1"/>
        <v>0</v>
      </c>
      <c r="Q9" s="2">
        <f t="shared" si="2"/>
        <v>0</v>
      </c>
      <c r="R9" s="2">
        <f t="shared" si="3"/>
        <v>1.0283338803194399E-2</v>
      </c>
      <c r="S9" s="2">
        <f t="shared" si="4"/>
        <v>0</v>
      </c>
      <c r="T9" s="2">
        <f t="shared" si="5"/>
        <v>0</v>
      </c>
      <c r="U9" s="2">
        <f t="shared" si="6"/>
        <v>0.98315282791817082</v>
      </c>
      <c r="V9" s="2">
        <f t="shared" si="7"/>
        <v>1.3127666557269445E-3</v>
      </c>
      <c r="W9" s="2">
        <f t="shared" si="8"/>
        <v>5.1416694015971997E-3</v>
      </c>
    </row>
    <row r="10" spans="1:23" x14ac:dyDescent="0.35">
      <c r="B10" t="s">
        <v>7</v>
      </c>
      <c r="C10">
        <v>6660</v>
      </c>
      <c r="D10">
        <v>0</v>
      </c>
      <c r="E10">
        <v>0</v>
      </c>
      <c r="F10">
        <v>330</v>
      </c>
      <c r="G10">
        <v>0</v>
      </c>
      <c r="H10">
        <v>0</v>
      </c>
      <c r="I10">
        <v>41</v>
      </c>
      <c r="J10">
        <v>315745</v>
      </c>
      <c r="K10">
        <v>678</v>
      </c>
      <c r="L10">
        <f t="shared" si="9"/>
        <v>323454</v>
      </c>
      <c r="N10" t="s">
        <v>7</v>
      </c>
      <c r="O10" s="2">
        <f t="shared" si="0"/>
        <v>2.0590253946465339E-2</v>
      </c>
      <c r="P10" s="2">
        <f t="shared" si="1"/>
        <v>0</v>
      </c>
      <c r="Q10" s="2">
        <f t="shared" si="2"/>
        <v>0</v>
      </c>
      <c r="R10" s="2">
        <f t="shared" si="3"/>
        <v>1.0202378081581925E-3</v>
      </c>
      <c r="S10" s="2">
        <f t="shared" si="4"/>
        <v>0</v>
      </c>
      <c r="T10" s="2">
        <f t="shared" si="5"/>
        <v>0</v>
      </c>
      <c r="U10" s="2">
        <f t="shared" si="6"/>
        <v>1.267568185893512E-4</v>
      </c>
      <c r="V10" s="2">
        <f t="shared" si="7"/>
        <v>0.97616662647548025</v>
      </c>
      <c r="W10" s="2">
        <f t="shared" si="8"/>
        <v>2.0961249513068319E-3</v>
      </c>
    </row>
    <row r="11" spans="1:23" x14ac:dyDescent="0.35">
      <c r="B11" t="s">
        <v>8</v>
      </c>
      <c r="C11">
        <v>211</v>
      </c>
      <c r="D11">
        <v>0</v>
      </c>
      <c r="E11">
        <v>0</v>
      </c>
      <c r="F11">
        <v>15</v>
      </c>
      <c r="G11">
        <v>0</v>
      </c>
      <c r="H11">
        <v>0</v>
      </c>
      <c r="I11">
        <v>121</v>
      </c>
      <c r="J11">
        <v>1234</v>
      </c>
      <c r="K11">
        <v>57873</v>
      </c>
      <c r="L11">
        <f t="shared" si="9"/>
        <v>59454</v>
      </c>
      <c r="N11" t="s">
        <v>8</v>
      </c>
      <c r="O11" s="2">
        <f t="shared" si="0"/>
        <v>3.5489622228950112E-3</v>
      </c>
      <c r="P11" s="2">
        <f t="shared" si="1"/>
        <v>0</v>
      </c>
      <c r="Q11" s="2">
        <f t="shared" si="2"/>
        <v>0</v>
      </c>
      <c r="R11" s="2">
        <f t="shared" si="3"/>
        <v>2.5229589262286813E-4</v>
      </c>
      <c r="S11" s="2">
        <f t="shared" si="4"/>
        <v>0</v>
      </c>
      <c r="T11" s="2">
        <f t="shared" si="5"/>
        <v>0</v>
      </c>
      <c r="U11" s="2">
        <f t="shared" si="6"/>
        <v>2.0351868671578026E-3</v>
      </c>
      <c r="V11" s="2">
        <f t="shared" si="7"/>
        <v>2.0755542099774614E-2</v>
      </c>
      <c r="W11" s="2">
        <f t="shared" si="8"/>
        <v>0.97340801291754975</v>
      </c>
    </row>
    <row r="12" spans="1:23" x14ac:dyDescent="0.35">
      <c r="C12">
        <f>SUM(C3:C11)</f>
        <v>12933419</v>
      </c>
      <c r="D12">
        <f t="shared" ref="D12:K12" si="10">SUM(D3:D11)</f>
        <v>0</v>
      </c>
      <c r="E12">
        <f t="shared" si="10"/>
        <v>0</v>
      </c>
      <c r="F12">
        <f t="shared" si="10"/>
        <v>45882</v>
      </c>
      <c r="G12">
        <f t="shared" si="10"/>
        <v>0</v>
      </c>
      <c r="H12">
        <f t="shared" si="10"/>
        <v>0</v>
      </c>
      <c r="I12">
        <f t="shared" si="10"/>
        <v>36317</v>
      </c>
      <c r="J12">
        <f t="shared" si="10"/>
        <v>321133</v>
      </c>
      <c r="K12">
        <f t="shared" si="10"/>
        <v>58842</v>
      </c>
      <c r="L12">
        <f>SUM(C3,D4,E5,F6,G7,H8,I9,J10,K11)/SUM(C3:K11)</f>
        <v>0.99887037475683238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0.99887037475683238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0.99943479755817077</v>
      </c>
      <c r="D16" s="2" t="e">
        <f t="shared" si="11"/>
        <v>#DIV/0!</v>
      </c>
      <c r="E16" s="2" t="e">
        <f t="shared" si="11"/>
        <v>#DIV/0!</v>
      </c>
      <c r="F16" s="2">
        <f t="shared" si="11"/>
        <v>8.1731397933830253E-3</v>
      </c>
      <c r="G16" s="2" t="e">
        <f t="shared" si="11"/>
        <v>#DIV/0!</v>
      </c>
      <c r="H16" s="2" t="e">
        <f t="shared" si="11"/>
        <v>#DIV/0!</v>
      </c>
      <c r="I16" s="2">
        <f t="shared" si="11"/>
        <v>1.1014125616102651E-4</v>
      </c>
      <c r="J16" s="2">
        <f t="shared" si="11"/>
        <v>1.155595968025709E-2</v>
      </c>
      <c r="K16" s="2">
        <f t="shared" si="11"/>
        <v>1.5295197308045274E-3</v>
      </c>
      <c r="O16" s="3"/>
      <c r="P16" s="1">
        <f>SUM(D4:K11)/SUM(D3:K11)</f>
        <v>0.99095578721433919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4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0.98428984062032565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35">
      <c r="B19" t="s">
        <v>3</v>
      </c>
      <c r="C19" s="2">
        <f t="shared" ref="C19:K19" si="14">C6/C$12</f>
        <v>3.3633797837988548E-5</v>
      </c>
      <c r="D19" s="2" t="e">
        <f t="shared" si="14"/>
        <v>#DIV/0!</v>
      </c>
      <c r="E19" s="2" t="e">
        <f t="shared" si="14"/>
        <v>#DIV/0!</v>
      </c>
      <c r="F19" s="2">
        <f t="shared" si="14"/>
        <v>0.9761126367638725</v>
      </c>
      <c r="G19" s="2" t="e">
        <f t="shared" si="14"/>
        <v>#DIV/0!</v>
      </c>
      <c r="H19" s="2" t="e">
        <f t="shared" si="14"/>
        <v>#DIV/0!</v>
      </c>
      <c r="I19" s="2">
        <f t="shared" si="14"/>
        <v>5.5896687501720953E-3</v>
      </c>
      <c r="J19" s="2">
        <f t="shared" si="14"/>
        <v>1.2300199605770818E-3</v>
      </c>
      <c r="K19" s="2">
        <f t="shared" si="14"/>
        <v>2.2093062778287618E-4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2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3.092763019585154E-7</v>
      </c>
      <c r="D22" s="2" t="e">
        <f t="shared" si="17"/>
        <v>#DIV/0!</v>
      </c>
      <c r="E22" s="2" t="e">
        <f t="shared" si="17"/>
        <v>#DIV/0!</v>
      </c>
      <c r="F22" s="2">
        <f t="shared" si="17"/>
        <v>8.1949348328320473E-3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0.98983946911914533</v>
      </c>
      <c r="J22" s="2">
        <f t="shared" si="17"/>
        <v>1.4947078001949348E-4</v>
      </c>
      <c r="K22" s="2">
        <f t="shared" si="17"/>
        <v>3.1949967710139015E-3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5.149450427609281E-4</v>
      </c>
      <c r="D23" s="2" t="e">
        <f t="shared" si="18"/>
        <v>#DIV/0!</v>
      </c>
      <c r="E23" s="2" t="e">
        <f t="shared" si="18"/>
        <v>#DIV/0!</v>
      </c>
      <c r="F23" s="2">
        <f t="shared" si="18"/>
        <v>7.1923630181770625E-3</v>
      </c>
      <c r="G23" s="2" t="e">
        <f t="shared" si="18"/>
        <v>#DIV/0!</v>
      </c>
      <c r="H23" s="2" t="e">
        <f t="shared" si="18"/>
        <v>#DIV/0!</v>
      </c>
      <c r="I23" s="2">
        <f t="shared" si="18"/>
        <v>1.1289478756505219E-3</v>
      </c>
      <c r="J23" s="2">
        <f t="shared" si="18"/>
        <v>0.98322190494281181</v>
      </c>
      <c r="K23" s="2">
        <f t="shared" si="18"/>
        <v>1.1522381972060772E-2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1.6314324928311687E-5</v>
      </c>
      <c r="D24" s="2" t="e">
        <f t="shared" si="19"/>
        <v>#DIV/0!</v>
      </c>
      <c r="E24" s="2" t="e">
        <f t="shared" si="19"/>
        <v>#DIV/0!</v>
      </c>
      <c r="F24" s="2">
        <f t="shared" si="19"/>
        <v>3.2692559173532105E-4</v>
      </c>
      <c r="G24" s="2" t="e">
        <f t="shared" si="19"/>
        <v>#DIV/0!</v>
      </c>
      <c r="H24" s="2" t="e">
        <f t="shared" si="19"/>
        <v>#DIV/0!</v>
      </c>
      <c r="I24" s="2">
        <f t="shared" si="19"/>
        <v>3.331772998871052E-3</v>
      </c>
      <c r="J24" s="2">
        <f t="shared" si="19"/>
        <v>3.8426446363344783E-3</v>
      </c>
      <c r="K24" s="2">
        <f t="shared" si="19"/>
        <v>0.98353217089833789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4"/>
  <sheetViews>
    <sheetView workbookViewId="0">
      <selection activeCell="L3" sqref="L3:L11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12684336</v>
      </c>
      <c r="D3">
        <v>8752</v>
      </c>
      <c r="E3">
        <v>2932</v>
      </c>
      <c r="F3">
        <v>245</v>
      </c>
      <c r="G3">
        <v>72</v>
      </c>
      <c r="H3">
        <v>2</v>
      </c>
      <c r="I3">
        <v>11</v>
      </c>
      <c r="J3">
        <v>4439</v>
      </c>
      <c r="K3">
        <v>1224</v>
      </c>
      <c r="L3">
        <f>SUM(C3:K3)</f>
        <v>12702013</v>
      </c>
      <c r="N3" t="s">
        <v>0</v>
      </c>
      <c r="O3" s="2">
        <f t="shared" ref="O3:O11" si="0">C3/$L3</f>
        <v>0.99860833082126432</v>
      </c>
      <c r="P3" s="2">
        <f t="shared" ref="P3:P11" si="1">D3/$L3</f>
        <v>6.8902464514876503E-4</v>
      </c>
      <c r="Q3" s="2">
        <f t="shared" ref="Q3:Q11" si="2">E3/$L3</f>
        <v>2.3082955433914294E-4</v>
      </c>
      <c r="R3" s="2">
        <f t="shared" ref="R3:R11" si="3">F3/$L3</f>
        <v>1.9288281314150759E-5</v>
      </c>
      <c r="S3" s="2">
        <f t="shared" ref="S3:S11" si="4">G3/$L3</f>
        <v>5.6683928759953242E-6</v>
      </c>
      <c r="T3" s="2">
        <f t="shared" ref="T3:T11" si="5">H3/$L3</f>
        <v>1.5745535766653679E-7</v>
      </c>
      <c r="U3" s="2">
        <f t="shared" ref="U3:U11" si="6">I3/$L3</f>
        <v>8.6600446716595234E-7</v>
      </c>
      <c r="V3" s="2">
        <f t="shared" ref="V3:V11" si="7">J3/$L3</f>
        <v>3.4947216634087839E-4</v>
      </c>
      <c r="W3" s="2">
        <f t="shared" ref="W3:W11" si="8">K3/$L3</f>
        <v>9.6362678891920514E-5</v>
      </c>
    </row>
    <row r="4" spans="1:23" x14ac:dyDescent="0.35">
      <c r="B4" t="s">
        <v>1</v>
      </c>
      <c r="C4">
        <v>5733</v>
      </c>
      <c r="D4">
        <v>150766</v>
      </c>
      <c r="E4">
        <v>2117</v>
      </c>
      <c r="F4">
        <v>279</v>
      </c>
      <c r="G4">
        <v>187</v>
      </c>
      <c r="H4">
        <v>8</v>
      </c>
      <c r="I4">
        <v>43</v>
      </c>
      <c r="J4">
        <v>137</v>
      </c>
      <c r="K4">
        <v>33</v>
      </c>
      <c r="L4">
        <f t="shared" ref="L4:L11" si="9">SUM(C4:K4)</f>
        <v>159303</v>
      </c>
      <c r="N4" t="s">
        <v>1</v>
      </c>
      <c r="O4" s="2">
        <f t="shared" si="0"/>
        <v>3.5988022824428915E-2</v>
      </c>
      <c r="P4" s="2">
        <f t="shared" si="1"/>
        <v>0.94641029986880343</v>
      </c>
      <c r="Q4" s="2">
        <f t="shared" si="2"/>
        <v>1.32891408196958E-2</v>
      </c>
      <c r="R4" s="2">
        <f t="shared" si="3"/>
        <v>1.7513794467147511E-3</v>
      </c>
      <c r="S4" s="2">
        <f t="shared" si="4"/>
        <v>1.1738636434969838E-3</v>
      </c>
      <c r="T4" s="2">
        <f t="shared" si="5"/>
        <v>5.0218765497197165E-5</v>
      </c>
      <c r="U4" s="2">
        <f t="shared" si="6"/>
        <v>2.6992586454743474E-4</v>
      </c>
      <c r="V4" s="2">
        <f t="shared" si="7"/>
        <v>8.5999635913950147E-4</v>
      </c>
      <c r="W4" s="2">
        <f t="shared" si="8"/>
        <v>2.0715240767593831E-4</v>
      </c>
    </row>
    <row r="5" spans="1:23" x14ac:dyDescent="0.35">
      <c r="B5" t="s">
        <v>2</v>
      </c>
      <c r="C5">
        <v>2282</v>
      </c>
      <c r="D5">
        <v>1745</v>
      </c>
      <c r="E5">
        <v>106360</v>
      </c>
      <c r="F5">
        <v>1297</v>
      </c>
      <c r="G5">
        <v>0</v>
      </c>
      <c r="H5">
        <v>151</v>
      </c>
      <c r="I5">
        <v>51</v>
      </c>
      <c r="J5">
        <v>8</v>
      </c>
      <c r="K5">
        <v>2</v>
      </c>
      <c r="L5">
        <f t="shared" si="9"/>
        <v>111896</v>
      </c>
      <c r="N5" t="s">
        <v>2</v>
      </c>
      <c r="O5" s="2">
        <f t="shared" si="0"/>
        <v>2.0393937227425468E-2</v>
      </c>
      <c r="P5" s="2">
        <f t="shared" si="1"/>
        <v>1.5594838063916493E-2</v>
      </c>
      <c r="Q5" s="2">
        <f t="shared" si="2"/>
        <v>0.95052548795309932</v>
      </c>
      <c r="R5" s="2">
        <f t="shared" si="3"/>
        <v>1.1591120326017015E-2</v>
      </c>
      <c r="S5" s="2">
        <f t="shared" si="4"/>
        <v>0</v>
      </c>
      <c r="T5" s="2">
        <f t="shared" si="5"/>
        <v>1.3494673625509403E-3</v>
      </c>
      <c r="U5" s="2">
        <f t="shared" si="6"/>
        <v>4.5578036748409239E-4</v>
      </c>
      <c r="V5" s="2">
        <f t="shared" si="7"/>
        <v>7.1494959605347824E-5</v>
      </c>
      <c r="W5" s="2">
        <f t="shared" si="8"/>
        <v>1.7873739901336956E-5</v>
      </c>
    </row>
    <row r="6" spans="1:23" x14ac:dyDescent="0.35">
      <c r="B6" t="s">
        <v>3</v>
      </c>
      <c r="C6">
        <v>200</v>
      </c>
      <c r="D6">
        <v>252</v>
      </c>
      <c r="E6">
        <v>1201</v>
      </c>
      <c r="F6">
        <v>85686</v>
      </c>
      <c r="G6">
        <v>0</v>
      </c>
      <c r="H6">
        <v>0</v>
      </c>
      <c r="I6">
        <v>534</v>
      </c>
      <c r="J6">
        <v>698</v>
      </c>
      <c r="K6">
        <v>0</v>
      </c>
      <c r="L6">
        <f t="shared" si="9"/>
        <v>88571</v>
      </c>
      <c r="N6" t="s">
        <v>3</v>
      </c>
      <c r="O6" s="2">
        <f t="shared" si="0"/>
        <v>2.2580754423005274E-3</v>
      </c>
      <c r="P6" s="2">
        <f t="shared" si="1"/>
        <v>2.8451750572986642E-3</v>
      </c>
      <c r="Q6" s="2">
        <f t="shared" si="2"/>
        <v>1.3559743031014666E-2</v>
      </c>
      <c r="R6" s="2">
        <f t="shared" si="3"/>
        <v>0.96742726174481486</v>
      </c>
      <c r="S6" s="2">
        <f t="shared" si="4"/>
        <v>0</v>
      </c>
      <c r="T6" s="2">
        <f t="shared" si="5"/>
        <v>0</v>
      </c>
      <c r="U6" s="2">
        <f t="shared" si="6"/>
        <v>6.0290614309424081E-3</v>
      </c>
      <c r="V6" s="2">
        <f t="shared" si="7"/>
        <v>7.8806832936288394E-3</v>
      </c>
      <c r="W6" s="2">
        <f t="shared" si="8"/>
        <v>0</v>
      </c>
    </row>
    <row r="7" spans="1:23" x14ac:dyDescent="0.35">
      <c r="B7" t="s">
        <v>4</v>
      </c>
      <c r="C7">
        <v>63</v>
      </c>
      <c r="D7">
        <v>110</v>
      </c>
      <c r="E7">
        <v>0</v>
      </c>
      <c r="F7">
        <v>0</v>
      </c>
      <c r="G7">
        <v>3567</v>
      </c>
      <c r="H7">
        <v>22</v>
      </c>
      <c r="I7">
        <v>5</v>
      </c>
      <c r="J7">
        <v>2</v>
      </c>
      <c r="K7">
        <v>0</v>
      </c>
      <c r="L7">
        <f t="shared" si="9"/>
        <v>3769</v>
      </c>
      <c r="N7" t="s">
        <v>4</v>
      </c>
      <c r="O7" s="2">
        <f t="shared" si="0"/>
        <v>1.6715309100557178E-2</v>
      </c>
      <c r="P7" s="2">
        <f t="shared" si="1"/>
        <v>2.9185460334306183E-2</v>
      </c>
      <c r="Q7" s="2">
        <f t="shared" si="2"/>
        <v>0</v>
      </c>
      <c r="R7" s="2">
        <f t="shared" si="3"/>
        <v>0</v>
      </c>
      <c r="S7" s="2">
        <f t="shared" si="4"/>
        <v>0.94640488193154682</v>
      </c>
      <c r="T7" s="2">
        <f t="shared" si="5"/>
        <v>5.8370920668612365E-3</v>
      </c>
      <c r="U7" s="2">
        <f t="shared" si="6"/>
        <v>1.3266118333775537E-3</v>
      </c>
      <c r="V7" s="2">
        <f t="shared" si="7"/>
        <v>5.3064473335102144E-4</v>
      </c>
      <c r="W7" s="2">
        <f t="shared" si="8"/>
        <v>0</v>
      </c>
    </row>
    <row r="8" spans="1:23" x14ac:dyDescent="0.35">
      <c r="B8" t="s">
        <v>5</v>
      </c>
      <c r="C8">
        <v>19</v>
      </c>
      <c r="D8">
        <v>4</v>
      </c>
      <c r="E8">
        <v>105</v>
      </c>
      <c r="F8">
        <v>0</v>
      </c>
      <c r="G8">
        <v>16</v>
      </c>
      <c r="H8">
        <v>3567</v>
      </c>
      <c r="I8">
        <v>78</v>
      </c>
      <c r="J8">
        <v>0</v>
      </c>
      <c r="K8">
        <v>0</v>
      </c>
      <c r="L8">
        <f t="shared" si="9"/>
        <v>3789</v>
      </c>
      <c r="N8" t="s">
        <v>5</v>
      </c>
      <c r="O8" s="2">
        <f t="shared" si="0"/>
        <v>5.014515703351808E-3</v>
      </c>
      <c r="P8" s="2">
        <f t="shared" si="1"/>
        <v>1.0556875164951175E-3</v>
      </c>
      <c r="Q8" s="2">
        <f t="shared" si="2"/>
        <v>2.7711797307996833E-2</v>
      </c>
      <c r="R8" s="2">
        <f t="shared" si="3"/>
        <v>0</v>
      </c>
      <c r="S8" s="2">
        <f t="shared" si="4"/>
        <v>4.2227500659804702E-3</v>
      </c>
      <c r="T8" s="2">
        <f t="shared" si="5"/>
        <v>0.94140934283452093</v>
      </c>
      <c r="U8" s="2">
        <f t="shared" si="6"/>
        <v>2.0585906571654791E-2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10</v>
      </c>
      <c r="D9">
        <v>33</v>
      </c>
      <c r="E9">
        <v>51</v>
      </c>
      <c r="F9">
        <v>993</v>
      </c>
      <c r="G9">
        <v>6</v>
      </c>
      <c r="H9">
        <v>63</v>
      </c>
      <c r="I9">
        <v>62867</v>
      </c>
      <c r="J9">
        <v>4</v>
      </c>
      <c r="K9">
        <v>78</v>
      </c>
      <c r="L9">
        <f t="shared" si="9"/>
        <v>64105</v>
      </c>
      <c r="N9" t="s">
        <v>6</v>
      </c>
      <c r="O9" s="2">
        <f t="shared" si="0"/>
        <v>1.5599407222525544E-4</v>
      </c>
      <c r="P9" s="2">
        <f t="shared" si="1"/>
        <v>5.1478043834334291E-4</v>
      </c>
      <c r="Q9" s="2">
        <f t="shared" si="2"/>
        <v>7.9556976834880275E-4</v>
      </c>
      <c r="R9" s="2">
        <f t="shared" si="3"/>
        <v>1.5490211371967865E-2</v>
      </c>
      <c r="S9" s="2">
        <f t="shared" si="4"/>
        <v>9.359644333515326E-5</v>
      </c>
      <c r="T9" s="2">
        <f t="shared" si="5"/>
        <v>9.8276265501910935E-4</v>
      </c>
      <c r="U9" s="2">
        <f t="shared" si="6"/>
        <v>0.98068793385851338</v>
      </c>
      <c r="V9" s="2">
        <f t="shared" si="7"/>
        <v>6.2397628890102178E-5</v>
      </c>
      <c r="W9" s="2">
        <f t="shared" si="8"/>
        <v>1.2167537633569925E-3</v>
      </c>
    </row>
    <row r="10" spans="1:23" x14ac:dyDescent="0.35">
      <c r="B10" t="s">
        <v>7</v>
      </c>
      <c r="C10">
        <v>6960</v>
      </c>
      <c r="D10">
        <v>335</v>
      </c>
      <c r="E10">
        <v>13</v>
      </c>
      <c r="F10">
        <v>901</v>
      </c>
      <c r="G10">
        <v>0</v>
      </c>
      <c r="H10">
        <v>0</v>
      </c>
      <c r="I10">
        <v>1</v>
      </c>
      <c r="J10">
        <v>147752</v>
      </c>
      <c r="K10">
        <v>466</v>
      </c>
      <c r="L10">
        <f t="shared" si="9"/>
        <v>156428</v>
      </c>
      <c r="N10" t="s">
        <v>7</v>
      </c>
      <c r="O10" s="2">
        <f t="shared" si="0"/>
        <v>4.4493313217582528E-2</v>
      </c>
      <c r="P10" s="2">
        <f t="shared" si="1"/>
        <v>2.1415603344669752E-3</v>
      </c>
      <c r="Q10" s="2">
        <f t="shared" si="2"/>
        <v>8.310532641215128E-5</v>
      </c>
      <c r="R10" s="2">
        <f t="shared" si="3"/>
        <v>5.7598383921037156E-3</v>
      </c>
      <c r="S10" s="2">
        <f t="shared" si="4"/>
        <v>0</v>
      </c>
      <c r="T10" s="2">
        <f t="shared" si="5"/>
        <v>0</v>
      </c>
      <c r="U10" s="2">
        <f t="shared" si="6"/>
        <v>6.3927174163193292E-6</v>
      </c>
      <c r="V10" s="2">
        <f t="shared" si="7"/>
        <v>0.94453678369601346</v>
      </c>
      <c r="W10" s="2">
        <f t="shared" si="8"/>
        <v>2.9790063160048071E-3</v>
      </c>
    </row>
    <row r="11" spans="1:23" x14ac:dyDescent="0.35">
      <c r="B11" t="s">
        <v>8</v>
      </c>
      <c r="C11">
        <v>1518</v>
      </c>
      <c r="D11">
        <v>128</v>
      </c>
      <c r="E11">
        <v>3</v>
      </c>
      <c r="F11">
        <v>3</v>
      </c>
      <c r="G11">
        <v>0</v>
      </c>
      <c r="H11">
        <v>0</v>
      </c>
      <c r="I11">
        <v>167</v>
      </c>
      <c r="J11">
        <v>1446</v>
      </c>
      <c r="K11">
        <v>62955</v>
      </c>
      <c r="L11">
        <f t="shared" si="9"/>
        <v>66220</v>
      </c>
      <c r="N11" t="s">
        <v>8</v>
      </c>
      <c r="O11" s="2">
        <f t="shared" si="0"/>
        <v>2.2923588039867111E-2</v>
      </c>
      <c r="P11" s="2">
        <f t="shared" si="1"/>
        <v>1.9329507701600726E-3</v>
      </c>
      <c r="Q11" s="2">
        <f t="shared" si="2"/>
        <v>4.5303533675626697E-5</v>
      </c>
      <c r="R11" s="2">
        <f t="shared" si="3"/>
        <v>4.5303533675626697E-5</v>
      </c>
      <c r="S11" s="2">
        <f t="shared" si="4"/>
        <v>0</v>
      </c>
      <c r="T11" s="2">
        <f t="shared" si="5"/>
        <v>0</v>
      </c>
      <c r="U11" s="2">
        <f t="shared" si="6"/>
        <v>2.5218967079432197E-3</v>
      </c>
      <c r="V11" s="2">
        <f t="shared" si="7"/>
        <v>2.183630323165207E-2</v>
      </c>
      <c r="W11" s="2">
        <f t="shared" si="8"/>
        <v>0.95069465418302623</v>
      </c>
    </row>
    <row r="12" spans="1:23" x14ac:dyDescent="0.35">
      <c r="C12">
        <f>SUM(C3:C11)</f>
        <v>12701121</v>
      </c>
      <c r="D12">
        <f t="shared" ref="D12:K12" si="10">SUM(D3:D11)</f>
        <v>162125</v>
      </c>
      <c r="E12">
        <f t="shared" si="10"/>
        <v>112782</v>
      </c>
      <c r="F12">
        <f t="shared" si="10"/>
        <v>89404</v>
      </c>
      <c r="G12">
        <f t="shared" si="10"/>
        <v>3848</v>
      </c>
      <c r="H12">
        <f t="shared" si="10"/>
        <v>3813</v>
      </c>
      <c r="I12">
        <f t="shared" si="10"/>
        <v>63757</v>
      </c>
      <c r="J12">
        <f t="shared" si="10"/>
        <v>154486</v>
      </c>
      <c r="K12">
        <f t="shared" si="10"/>
        <v>64758</v>
      </c>
      <c r="L12">
        <f>SUM(C3,D4,E5,F6,G7,H8,I9,J10,K11)/SUM(C3:K11)</f>
        <v>0.99638831532632222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0.99638831532632222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0.99867846310573694</v>
      </c>
      <c r="D16" s="2">
        <f t="shared" si="11"/>
        <v>5.3983037779491136E-2</v>
      </c>
      <c r="E16" s="2">
        <f t="shared" si="11"/>
        <v>2.5997056267844161E-2</v>
      </c>
      <c r="F16" s="2">
        <f t="shared" si="11"/>
        <v>2.7403695584090199E-3</v>
      </c>
      <c r="G16" s="2">
        <f t="shared" si="11"/>
        <v>1.8711018711018712E-2</v>
      </c>
      <c r="H16" s="2">
        <f t="shared" si="11"/>
        <v>5.2452137424600052E-4</v>
      </c>
      <c r="I16" s="2">
        <f t="shared" si="11"/>
        <v>1.7253007512900545E-4</v>
      </c>
      <c r="J16" s="2">
        <f t="shared" si="11"/>
        <v>2.873399531349119E-2</v>
      </c>
      <c r="K16" s="2">
        <f t="shared" si="11"/>
        <v>1.8901139627536367E-2</v>
      </c>
      <c r="O16" s="3"/>
      <c r="P16" s="1">
        <f>SUM(D4:K11)/SUM(D3:K11)</f>
        <v>0.97301110122096635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4.5137748077512212E-4</v>
      </c>
      <c r="D17" s="4">
        <f t="shared" si="12"/>
        <v>0.9299367771781033</v>
      </c>
      <c r="E17" s="2">
        <f t="shared" si="12"/>
        <v>1.8770725825043005E-2</v>
      </c>
      <c r="F17" s="2">
        <f t="shared" si="12"/>
        <v>3.1206657420249652E-3</v>
      </c>
      <c r="G17" s="2">
        <f t="shared" si="12"/>
        <v>4.8596673596673599E-2</v>
      </c>
      <c r="H17" s="2">
        <f t="shared" si="12"/>
        <v>2.0980854969840021E-3</v>
      </c>
      <c r="I17" s="2">
        <f t="shared" si="12"/>
        <v>6.7443574823156669E-4</v>
      </c>
      <c r="J17" s="2">
        <f t="shared" si="12"/>
        <v>8.8681174993203264E-4</v>
      </c>
      <c r="K17" s="2">
        <f t="shared" si="12"/>
        <v>5.0958954878161777E-4</v>
      </c>
      <c r="O17" s="3"/>
      <c r="P17" s="1">
        <f>SUM(D4:K11)/SUM(C4:K11)</f>
        <v>0.97433804070138097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 t="shared" ref="C18:K18" si="13">C5/C$12</f>
        <v>1.7966918038179466E-4</v>
      </c>
      <c r="D18" s="2">
        <f t="shared" si="13"/>
        <v>1.0763299922898997E-2</v>
      </c>
      <c r="E18" s="2">
        <f t="shared" si="13"/>
        <v>0.94305828944335091</v>
      </c>
      <c r="F18" s="2">
        <f t="shared" si="13"/>
        <v>1.4507180886761218E-2</v>
      </c>
      <c r="G18" s="2">
        <f t="shared" si="13"/>
        <v>0</v>
      </c>
      <c r="H18" s="2">
        <f t="shared" si="13"/>
        <v>3.9601363755573042E-2</v>
      </c>
      <c r="I18" s="2">
        <f t="shared" si="13"/>
        <v>7.9991216650720706E-4</v>
      </c>
      <c r="J18" s="2">
        <f t="shared" si="13"/>
        <v>5.178462773325738E-5</v>
      </c>
      <c r="K18" s="2">
        <f t="shared" si="13"/>
        <v>3.0884215077673801E-5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1.5746641575967979E-5</v>
      </c>
      <c r="D19" s="2">
        <f t="shared" si="14"/>
        <v>1.5543562066306861E-3</v>
      </c>
      <c r="E19" s="2">
        <f t="shared" si="14"/>
        <v>1.0648862407121705E-2</v>
      </c>
      <c r="F19" s="2">
        <f t="shared" si="14"/>
        <v>0.95841349380340923</v>
      </c>
      <c r="G19" s="2">
        <f t="shared" si="14"/>
        <v>0</v>
      </c>
      <c r="H19" s="2">
        <f t="shared" si="14"/>
        <v>0</v>
      </c>
      <c r="I19" s="2">
        <f t="shared" si="14"/>
        <v>8.375550919898991E-3</v>
      </c>
      <c r="J19" s="2">
        <f t="shared" si="14"/>
        <v>4.518208769726707E-3</v>
      </c>
      <c r="K19" s="2">
        <f t="shared" si="14"/>
        <v>0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4.9601920964299138E-6</v>
      </c>
      <c r="D20" s="2">
        <f t="shared" si="15"/>
        <v>6.7848882035466461E-4</v>
      </c>
      <c r="E20" s="2">
        <f t="shared" si="15"/>
        <v>0</v>
      </c>
      <c r="F20" s="2">
        <f t="shared" si="15"/>
        <v>0</v>
      </c>
      <c r="G20" s="4">
        <f t="shared" si="15"/>
        <v>0.92697505197505192</v>
      </c>
      <c r="H20" s="2">
        <f t="shared" si="15"/>
        <v>5.7697351167060058E-3</v>
      </c>
      <c r="I20" s="2">
        <f t="shared" si="15"/>
        <v>7.8422761422275195E-5</v>
      </c>
      <c r="J20" s="2">
        <f t="shared" si="15"/>
        <v>1.2946156933314345E-5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 t="shared" ref="C21:K21" si="16">C8/C$12</f>
        <v>1.495930949716958E-6</v>
      </c>
      <c r="D21" s="2">
        <f t="shared" si="16"/>
        <v>2.4672320740169623E-5</v>
      </c>
      <c r="E21" s="2">
        <f t="shared" si="16"/>
        <v>9.30999627600149E-4</v>
      </c>
      <c r="F21" s="2">
        <f t="shared" si="16"/>
        <v>0</v>
      </c>
      <c r="G21" s="2">
        <f t="shared" si="16"/>
        <v>4.1580041580041582E-3</v>
      </c>
      <c r="H21" s="2">
        <f t="shared" si="16"/>
        <v>0.93548387096774188</v>
      </c>
      <c r="I21" s="2">
        <f t="shared" si="16"/>
        <v>1.2233950781874931E-3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7.8733207879839893E-7</v>
      </c>
      <c r="D22" s="2">
        <f t="shared" si="17"/>
        <v>2.0354664610639937E-4</v>
      </c>
      <c r="E22" s="2">
        <f t="shared" si="17"/>
        <v>4.5219981912007236E-4</v>
      </c>
      <c r="F22" s="2">
        <f t="shared" si="17"/>
        <v>1.1106885597959823E-2</v>
      </c>
      <c r="G22" s="2">
        <f t="shared" si="17"/>
        <v>1.5592515592515593E-3</v>
      </c>
      <c r="H22" s="2">
        <f t="shared" si="17"/>
        <v>1.6522423288749016E-2</v>
      </c>
      <c r="I22" s="2">
        <f t="shared" si="17"/>
        <v>0.98604074846683498</v>
      </c>
      <c r="J22" s="2">
        <f t="shared" si="17"/>
        <v>2.589231386662869E-5</v>
      </c>
      <c r="K22" s="2">
        <f t="shared" si="17"/>
        <v>1.2044843880292782E-3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5.4798312684368566E-4</v>
      </c>
      <c r="D23" s="2">
        <f t="shared" si="18"/>
        <v>2.0663068619892057E-3</v>
      </c>
      <c r="E23" s="2">
        <f t="shared" si="18"/>
        <v>1.1526662056001844E-4</v>
      </c>
      <c r="F23" s="2">
        <f t="shared" si="18"/>
        <v>1.0077848865822558E-2</v>
      </c>
      <c r="G23" s="2">
        <f t="shared" si="18"/>
        <v>0</v>
      </c>
      <c r="H23" s="2">
        <f t="shared" si="18"/>
        <v>0</v>
      </c>
      <c r="I23" s="2">
        <f t="shared" si="18"/>
        <v>1.568455228445504E-5</v>
      </c>
      <c r="J23" s="2">
        <f t="shared" si="18"/>
        <v>0.95641028960553065</v>
      </c>
      <c r="K23" s="2">
        <f t="shared" si="18"/>
        <v>7.1960221130979952E-3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1.1951700956159696E-4</v>
      </c>
      <c r="D24" s="2">
        <f t="shared" si="19"/>
        <v>7.8951426368542793E-4</v>
      </c>
      <c r="E24" s="2">
        <f t="shared" si="19"/>
        <v>2.6599989360004255E-5</v>
      </c>
      <c r="F24" s="2">
        <f t="shared" si="19"/>
        <v>3.3555545613171668E-5</v>
      </c>
      <c r="G24" s="2">
        <f t="shared" si="19"/>
        <v>0</v>
      </c>
      <c r="H24" s="2">
        <f t="shared" si="19"/>
        <v>0</v>
      </c>
      <c r="I24" s="2">
        <f t="shared" si="19"/>
        <v>2.6193202315039918E-3</v>
      </c>
      <c r="J24" s="2">
        <f t="shared" si="19"/>
        <v>9.3600714627862722E-3</v>
      </c>
      <c r="K24" s="2">
        <f t="shared" si="19"/>
        <v>0.97215788010747706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4"/>
  <sheetViews>
    <sheetView workbookViewId="0">
      <selection activeCell="L3" sqref="L3:L12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12888311</v>
      </c>
      <c r="D3">
        <v>0</v>
      </c>
      <c r="E3">
        <v>0</v>
      </c>
      <c r="F3">
        <v>1361</v>
      </c>
      <c r="G3">
        <v>0</v>
      </c>
      <c r="H3">
        <v>0</v>
      </c>
      <c r="I3">
        <v>96</v>
      </c>
      <c r="J3">
        <v>3519</v>
      </c>
      <c r="K3">
        <v>786</v>
      </c>
      <c r="L3">
        <f>SUM(C3:K3)</f>
        <v>12894073</v>
      </c>
      <c r="N3" t="s">
        <v>0</v>
      </c>
      <c r="O3" s="2">
        <f t="shared" ref="O3:O11" si="0">C3/$L3</f>
        <v>0.99955312801470875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1.0555237278399152E-4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7.445281254418212E-6</v>
      </c>
      <c r="V3" s="2">
        <f t="shared" ref="V3:V11" si="7">J3/$L3</f>
        <v>2.7291609098226756E-4</v>
      </c>
      <c r="W3" s="2">
        <f t="shared" ref="W3:W11" si="8">K3/$L3</f>
        <v>6.0958240270549111E-5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x14ac:dyDescent="0.35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x14ac:dyDescent="0.35">
      <c r="B6" t="s">
        <v>3</v>
      </c>
      <c r="C6">
        <v>1220</v>
      </c>
      <c r="D6">
        <v>0</v>
      </c>
      <c r="E6">
        <v>0</v>
      </c>
      <c r="F6">
        <v>79937</v>
      </c>
      <c r="G6">
        <v>0</v>
      </c>
      <c r="H6">
        <v>0</v>
      </c>
      <c r="I6">
        <v>500</v>
      </c>
      <c r="J6">
        <v>1079</v>
      </c>
      <c r="K6">
        <v>101</v>
      </c>
      <c r="L6">
        <f t="shared" si="9"/>
        <v>82837</v>
      </c>
      <c r="N6" t="s">
        <v>3</v>
      </c>
      <c r="O6" s="2">
        <f t="shared" si="0"/>
        <v>1.472771829013605E-2</v>
      </c>
      <c r="P6" s="2">
        <f t="shared" si="1"/>
        <v>0</v>
      </c>
      <c r="Q6" s="2">
        <f t="shared" si="2"/>
        <v>0</v>
      </c>
      <c r="R6" s="2">
        <f t="shared" si="3"/>
        <v>0.9649914893103323</v>
      </c>
      <c r="S6" s="2">
        <f t="shared" si="4"/>
        <v>0</v>
      </c>
      <c r="T6" s="2">
        <f t="shared" si="5"/>
        <v>0</v>
      </c>
      <c r="U6" s="2">
        <f t="shared" si="6"/>
        <v>6.0359501189082175E-3</v>
      </c>
      <c r="V6" s="2">
        <f t="shared" si="7"/>
        <v>1.3025580356603932E-2</v>
      </c>
      <c r="W6" s="2">
        <f t="shared" si="8"/>
        <v>1.2192619240194598E-3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72</v>
      </c>
      <c r="D9">
        <v>0</v>
      </c>
      <c r="E9">
        <v>0</v>
      </c>
      <c r="F9">
        <v>902</v>
      </c>
      <c r="G9">
        <v>0</v>
      </c>
      <c r="H9">
        <v>0</v>
      </c>
      <c r="I9">
        <v>62187</v>
      </c>
      <c r="J9">
        <v>26</v>
      </c>
      <c r="K9">
        <v>245</v>
      </c>
      <c r="L9">
        <f t="shared" si="9"/>
        <v>63432</v>
      </c>
      <c r="N9" t="s">
        <v>6</v>
      </c>
      <c r="O9" s="2">
        <f t="shared" si="0"/>
        <v>1.1350737797956867E-3</v>
      </c>
      <c r="P9" s="2">
        <f t="shared" si="1"/>
        <v>0</v>
      </c>
      <c r="Q9" s="2">
        <f t="shared" si="2"/>
        <v>0</v>
      </c>
      <c r="R9" s="2">
        <f t="shared" si="3"/>
        <v>1.4219952074662631E-2</v>
      </c>
      <c r="S9" s="2">
        <f t="shared" si="4"/>
        <v>0</v>
      </c>
      <c r="T9" s="2">
        <f t="shared" si="5"/>
        <v>0</v>
      </c>
      <c r="U9" s="2">
        <f t="shared" si="6"/>
        <v>0.9803726825576996</v>
      </c>
      <c r="V9" s="2">
        <f t="shared" si="7"/>
        <v>4.0988775381510908E-4</v>
      </c>
      <c r="W9" s="2">
        <f t="shared" si="8"/>
        <v>3.8624038340269893E-3</v>
      </c>
    </row>
    <row r="10" spans="1:23" x14ac:dyDescent="0.35">
      <c r="B10" t="s">
        <v>7</v>
      </c>
      <c r="C10">
        <v>7324</v>
      </c>
      <c r="D10">
        <v>0</v>
      </c>
      <c r="E10">
        <v>0</v>
      </c>
      <c r="F10">
        <v>1237</v>
      </c>
      <c r="G10">
        <v>0</v>
      </c>
      <c r="H10">
        <v>0</v>
      </c>
      <c r="I10">
        <v>29</v>
      </c>
      <c r="J10">
        <v>192096</v>
      </c>
      <c r="K10">
        <v>841</v>
      </c>
      <c r="L10">
        <f t="shared" si="9"/>
        <v>201527</v>
      </c>
      <c r="N10" t="s">
        <v>7</v>
      </c>
      <c r="O10" s="2">
        <f t="shared" si="0"/>
        <v>3.6342524822976577E-2</v>
      </c>
      <c r="P10" s="2">
        <f t="shared" si="1"/>
        <v>0</v>
      </c>
      <c r="Q10" s="2">
        <f t="shared" si="2"/>
        <v>0</v>
      </c>
      <c r="R10" s="2">
        <f t="shared" si="3"/>
        <v>6.1381353367042629E-3</v>
      </c>
      <c r="S10" s="2">
        <f t="shared" si="4"/>
        <v>0</v>
      </c>
      <c r="T10" s="2">
        <f t="shared" si="5"/>
        <v>0</v>
      </c>
      <c r="U10" s="2">
        <f t="shared" si="6"/>
        <v>1.43901313471644E-4</v>
      </c>
      <c r="V10" s="2">
        <f t="shared" si="7"/>
        <v>0.95320230043616982</v>
      </c>
      <c r="W10" s="2">
        <f t="shared" si="8"/>
        <v>4.1731380906776762E-3</v>
      </c>
    </row>
    <row r="11" spans="1:23" x14ac:dyDescent="0.35">
      <c r="B11" t="s">
        <v>8</v>
      </c>
      <c r="C11">
        <v>1130</v>
      </c>
      <c r="D11">
        <v>0</v>
      </c>
      <c r="E11">
        <v>0</v>
      </c>
      <c r="F11">
        <v>118</v>
      </c>
      <c r="G11">
        <v>0</v>
      </c>
      <c r="H11">
        <v>0</v>
      </c>
      <c r="I11">
        <v>295</v>
      </c>
      <c r="J11">
        <v>2234</v>
      </c>
      <c r="K11">
        <v>110448</v>
      </c>
      <c r="L11">
        <f t="shared" si="9"/>
        <v>114225</v>
      </c>
      <c r="N11" t="s">
        <v>8</v>
      </c>
      <c r="O11" s="2">
        <f t="shared" si="0"/>
        <v>9.8927555263733855E-3</v>
      </c>
      <c r="P11" s="2">
        <f t="shared" si="1"/>
        <v>0</v>
      </c>
      <c r="Q11" s="2">
        <f t="shared" si="2"/>
        <v>0</v>
      </c>
      <c r="R11" s="2">
        <f t="shared" si="3"/>
        <v>1.0330488071788138E-3</v>
      </c>
      <c r="S11" s="2">
        <f t="shared" si="4"/>
        <v>0</v>
      </c>
      <c r="T11" s="2">
        <f t="shared" si="5"/>
        <v>0</v>
      </c>
      <c r="U11" s="2">
        <f t="shared" si="6"/>
        <v>2.5826220179470342E-3</v>
      </c>
      <c r="V11" s="2">
        <f t="shared" si="7"/>
        <v>1.95578901291311E-2</v>
      </c>
      <c r="W11" s="2">
        <f t="shared" si="8"/>
        <v>0.9669336835193697</v>
      </c>
    </row>
    <row r="12" spans="1:23" x14ac:dyDescent="0.35">
      <c r="C12">
        <f>SUM(C3:C11)</f>
        <v>12898057</v>
      </c>
      <c r="D12">
        <f t="shared" ref="D12:K12" si="10">SUM(D3:D11)</f>
        <v>0</v>
      </c>
      <c r="E12">
        <f t="shared" si="10"/>
        <v>0</v>
      </c>
      <c r="F12">
        <f t="shared" si="10"/>
        <v>83555</v>
      </c>
      <c r="G12">
        <f t="shared" si="10"/>
        <v>0</v>
      </c>
      <c r="H12">
        <f t="shared" si="10"/>
        <v>0</v>
      </c>
      <c r="I12">
        <f t="shared" si="10"/>
        <v>63107</v>
      </c>
      <c r="J12">
        <f t="shared" si="10"/>
        <v>198954</v>
      </c>
      <c r="K12">
        <f t="shared" si="10"/>
        <v>112421</v>
      </c>
      <c r="L12">
        <f>SUM(C3,D4,E5,F6,G7,H8,I9,J10,K11)/SUM(C3:K11)</f>
        <v>0.99826932934134782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0.99826932934134782</v>
      </c>
      <c r="Q15" t="s">
        <v>25</v>
      </c>
    </row>
    <row r="16" spans="1:23" ht="15" thickBot="1" x14ac:dyDescent="0.4">
      <c r="B16" t="s">
        <v>0</v>
      </c>
      <c r="C16" s="2">
        <f t="shared" ref="C16:K16" si="11">C3/C$12</f>
        <v>0.99924438231277779</v>
      </c>
      <c r="D16" s="2" t="e">
        <f t="shared" si="11"/>
        <v>#DIV/0!</v>
      </c>
      <c r="E16" s="2" t="e">
        <f t="shared" si="11"/>
        <v>#DIV/0!</v>
      </c>
      <c r="F16" s="2">
        <f t="shared" si="11"/>
        <v>1.6288672132128538E-2</v>
      </c>
      <c r="G16" s="2" t="e">
        <f t="shared" si="11"/>
        <v>#DIV/0!</v>
      </c>
      <c r="H16" s="2" t="e">
        <f t="shared" si="11"/>
        <v>#DIV/0!</v>
      </c>
      <c r="I16" s="2">
        <f t="shared" si="11"/>
        <v>1.5212258545010855E-3</v>
      </c>
      <c r="J16" s="2">
        <f t="shared" si="11"/>
        <v>1.7687505654573419E-2</v>
      </c>
      <c r="K16" s="2">
        <f t="shared" si="11"/>
        <v>6.9915763069177466E-3</v>
      </c>
      <c r="O16" s="3"/>
      <c r="P16" s="1">
        <f>SUM(D4:K11)/SUM(D3:K11)</f>
        <v>0.9874202302434083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4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0.97890572073563753</v>
      </c>
      <c r="Q17" s="3" t="s">
        <v>24</v>
      </c>
      <c r="R17" s="3"/>
      <c r="S17" s="3"/>
      <c r="T17" s="3"/>
      <c r="U17" s="3"/>
      <c r="V17" s="3"/>
      <c r="W17" s="3"/>
    </row>
    <row r="18" spans="2:23" x14ac:dyDescent="0.35">
      <c r="B18" t="s">
        <v>2</v>
      </c>
      <c r="C18" s="2">
        <f t="shared" ref="C18:K18" si="13">C5/C$12</f>
        <v>0</v>
      </c>
      <c r="D18" s="2" t="e">
        <f t="shared" si="13"/>
        <v>#DIV/0!</v>
      </c>
      <c r="E18" s="2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9.4587890253547497E-5</v>
      </c>
      <c r="D19" s="2" t="e">
        <f t="shared" si="14"/>
        <v>#DIV/0!</v>
      </c>
      <c r="E19" s="2" t="e">
        <f t="shared" si="14"/>
        <v>#DIV/0!</v>
      </c>
      <c r="F19" s="2">
        <f t="shared" si="14"/>
        <v>0.95669918018071931</v>
      </c>
      <c r="G19" s="2" t="e">
        <f t="shared" si="14"/>
        <v>#DIV/0!</v>
      </c>
      <c r="H19" s="2" t="e">
        <f t="shared" si="14"/>
        <v>#DIV/0!</v>
      </c>
      <c r="I19" s="2">
        <f t="shared" si="14"/>
        <v>7.9230513255264864E-3</v>
      </c>
      <c r="J19" s="2">
        <f t="shared" si="14"/>
        <v>5.4233641947384822E-3</v>
      </c>
      <c r="K19" s="2">
        <f t="shared" si="14"/>
        <v>8.9840866030367996E-4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35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2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5.5822361461109996E-6</v>
      </c>
      <c r="D22" s="2" t="e">
        <f t="shared" si="17"/>
        <v>#DIV/0!</v>
      </c>
      <c r="E22" s="2" t="e">
        <f t="shared" si="17"/>
        <v>#DIV/0!</v>
      </c>
      <c r="F22" s="2">
        <f t="shared" si="17"/>
        <v>1.0795284543115314E-2</v>
      </c>
      <c r="G22" s="2" t="e">
        <f t="shared" si="17"/>
        <v>#DIV/0!</v>
      </c>
      <c r="H22" s="2" t="e">
        <f t="shared" si="17"/>
        <v>#DIV/0!</v>
      </c>
      <c r="I22" s="2">
        <f t="shared" si="17"/>
        <v>0.98542158556103121</v>
      </c>
      <c r="J22" s="2">
        <f t="shared" si="17"/>
        <v>1.3068347457201161E-4</v>
      </c>
      <c r="K22" s="2">
        <f t="shared" si="17"/>
        <v>2.1793081363802136E-3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5.6783746575162441E-4</v>
      </c>
      <c r="D23" s="2" t="e">
        <f t="shared" si="18"/>
        <v>#DIV/0!</v>
      </c>
      <c r="E23" s="2" t="e">
        <f t="shared" si="18"/>
        <v>#DIV/0!</v>
      </c>
      <c r="F23" s="2">
        <f t="shared" si="18"/>
        <v>1.4804619711567232E-2</v>
      </c>
      <c r="G23" s="2" t="e">
        <f t="shared" si="18"/>
        <v>#DIV/0!</v>
      </c>
      <c r="H23" s="2" t="e">
        <f t="shared" si="18"/>
        <v>#DIV/0!</v>
      </c>
      <c r="I23" s="2">
        <f t="shared" si="18"/>
        <v>4.5953697688053623E-4</v>
      </c>
      <c r="J23" s="2">
        <f t="shared" si="18"/>
        <v>0.9655297204378902</v>
      </c>
      <c r="K23" s="2">
        <f t="shared" si="18"/>
        <v>7.4808087456969784E-3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8.7610095070908743E-5</v>
      </c>
      <c r="D24" s="2" t="e">
        <f t="shared" si="19"/>
        <v>#DIV/0!</v>
      </c>
      <c r="E24" s="2" t="e">
        <f t="shared" si="19"/>
        <v>#DIV/0!</v>
      </c>
      <c r="F24" s="2">
        <f t="shared" si="19"/>
        <v>1.4122434324696307E-3</v>
      </c>
      <c r="G24" s="2" t="e">
        <f t="shared" si="19"/>
        <v>#DIV/0!</v>
      </c>
      <c r="H24" s="2" t="e">
        <f t="shared" si="19"/>
        <v>#DIV/0!</v>
      </c>
      <c r="I24" s="2">
        <f t="shared" si="19"/>
        <v>4.6746002820606276E-3</v>
      </c>
      <c r="J24" s="2">
        <f t="shared" si="19"/>
        <v>1.1228726238225921E-2</v>
      </c>
      <c r="K24" s="2">
        <f t="shared" si="19"/>
        <v>0.98244989815070138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4"/>
  <sheetViews>
    <sheetView workbookViewId="0">
      <selection activeCell="M19" sqref="M19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12498127</v>
      </c>
      <c r="D3">
        <v>1410</v>
      </c>
      <c r="E3">
        <v>873</v>
      </c>
      <c r="F3">
        <v>49</v>
      </c>
      <c r="G3">
        <v>4</v>
      </c>
      <c r="H3">
        <v>1</v>
      </c>
      <c r="I3">
        <v>0</v>
      </c>
      <c r="J3">
        <v>7984</v>
      </c>
      <c r="K3">
        <v>484</v>
      </c>
      <c r="L3">
        <f>SUM(C3:K3)</f>
        <v>12508932</v>
      </c>
      <c r="N3" t="s">
        <v>0</v>
      </c>
      <c r="O3" s="2">
        <f t="shared" ref="O3:O11" si="0">C3/$L3</f>
        <v>0.99913621722461998</v>
      </c>
      <c r="P3" s="2">
        <f t="shared" ref="P3:P11" si="1">D3/$L3</f>
        <v>1.1271945518610222E-4</v>
      </c>
      <c r="Q3" s="2">
        <f t="shared" ref="Q3:Q11" si="2">E3/$L3</f>
        <v>6.9790130764161158E-5</v>
      </c>
      <c r="R3" s="2">
        <f t="shared" ref="R3:R11" si="3">F3/$L3</f>
        <v>3.9172009249070985E-6</v>
      </c>
      <c r="S3" s="2">
        <f t="shared" ref="S3:S11" si="4">G3/$L3</f>
        <v>3.1977150407404885E-7</v>
      </c>
      <c r="T3" s="2">
        <f t="shared" ref="T3:T11" si="5">H3/$L3</f>
        <v>7.9942876018512213E-8</v>
      </c>
      <c r="U3" s="2">
        <f t="shared" ref="U3:U11" si="6">I3/$L3</f>
        <v>0</v>
      </c>
      <c r="V3" s="2">
        <f t="shared" ref="V3:V11" si="7">J3/$L3</f>
        <v>6.382639221318015E-4</v>
      </c>
      <c r="W3" s="2">
        <f t="shared" ref="W3:W11" si="8">K3/$L3</f>
        <v>3.8692351992959914E-5</v>
      </c>
    </row>
    <row r="4" spans="1:23" x14ac:dyDescent="0.35">
      <c r="B4" t="s">
        <v>1</v>
      </c>
      <c r="C4">
        <v>6188</v>
      </c>
      <c r="D4">
        <v>135442</v>
      </c>
      <c r="E4">
        <v>680</v>
      </c>
      <c r="F4">
        <v>60</v>
      </c>
      <c r="G4">
        <v>16</v>
      </c>
      <c r="H4">
        <v>0</v>
      </c>
      <c r="I4">
        <v>1</v>
      </c>
      <c r="J4">
        <v>331</v>
      </c>
      <c r="K4">
        <v>25</v>
      </c>
      <c r="L4">
        <f t="shared" ref="L4:L11" si="9">SUM(C4:K4)</f>
        <v>142743</v>
      </c>
      <c r="N4" t="s">
        <v>1</v>
      </c>
      <c r="O4" s="2">
        <f t="shared" si="0"/>
        <v>4.3350637159090114E-2</v>
      </c>
      <c r="P4" s="2">
        <f t="shared" si="1"/>
        <v>0.94885213285415049</v>
      </c>
      <c r="Q4" s="2">
        <f t="shared" si="2"/>
        <v>4.7638062812186939E-3</v>
      </c>
      <c r="R4" s="2">
        <f t="shared" si="3"/>
        <v>4.2033584834282593E-4</v>
      </c>
      <c r="S4" s="2">
        <f t="shared" si="4"/>
        <v>1.1208955955808691E-4</v>
      </c>
      <c r="T4" s="2">
        <f t="shared" si="5"/>
        <v>0</v>
      </c>
      <c r="U4" s="2">
        <f t="shared" si="6"/>
        <v>7.0055974723804318E-6</v>
      </c>
      <c r="V4" s="2">
        <f t="shared" si="7"/>
        <v>2.318852763357923E-3</v>
      </c>
      <c r="W4" s="2">
        <f t="shared" si="8"/>
        <v>1.7513993680951079E-4</v>
      </c>
    </row>
    <row r="5" spans="1:23" ht="15" thickBot="1" x14ac:dyDescent="0.4">
      <c r="B5" t="s">
        <v>2</v>
      </c>
      <c r="C5">
        <v>5601</v>
      </c>
      <c r="D5">
        <v>3314</v>
      </c>
      <c r="E5">
        <v>105500</v>
      </c>
      <c r="F5">
        <v>542</v>
      </c>
      <c r="G5">
        <v>0</v>
      </c>
      <c r="H5">
        <v>13</v>
      </c>
      <c r="I5">
        <v>4</v>
      </c>
      <c r="J5">
        <v>5</v>
      </c>
      <c r="K5">
        <v>1</v>
      </c>
      <c r="L5">
        <f t="shared" si="9"/>
        <v>114980</v>
      </c>
      <c r="N5" t="s">
        <v>2</v>
      </c>
      <c r="O5" s="2">
        <f t="shared" si="0"/>
        <v>4.8712819620803621E-2</v>
      </c>
      <c r="P5" s="2">
        <f t="shared" si="1"/>
        <v>2.8822403896329795E-2</v>
      </c>
      <c r="Q5" s="2">
        <f t="shared" si="2"/>
        <v>0.91755087841363714</v>
      </c>
      <c r="R5" s="2">
        <f t="shared" si="3"/>
        <v>4.7138632805705342E-3</v>
      </c>
      <c r="S5" s="2">
        <f t="shared" si="4"/>
        <v>0</v>
      </c>
      <c r="T5" s="2">
        <f t="shared" si="5"/>
        <v>1.1306314141589841E-4</v>
      </c>
      <c r="U5" s="2">
        <f t="shared" si="6"/>
        <v>3.478865889719951E-5</v>
      </c>
      <c r="V5" s="2">
        <f t="shared" si="7"/>
        <v>4.3485823621499392E-5</v>
      </c>
      <c r="W5" s="2">
        <f t="shared" si="8"/>
        <v>8.6971647242998775E-6</v>
      </c>
    </row>
    <row r="6" spans="1:23" ht="15" thickBot="1" x14ac:dyDescent="0.4">
      <c r="B6" t="s">
        <v>3</v>
      </c>
      <c r="C6">
        <v>313</v>
      </c>
      <c r="D6">
        <v>312</v>
      </c>
      <c r="E6">
        <v>2213</v>
      </c>
      <c r="F6">
        <v>73936</v>
      </c>
      <c r="G6">
        <v>0</v>
      </c>
      <c r="H6">
        <v>1</v>
      </c>
      <c r="I6">
        <v>131</v>
      </c>
      <c r="J6">
        <v>808</v>
      </c>
      <c r="K6">
        <v>1</v>
      </c>
      <c r="L6">
        <f t="shared" si="9"/>
        <v>77715</v>
      </c>
      <c r="N6" t="s">
        <v>3</v>
      </c>
      <c r="O6" s="2">
        <f t="shared" si="0"/>
        <v>4.0275365116129447E-3</v>
      </c>
      <c r="P6" s="2">
        <f t="shared" si="1"/>
        <v>4.014668982821849E-3</v>
      </c>
      <c r="Q6" s="2">
        <f t="shared" si="2"/>
        <v>2.8475841214694719E-2</v>
      </c>
      <c r="R6" s="4">
        <f t="shared" si="3"/>
        <v>0.95137360869844945</v>
      </c>
      <c r="S6" s="2">
        <f t="shared" si="4"/>
        <v>0</v>
      </c>
      <c r="T6" s="2">
        <f t="shared" si="5"/>
        <v>1.2867528791095671E-5</v>
      </c>
      <c r="U6" s="2">
        <f t="shared" si="6"/>
        <v>1.6856462716335328E-3</v>
      </c>
      <c r="V6" s="2">
        <f t="shared" si="7"/>
        <v>1.0396963263205302E-2</v>
      </c>
      <c r="W6" s="2">
        <f t="shared" si="8"/>
        <v>1.2867528791095671E-5</v>
      </c>
    </row>
    <row r="7" spans="1:23" x14ac:dyDescent="0.35">
      <c r="B7" t="s">
        <v>4</v>
      </c>
      <c r="C7">
        <v>9</v>
      </c>
      <c r="D7">
        <v>39</v>
      </c>
      <c r="E7">
        <v>0</v>
      </c>
      <c r="F7">
        <v>0</v>
      </c>
      <c r="G7">
        <v>790</v>
      </c>
      <c r="H7">
        <v>2</v>
      </c>
      <c r="I7">
        <v>0</v>
      </c>
      <c r="J7">
        <v>0</v>
      </c>
      <c r="K7">
        <v>0</v>
      </c>
      <c r="L7">
        <f t="shared" si="9"/>
        <v>840</v>
      </c>
      <c r="N7" t="s">
        <v>4</v>
      </c>
      <c r="O7" s="2">
        <f t="shared" si="0"/>
        <v>1.0714285714285714E-2</v>
      </c>
      <c r="P7" s="2">
        <f t="shared" si="1"/>
        <v>4.642857142857143E-2</v>
      </c>
      <c r="Q7" s="2">
        <f t="shared" si="2"/>
        <v>0</v>
      </c>
      <c r="R7" s="2">
        <f t="shared" si="3"/>
        <v>0</v>
      </c>
      <c r="S7" s="2">
        <f t="shared" si="4"/>
        <v>0.94047619047619047</v>
      </c>
      <c r="T7" s="2">
        <f t="shared" si="5"/>
        <v>2.3809523809523812E-3</v>
      </c>
      <c r="U7" s="2">
        <f t="shared" si="6"/>
        <v>0</v>
      </c>
      <c r="V7" s="2">
        <f t="shared" si="7"/>
        <v>0</v>
      </c>
      <c r="W7" s="2">
        <f t="shared" si="8"/>
        <v>0</v>
      </c>
    </row>
    <row r="8" spans="1:23" x14ac:dyDescent="0.35">
      <c r="B8" t="s">
        <v>5</v>
      </c>
      <c r="C8">
        <v>1</v>
      </c>
      <c r="D8">
        <v>2</v>
      </c>
      <c r="E8">
        <v>85</v>
      </c>
      <c r="F8">
        <v>0</v>
      </c>
      <c r="G8">
        <v>12</v>
      </c>
      <c r="H8">
        <v>941</v>
      </c>
      <c r="I8">
        <v>12</v>
      </c>
      <c r="J8">
        <v>0</v>
      </c>
      <c r="K8">
        <v>0</v>
      </c>
      <c r="L8">
        <f t="shared" si="9"/>
        <v>1053</v>
      </c>
      <c r="N8" t="s">
        <v>5</v>
      </c>
      <c r="O8" s="2">
        <f t="shared" si="0"/>
        <v>9.4966761633428305E-4</v>
      </c>
      <c r="P8" s="2">
        <f t="shared" si="1"/>
        <v>1.8993352326685661E-3</v>
      </c>
      <c r="Q8" s="2">
        <f t="shared" si="2"/>
        <v>8.0721747388414061E-2</v>
      </c>
      <c r="R8" s="2">
        <f t="shared" si="3"/>
        <v>0</v>
      </c>
      <c r="S8" s="2">
        <f t="shared" si="4"/>
        <v>1.1396011396011397E-2</v>
      </c>
      <c r="T8" s="2">
        <f t="shared" si="5"/>
        <v>0.89363722697056025</v>
      </c>
      <c r="U8" s="2">
        <f t="shared" si="6"/>
        <v>1.1396011396011397E-2</v>
      </c>
      <c r="V8" s="2">
        <f t="shared" si="7"/>
        <v>0</v>
      </c>
      <c r="W8" s="2">
        <f t="shared" si="8"/>
        <v>0</v>
      </c>
    </row>
    <row r="9" spans="1:23" x14ac:dyDescent="0.35">
      <c r="B9" t="s">
        <v>6</v>
      </c>
      <c r="C9">
        <v>0</v>
      </c>
      <c r="D9">
        <v>2</v>
      </c>
      <c r="E9">
        <v>6</v>
      </c>
      <c r="F9">
        <v>570</v>
      </c>
      <c r="G9">
        <v>1</v>
      </c>
      <c r="H9">
        <v>36</v>
      </c>
      <c r="I9">
        <v>6466</v>
      </c>
      <c r="J9">
        <v>1</v>
      </c>
      <c r="K9">
        <v>10</v>
      </c>
      <c r="L9">
        <f t="shared" si="9"/>
        <v>7092</v>
      </c>
      <c r="N9" t="s">
        <v>6</v>
      </c>
      <c r="O9" s="2">
        <f t="shared" si="0"/>
        <v>0</v>
      </c>
      <c r="P9" s="2">
        <f t="shared" si="1"/>
        <v>2.8200789622109422E-4</v>
      </c>
      <c r="Q9" s="2">
        <f t="shared" si="2"/>
        <v>8.4602368866328254E-4</v>
      </c>
      <c r="R9" s="2">
        <f t="shared" si="3"/>
        <v>8.037225042301184E-2</v>
      </c>
      <c r="S9" s="2">
        <f t="shared" si="4"/>
        <v>1.4100394811054711E-4</v>
      </c>
      <c r="T9" s="2">
        <f t="shared" si="5"/>
        <v>5.076142131979695E-3</v>
      </c>
      <c r="U9" s="2">
        <f t="shared" si="6"/>
        <v>0.91173152848279748</v>
      </c>
      <c r="V9" s="2">
        <f t="shared" si="7"/>
        <v>1.4100394811054711E-4</v>
      </c>
      <c r="W9" s="2">
        <f t="shared" si="8"/>
        <v>1.4100394811054709E-3</v>
      </c>
    </row>
    <row r="10" spans="1:23" x14ac:dyDescent="0.35">
      <c r="B10" t="s">
        <v>7</v>
      </c>
      <c r="C10">
        <v>14879</v>
      </c>
      <c r="D10">
        <v>72</v>
      </c>
      <c r="E10">
        <v>4</v>
      </c>
      <c r="F10">
        <v>171</v>
      </c>
      <c r="G10">
        <v>0</v>
      </c>
      <c r="H10">
        <v>0</v>
      </c>
      <c r="I10">
        <v>1</v>
      </c>
      <c r="J10">
        <v>493892</v>
      </c>
      <c r="K10">
        <v>301</v>
      </c>
      <c r="L10">
        <f t="shared" si="9"/>
        <v>509320</v>
      </c>
      <c r="N10" t="s">
        <v>7</v>
      </c>
      <c r="O10" s="2">
        <f t="shared" si="0"/>
        <v>2.9213461085368726E-2</v>
      </c>
      <c r="P10" s="2">
        <f t="shared" si="1"/>
        <v>1.4136495719783241E-4</v>
      </c>
      <c r="Q10" s="2">
        <f t="shared" si="2"/>
        <v>7.8536087332129109E-6</v>
      </c>
      <c r="R10" s="2">
        <f t="shared" si="3"/>
        <v>3.3574177334485194E-4</v>
      </c>
      <c r="S10" s="2">
        <f t="shared" si="4"/>
        <v>0</v>
      </c>
      <c r="T10" s="2">
        <f t="shared" si="5"/>
        <v>0</v>
      </c>
      <c r="U10" s="2">
        <f t="shared" si="6"/>
        <v>1.9634021833032277E-6</v>
      </c>
      <c r="V10" s="2">
        <f t="shared" si="7"/>
        <v>0.96970863111599781</v>
      </c>
      <c r="W10" s="2">
        <f t="shared" si="8"/>
        <v>5.9098405717427163E-4</v>
      </c>
    </row>
    <row r="11" spans="1:23" x14ac:dyDescent="0.35">
      <c r="B11" t="s">
        <v>8</v>
      </c>
      <c r="C11">
        <v>1449</v>
      </c>
      <c r="D11">
        <v>9</v>
      </c>
      <c r="E11">
        <v>0</v>
      </c>
      <c r="F11">
        <v>0</v>
      </c>
      <c r="G11">
        <v>0</v>
      </c>
      <c r="H11">
        <v>0</v>
      </c>
      <c r="I11">
        <v>1</v>
      </c>
      <c r="J11">
        <v>1239</v>
      </c>
      <c r="K11">
        <v>30227</v>
      </c>
      <c r="L11">
        <f t="shared" si="9"/>
        <v>32925</v>
      </c>
      <c r="N11" t="s">
        <v>8</v>
      </c>
      <c r="O11" s="2">
        <f t="shared" si="0"/>
        <v>4.4009111617312073E-2</v>
      </c>
      <c r="P11" s="2">
        <f t="shared" si="1"/>
        <v>2.733485193621868E-4</v>
      </c>
      <c r="Q11" s="2">
        <f t="shared" si="2"/>
        <v>0</v>
      </c>
      <c r="R11" s="2">
        <f t="shared" si="3"/>
        <v>0</v>
      </c>
      <c r="S11" s="2">
        <f t="shared" si="4"/>
        <v>0</v>
      </c>
      <c r="T11" s="2">
        <f t="shared" si="5"/>
        <v>0</v>
      </c>
      <c r="U11" s="2">
        <f t="shared" si="6"/>
        <v>3.0372057706909645E-5</v>
      </c>
      <c r="V11" s="2">
        <f t="shared" si="7"/>
        <v>3.7630979498861045E-2</v>
      </c>
      <c r="W11" s="2">
        <f t="shared" si="8"/>
        <v>0.91805618830675784</v>
      </c>
    </row>
    <row r="12" spans="1:23" x14ac:dyDescent="0.35">
      <c r="C12">
        <f>SUM(C3:C11)</f>
        <v>12526567</v>
      </c>
      <c r="D12">
        <f t="shared" ref="D12:K12" si="10">SUM(D3:D11)</f>
        <v>140602</v>
      </c>
      <c r="E12">
        <f t="shared" si="10"/>
        <v>109361</v>
      </c>
      <c r="F12">
        <f t="shared" si="10"/>
        <v>75328</v>
      </c>
      <c r="G12">
        <f t="shared" si="10"/>
        <v>823</v>
      </c>
      <c r="H12">
        <f t="shared" si="10"/>
        <v>994</v>
      </c>
      <c r="I12">
        <f t="shared" si="10"/>
        <v>6616</v>
      </c>
      <c r="J12">
        <f t="shared" si="10"/>
        <v>504260</v>
      </c>
      <c r="K12">
        <f t="shared" si="10"/>
        <v>31049</v>
      </c>
      <c r="L12">
        <f>SUM(C3,D4,E5,F6,G7,H8,I9,J10,K11)/SUM(C3:K11)</f>
        <v>0.99624660336229809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0.99624660336229809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0.99772962536343757</v>
      </c>
      <c r="D16" s="2">
        <f t="shared" si="11"/>
        <v>1.0028306851965121E-2</v>
      </c>
      <c r="E16" s="2">
        <f t="shared" si="11"/>
        <v>7.9827360759320044E-3</v>
      </c>
      <c r="F16" s="2">
        <f t="shared" si="11"/>
        <v>6.5048853016142741E-4</v>
      </c>
      <c r="G16" s="2">
        <f t="shared" si="11"/>
        <v>4.8602673147023082E-3</v>
      </c>
      <c r="H16" s="2">
        <f t="shared" si="11"/>
        <v>1.006036217303823E-3</v>
      </c>
      <c r="I16" s="2">
        <f t="shared" si="11"/>
        <v>0</v>
      </c>
      <c r="J16" s="2">
        <f t="shared" si="11"/>
        <v>1.583310197120533E-2</v>
      </c>
      <c r="K16" s="2">
        <f t="shared" si="11"/>
        <v>1.558826371219685E-2</v>
      </c>
      <c r="O16" s="3"/>
      <c r="P16" s="1">
        <f>SUM(D4:K11)/SUM(D3:K11)</f>
        <v>0.98756664016211126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4.9399009321548354E-4</v>
      </c>
      <c r="D17" s="2">
        <f t="shared" si="12"/>
        <v>0.96330066428642547</v>
      </c>
      <c r="E17" s="2">
        <f t="shared" si="12"/>
        <v>6.2179387533032801E-3</v>
      </c>
      <c r="F17" s="2">
        <f t="shared" si="12"/>
        <v>7.9651656754460489E-4</v>
      </c>
      <c r="G17" s="2">
        <f t="shared" si="12"/>
        <v>1.9441069258809233E-2</v>
      </c>
      <c r="H17" s="2">
        <f t="shared" si="12"/>
        <v>0</v>
      </c>
      <c r="I17" s="2">
        <f t="shared" si="12"/>
        <v>1.5114873035066505E-4</v>
      </c>
      <c r="J17" s="2">
        <f t="shared" si="12"/>
        <v>6.5640740887637332E-4</v>
      </c>
      <c r="K17" s="2">
        <f t="shared" si="12"/>
        <v>8.0517891075396956E-4</v>
      </c>
      <c r="O17" s="3"/>
      <c r="P17" s="1">
        <f>SUM(D4:K11)/SUM(C4:K11)</f>
        <v>0.96792486026336799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4.4712968844536576E-4</v>
      </c>
      <c r="D18" s="2">
        <f t="shared" si="13"/>
        <v>2.3570077239299582E-2</v>
      </c>
      <c r="E18" s="4">
        <f t="shared" si="13"/>
        <v>0.96469490951984715</v>
      </c>
      <c r="F18" s="2">
        <f t="shared" si="13"/>
        <v>7.1951996601529308E-3</v>
      </c>
      <c r="G18" s="2">
        <f t="shared" si="13"/>
        <v>0</v>
      </c>
      <c r="H18" s="2">
        <f t="shared" si="13"/>
        <v>1.3078470824949699E-2</v>
      </c>
      <c r="I18" s="2">
        <f t="shared" si="13"/>
        <v>6.0459492140266019E-4</v>
      </c>
      <c r="J18" s="2">
        <f t="shared" si="13"/>
        <v>9.9155197715464252E-6</v>
      </c>
      <c r="K18" s="2">
        <f t="shared" si="13"/>
        <v>3.2207156430158783E-5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2.4986893855275751E-5</v>
      </c>
      <c r="D19" s="2">
        <f t="shared" si="14"/>
        <v>2.2190296012858991E-3</v>
      </c>
      <c r="E19" s="2">
        <f t="shared" si="14"/>
        <v>2.0235733030970822E-2</v>
      </c>
      <c r="F19" s="2">
        <f t="shared" si="14"/>
        <v>0.98152081563296512</v>
      </c>
      <c r="G19" s="2">
        <f t="shared" si="14"/>
        <v>0</v>
      </c>
      <c r="H19" s="2">
        <f t="shared" si="14"/>
        <v>1.006036217303823E-3</v>
      </c>
      <c r="I19" s="2">
        <f t="shared" si="14"/>
        <v>1.9800483675937123E-2</v>
      </c>
      <c r="J19" s="2">
        <f t="shared" si="14"/>
        <v>1.6023479950819021E-3</v>
      </c>
      <c r="K19" s="2">
        <f t="shared" si="14"/>
        <v>3.2207156430158783E-5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7.1847298625393532E-7</v>
      </c>
      <c r="D20" s="2">
        <f t="shared" si="15"/>
        <v>2.7737870016073738E-4</v>
      </c>
      <c r="E20" s="2">
        <f t="shared" si="15"/>
        <v>0</v>
      </c>
      <c r="F20" s="2">
        <f t="shared" si="15"/>
        <v>0</v>
      </c>
      <c r="G20" s="4">
        <f t="shared" si="15"/>
        <v>0.95990279465370598</v>
      </c>
      <c r="H20" s="2">
        <f t="shared" si="15"/>
        <v>2.012072434607646E-3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7.9830331805992815E-8</v>
      </c>
      <c r="D21" s="2">
        <f t="shared" si="16"/>
        <v>1.4224548726191661E-5</v>
      </c>
      <c r="E21" s="2">
        <f t="shared" si="16"/>
        <v>7.7724234416291001E-4</v>
      </c>
      <c r="F21" s="2">
        <f t="shared" si="16"/>
        <v>0</v>
      </c>
      <c r="G21" s="2">
        <f t="shared" si="16"/>
        <v>1.4580801944106925E-2</v>
      </c>
      <c r="H21" s="4">
        <f t="shared" si="16"/>
        <v>0.94668008048289742</v>
      </c>
      <c r="I21" s="2">
        <f t="shared" si="16"/>
        <v>1.8137847642079807E-3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0</v>
      </c>
      <c r="D22" s="2">
        <f t="shared" si="17"/>
        <v>1.4224548726191661E-5</v>
      </c>
      <c r="E22" s="2">
        <f t="shared" si="17"/>
        <v>5.486416547032306E-5</v>
      </c>
      <c r="F22" s="2">
        <f t="shared" si="17"/>
        <v>7.5669073916737467E-3</v>
      </c>
      <c r="G22" s="2">
        <f t="shared" si="17"/>
        <v>1.215066828675577E-3</v>
      </c>
      <c r="H22" s="2">
        <f t="shared" si="17"/>
        <v>3.6217303822937627E-2</v>
      </c>
      <c r="I22" s="2">
        <f t="shared" si="17"/>
        <v>0.9773276904474002</v>
      </c>
      <c r="J22" s="2">
        <f t="shared" si="17"/>
        <v>1.983103954309285E-6</v>
      </c>
      <c r="K22" s="2">
        <f t="shared" si="17"/>
        <v>3.2207156430158783E-4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1.1877955069413671E-3</v>
      </c>
      <c r="D23" s="2">
        <f t="shared" si="18"/>
        <v>5.120837541428998E-4</v>
      </c>
      <c r="E23" s="2">
        <f t="shared" si="18"/>
        <v>3.6576110313548705E-5</v>
      </c>
      <c r="F23" s="2">
        <f t="shared" si="18"/>
        <v>2.2700722175021241E-3</v>
      </c>
      <c r="G23" s="2">
        <f t="shared" si="18"/>
        <v>0</v>
      </c>
      <c r="H23" s="2">
        <f t="shared" si="18"/>
        <v>0</v>
      </c>
      <c r="I23" s="2">
        <f t="shared" si="18"/>
        <v>1.5114873035066505E-4</v>
      </c>
      <c r="J23" s="2">
        <f t="shared" si="18"/>
        <v>0.97943917820172133</v>
      </c>
      <c r="K23" s="2">
        <f t="shared" si="18"/>
        <v>9.6943540854777938E-3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1.1567415078688359E-4</v>
      </c>
      <c r="D24" s="2">
        <f t="shared" si="19"/>
        <v>6.4010469267862475E-5</v>
      </c>
      <c r="E24" s="2">
        <f t="shared" si="19"/>
        <v>0</v>
      </c>
      <c r="F24" s="2">
        <f t="shared" si="19"/>
        <v>0</v>
      </c>
      <c r="G24" s="2">
        <f t="shared" si="19"/>
        <v>0</v>
      </c>
      <c r="H24" s="2">
        <f t="shared" si="19"/>
        <v>0</v>
      </c>
      <c r="I24" s="2">
        <f t="shared" si="19"/>
        <v>1.5114873035066505E-4</v>
      </c>
      <c r="J24" s="2">
        <f t="shared" si="19"/>
        <v>2.4570657993892042E-3</v>
      </c>
      <c r="K24" s="2">
        <f t="shared" si="19"/>
        <v>0.97352571741440952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4"/>
  <sheetViews>
    <sheetView workbookViewId="0">
      <selection activeCell="L3" sqref="L3:L12"/>
    </sheetView>
  </sheetViews>
  <sheetFormatPr defaultRowHeight="14.5" x14ac:dyDescent="0.35"/>
  <sheetData>
    <row r="1" spans="1:23" x14ac:dyDescent="0.35">
      <c r="C1" t="s">
        <v>10</v>
      </c>
      <c r="N1" t="s">
        <v>11</v>
      </c>
    </row>
    <row r="2" spans="1:23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t="s">
        <v>9</v>
      </c>
      <c r="B3" t="s">
        <v>0</v>
      </c>
      <c r="C3">
        <v>12665495</v>
      </c>
      <c r="D3">
        <v>0</v>
      </c>
      <c r="E3">
        <v>0</v>
      </c>
      <c r="F3">
        <v>444</v>
      </c>
      <c r="G3">
        <v>0</v>
      </c>
      <c r="H3">
        <v>0</v>
      </c>
      <c r="I3">
        <v>10</v>
      </c>
      <c r="J3">
        <v>5773</v>
      </c>
      <c r="K3">
        <v>234</v>
      </c>
      <c r="L3">
        <f>SUM(C3:K3)</f>
        <v>12671956</v>
      </c>
      <c r="N3" t="s">
        <v>0</v>
      </c>
      <c r="O3" s="2">
        <f t="shared" ref="O3:O11" si="0">C3/$L3</f>
        <v>0.99949013396195507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3.5038000447602566E-5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7.8914415422528299E-7</v>
      </c>
      <c r="V3" s="2">
        <f t="shared" ref="V3:V11" si="7">J3/$L3</f>
        <v>4.5557292023425588E-4</v>
      </c>
      <c r="W3" s="2">
        <f t="shared" ref="W3:W11" si="8">K3/$L3</f>
        <v>1.8465973208871622E-5</v>
      </c>
    </row>
    <row r="4" spans="1:23" x14ac:dyDescent="0.35"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ht="15" thickBot="1" x14ac:dyDescent="0.4"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ht="15" thickBot="1" x14ac:dyDescent="0.4">
      <c r="B6" t="s">
        <v>3</v>
      </c>
      <c r="C6">
        <v>2119</v>
      </c>
      <c r="D6">
        <v>0</v>
      </c>
      <c r="E6">
        <v>0</v>
      </c>
      <c r="F6">
        <v>66093</v>
      </c>
      <c r="G6">
        <v>0</v>
      </c>
      <c r="H6">
        <v>0</v>
      </c>
      <c r="I6">
        <v>131</v>
      </c>
      <c r="J6">
        <v>3784</v>
      </c>
      <c r="K6">
        <v>6</v>
      </c>
      <c r="L6">
        <f t="shared" si="9"/>
        <v>72133</v>
      </c>
      <c r="N6" t="s">
        <v>3</v>
      </c>
      <c r="O6" s="2">
        <f t="shared" si="0"/>
        <v>2.9376291017980675E-2</v>
      </c>
      <c r="P6" s="2">
        <f t="shared" si="1"/>
        <v>0</v>
      </c>
      <c r="Q6" s="2">
        <f t="shared" si="2"/>
        <v>0</v>
      </c>
      <c r="R6" s="4">
        <f t="shared" si="3"/>
        <v>0.9162657868104751</v>
      </c>
      <c r="S6" s="2">
        <f t="shared" si="4"/>
        <v>0</v>
      </c>
      <c r="T6" s="2">
        <f t="shared" si="5"/>
        <v>0</v>
      </c>
      <c r="U6" s="2">
        <f t="shared" si="6"/>
        <v>1.8160897231502917E-3</v>
      </c>
      <c r="V6" s="2">
        <f t="shared" si="7"/>
        <v>5.2458652766417591E-2</v>
      </c>
      <c r="W6" s="2">
        <f t="shared" si="8"/>
        <v>8.3179681976349237E-5</v>
      </c>
    </row>
    <row r="7" spans="1:23" x14ac:dyDescent="0.35">
      <c r="B7" t="s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B8" t="s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B9" t="s">
        <v>6</v>
      </c>
      <c r="C9">
        <v>25</v>
      </c>
      <c r="D9">
        <v>0</v>
      </c>
      <c r="E9">
        <v>0</v>
      </c>
      <c r="F9">
        <v>498</v>
      </c>
      <c r="G9">
        <v>0</v>
      </c>
      <c r="H9">
        <v>0</v>
      </c>
      <c r="I9">
        <v>5229</v>
      </c>
      <c r="J9">
        <v>18</v>
      </c>
      <c r="K9">
        <v>35</v>
      </c>
      <c r="L9">
        <f t="shared" si="9"/>
        <v>5805</v>
      </c>
      <c r="N9" t="s">
        <v>6</v>
      </c>
      <c r="O9" s="2">
        <f t="shared" si="0"/>
        <v>4.3066322136089581E-3</v>
      </c>
      <c r="P9" s="2">
        <f t="shared" si="1"/>
        <v>0</v>
      </c>
      <c r="Q9" s="2">
        <f t="shared" si="2"/>
        <v>0</v>
      </c>
      <c r="R9" s="2">
        <f t="shared" si="3"/>
        <v>8.5788113695090443E-2</v>
      </c>
      <c r="S9" s="2">
        <f t="shared" si="4"/>
        <v>0</v>
      </c>
      <c r="T9" s="2">
        <f t="shared" si="5"/>
        <v>0</v>
      </c>
      <c r="U9" s="2">
        <f t="shared" si="6"/>
        <v>0.90077519379844961</v>
      </c>
      <c r="V9" s="2">
        <f t="shared" si="7"/>
        <v>3.1007751937984496E-3</v>
      </c>
      <c r="W9" s="2">
        <f t="shared" si="8"/>
        <v>6.029285099052541E-3</v>
      </c>
    </row>
    <row r="10" spans="1:23" x14ac:dyDescent="0.35">
      <c r="B10" t="s">
        <v>7</v>
      </c>
      <c r="C10">
        <v>15328</v>
      </c>
      <c r="D10">
        <v>0</v>
      </c>
      <c r="E10">
        <v>0</v>
      </c>
      <c r="F10">
        <v>382</v>
      </c>
      <c r="G10">
        <v>0</v>
      </c>
      <c r="H10">
        <v>0</v>
      </c>
      <c r="I10">
        <v>8</v>
      </c>
      <c r="J10">
        <v>587578</v>
      </c>
      <c r="K10">
        <v>401</v>
      </c>
      <c r="L10">
        <f t="shared" si="9"/>
        <v>603697</v>
      </c>
      <c r="N10" t="s">
        <v>7</v>
      </c>
      <c r="O10" s="2">
        <f t="shared" si="0"/>
        <v>2.5390220590793062E-2</v>
      </c>
      <c r="P10" s="2">
        <f t="shared" si="1"/>
        <v>0</v>
      </c>
      <c r="Q10" s="2">
        <f t="shared" si="2"/>
        <v>0</v>
      </c>
      <c r="R10" s="2">
        <f t="shared" si="3"/>
        <v>6.3276776263589184E-4</v>
      </c>
      <c r="S10" s="2">
        <f t="shared" si="4"/>
        <v>0</v>
      </c>
      <c r="T10" s="2">
        <f t="shared" si="5"/>
        <v>0</v>
      </c>
      <c r="U10" s="2">
        <f t="shared" si="6"/>
        <v>1.3251680892898259E-5</v>
      </c>
      <c r="V10" s="2">
        <f t="shared" si="7"/>
        <v>0.97329951946092164</v>
      </c>
      <c r="W10" s="2">
        <f t="shared" si="8"/>
        <v>6.6424050475652517E-4</v>
      </c>
    </row>
    <row r="11" spans="1:23" x14ac:dyDescent="0.35">
      <c r="B11" t="s">
        <v>8</v>
      </c>
      <c r="C11">
        <v>1632</v>
      </c>
      <c r="D11">
        <v>0</v>
      </c>
      <c r="E11">
        <v>0</v>
      </c>
      <c r="F11">
        <v>8</v>
      </c>
      <c r="G11">
        <v>0</v>
      </c>
      <c r="H11">
        <v>0</v>
      </c>
      <c r="I11">
        <v>5</v>
      </c>
      <c r="J11">
        <v>1662</v>
      </c>
      <c r="K11">
        <v>38702</v>
      </c>
      <c r="L11">
        <f t="shared" si="9"/>
        <v>42009</v>
      </c>
      <c r="N11" t="s">
        <v>8</v>
      </c>
      <c r="O11" s="2">
        <f t="shared" si="0"/>
        <v>3.8848818110404915E-2</v>
      </c>
      <c r="P11" s="2">
        <f t="shared" si="1"/>
        <v>0</v>
      </c>
      <c r="Q11" s="2">
        <f t="shared" si="2"/>
        <v>0</v>
      </c>
      <c r="R11" s="2">
        <f t="shared" si="3"/>
        <v>1.9043538289414174E-4</v>
      </c>
      <c r="S11" s="2">
        <f t="shared" si="4"/>
        <v>0</v>
      </c>
      <c r="T11" s="2">
        <f t="shared" si="5"/>
        <v>0</v>
      </c>
      <c r="U11" s="2">
        <f t="shared" si="6"/>
        <v>1.1902211430883859E-4</v>
      </c>
      <c r="V11" s="2">
        <f t="shared" si="7"/>
        <v>3.9562950796257948E-2</v>
      </c>
      <c r="W11" s="2">
        <f t="shared" si="8"/>
        <v>0.92127877359613419</v>
      </c>
    </row>
    <row r="12" spans="1:23" x14ac:dyDescent="0.35">
      <c r="C12">
        <f>SUM(C3:C11)</f>
        <v>12684599</v>
      </c>
      <c r="D12">
        <f t="shared" ref="D12:K12" si="10">SUM(D3:D11)</f>
        <v>0</v>
      </c>
      <c r="E12">
        <f t="shared" si="10"/>
        <v>0</v>
      </c>
      <c r="F12">
        <f t="shared" si="10"/>
        <v>67425</v>
      </c>
      <c r="G12">
        <f t="shared" si="10"/>
        <v>0</v>
      </c>
      <c r="H12">
        <f t="shared" si="10"/>
        <v>0</v>
      </c>
      <c r="I12">
        <f t="shared" si="10"/>
        <v>5383</v>
      </c>
      <c r="J12">
        <f t="shared" si="10"/>
        <v>598815</v>
      </c>
      <c r="K12">
        <f t="shared" si="10"/>
        <v>39378</v>
      </c>
      <c r="L12">
        <f>SUM(C3,D4,E5,F6,G7,H8,I9,J10,K11)/SUM(C3:K11)</f>
        <v>0.99757360625877156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P15" s="23">
        <f>SUM(C3,D4,E5,F6,G7,H8,I9,J10,K11)/SUM(C3:K11)</f>
        <v>0.99757360625877156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0.99849392164466533</v>
      </c>
      <c r="D16" s="2" t="e">
        <f t="shared" si="11"/>
        <v>#DIV/0!</v>
      </c>
      <c r="E16" s="2" t="e">
        <f t="shared" si="11"/>
        <v>#DIV/0!</v>
      </c>
      <c r="F16" s="2">
        <f t="shared" si="11"/>
        <v>6.5850945494994439E-3</v>
      </c>
      <c r="G16" s="2" t="e">
        <f t="shared" si="11"/>
        <v>#DIV/0!</v>
      </c>
      <c r="H16" s="2" t="e">
        <f t="shared" si="11"/>
        <v>#DIV/0!</v>
      </c>
      <c r="I16" s="2">
        <f t="shared" si="11"/>
        <v>1.857700167193015E-3</v>
      </c>
      <c r="J16" s="2">
        <f t="shared" si="11"/>
        <v>9.6407070631163213E-3</v>
      </c>
      <c r="K16" s="2">
        <f t="shared" si="11"/>
        <v>5.9424043882370867E-3</v>
      </c>
      <c r="O16" s="3"/>
      <c r="P16" s="1">
        <f>SUM(D4:K11)/SUM(D3:K11)</f>
        <v>0.99091281165567979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2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0.97360027859002496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1.670529750290096E-4</v>
      </c>
      <c r="D19" s="2" t="e">
        <f t="shared" si="14"/>
        <v>#DIV/0!</v>
      </c>
      <c r="E19" s="2" t="e">
        <f t="shared" si="14"/>
        <v>#DIV/0!</v>
      </c>
      <c r="F19" s="2">
        <f t="shared" si="14"/>
        <v>0.98024471635150168</v>
      </c>
      <c r="G19" s="2" t="e">
        <f t="shared" si="14"/>
        <v>#DIV/0!</v>
      </c>
      <c r="H19" s="2" t="e">
        <f t="shared" si="14"/>
        <v>#DIV/0!</v>
      </c>
      <c r="I19" s="2">
        <f t="shared" si="14"/>
        <v>2.4335872190228498E-2</v>
      </c>
      <c r="J19" s="2">
        <f t="shared" si="14"/>
        <v>6.3191469819560298E-3</v>
      </c>
      <c r="K19" s="2">
        <f t="shared" si="14"/>
        <v>1.5236934328813042E-4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1.9708939951511276E-6</v>
      </c>
      <c r="D22" s="2" t="e">
        <f t="shared" si="17"/>
        <v>#DIV/0!</v>
      </c>
      <c r="E22" s="2" t="e">
        <f t="shared" si="17"/>
        <v>#DIV/0!</v>
      </c>
      <c r="F22" s="2">
        <f t="shared" si="17"/>
        <v>7.3859844271412685E-3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0.97139141742522761</v>
      </c>
      <c r="J22" s="2">
        <f t="shared" si="17"/>
        <v>3.005936725031938E-5</v>
      </c>
      <c r="K22" s="2">
        <f t="shared" si="17"/>
        <v>8.888211691807608E-4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1.2083945263070594E-3</v>
      </c>
      <c r="D23" s="2" t="e">
        <f t="shared" si="18"/>
        <v>#DIV/0!</v>
      </c>
      <c r="E23" s="2" t="e">
        <f t="shared" si="18"/>
        <v>#DIV/0!</v>
      </c>
      <c r="F23" s="2">
        <f t="shared" si="18"/>
        <v>5.6655543196143868E-3</v>
      </c>
      <c r="G23" s="2" t="e">
        <f t="shared" si="18"/>
        <v>#DIV/0!</v>
      </c>
      <c r="H23" s="2" t="e">
        <f t="shared" si="18"/>
        <v>#DIV/0!</v>
      </c>
      <c r="I23" s="2">
        <f t="shared" si="18"/>
        <v>1.4861601337544121E-3</v>
      </c>
      <c r="J23" s="2">
        <f t="shared" si="18"/>
        <v>0.98123460501156445</v>
      </c>
      <c r="K23" s="2">
        <f t="shared" si="18"/>
        <v>1.0183351109756718E-2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1.2865996000346563E-4</v>
      </c>
      <c r="D24" s="2" t="e">
        <f t="shared" si="19"/>
        <v>#DIV/0!</v>
      </c>
      <c r="E24" s="2" t="e">
        <f t="shared" si="19"/>
        <v>#DIV/0!</v>
      </c>
      <c r="F24" s="2">
        <f t="shared" si="19"/>
        <v>1.1865035224323322E-4</v>
      </c>
      <c r="G24" s="2" t="e">
        <f t="shared" si="19"/>
        <v>#DIV/0!</v>
      </c>
      <c r="H24" s="2" t="e">
        <f t="shared" si="19"/>
        <v>#DIV/0!</v>
      </c>
      <c r="I24" s="2">
        <f t="shared" si="19"/>
        <v>9.2885008359650748E-4</v>
      </c>
      <c r="J24" s="2">
        <f t="shared" si="19"/>
        <v>2.775481576112823E-3</v>
      </c>
      <c r="K24" s="2">
        <f t="shared" si="19"/>
        <v>0.98283305398953735</v>
      </c>
      <c r="O24" s="3"/>
      <c r="P24" s="3"/>
      <c r="Q24" s="3"/>
      <c r="R24" s="3"/>
      <c r="S24" s="3"/>
      <c r="T24" s="3"/>
      <c r="U24" s="3"/>
      <c r="V24" s="3"/>
      <c r="W24" s="3"/>
    </row>
  </sheetData>
  <conditionalFormatting sqref="C3:K11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C16:K24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5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3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4"/>
  <sheetViews>
    <sheetView zoomScaleNormal="100" workbookViewId="0">
      <selection activeCell="M21" sqref="M21"/>
    </sheetView>
  </sheetViews>
  <sheetFormatPr defaultRowHeight="14.5" x14ac:dyDescent="0.35"/>
  <cols>
    <col min="1" max="1" width="4.36328125" customWidth="1"/>
    <col min="2" max="2" width="9.7265625" customWidth="1"/>
    <col min="3" max="3" width="12" customWidth="1"/>
    <col min="4" max="11" width="9.6328125" customWidth="1"/>
    <col min="12" max="12" width="11.81640625" bestFit="1" customWidth="1"/>
  </cols>
  <sheetData>
    <row r="1" spans="1:23" x14ac:dyDescent="0.35">
      <c r="A1" s="11"/>
      <c r="B1" s="14"/>
      <c r="C1" s="26" t="s">
        <v>13</v>
      </c>
      <c r="D1" s="27"/>
      <c r="E1" s="27"/>
      <c r="F1" s="27"/>
      <c r="G1" s="27"/>
      <c r="H1" s="27"/>
      <c r="I1" s="27"/>
      <c r="J1" s="27"/>
      <c r="K1" s="27"/>
      <c r="N1" t="s">
        <v>11</v>
      </c>
    </row>
    <row r="2" spans="1:23" x14ac:dyDescent="0.35">
      <c r="A2" s="17"/>
      <c r="B2" s="18"/>
      <c r="C2" s="21" t="s">
        <v>0</v>
      </c>
      <c r="D2" s="22" t="s">
        <v>15</v>
      </c>
      <c r="E2" s="22" t="s">
        <v>16</v>
      </c>
      <c r="F2" s="22" t="s">
        <v>17</v>
      </c>
      <c r="G2" s="22" t="s">
        <v>19</v>
      </c>
      <c r="H2" s="22" t="s">
        <v>20</v>
      </c>
      <c r="I2" s="22" t="s">
        <v>21</v>
      </c>
      <c r="J2" s="22" t="s">
        <v>18</v>
      </c>
      <c r="K2" s="22" t="s">
        <v>22</v>
      </c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ht="14.5" customHeight="1" x14ac:dyDescent="0.35">
      <c r="A3" s="24" t="s">
        <v>14</v>
      </c>
      <c r="B3" s="19" t="s">
        <v>0</v>
      </c>
      <c r="C3" s="15">
        <f>SUM('16SEC ALERT'!C3,'23MQS ALERT'!C3,'34MFS ALERT'!C3)</f>
        <v>38184885</v>
      </c>
      <c r="D3" s="16">
        <f>SUM('16SEC ALERT'!D3,'23MQS ALERT'!D3,'34MFS ALERT'!D3)</f>
        <v>10636</v>
      </c>
      <c r="E3" s="16">
        <f>SUM('16SEC ALERT'!E3,'23MQS ALERT'!E3,'34MFS ALERT'!E3)</f>
        <v>4258</v>
      </c>
      <c r="F3" s="16">
        <f>SUM('16SEC ALERT'!F3,'23MQS ALERT'!F3,'34MFS ALERT'!F3)</f>
        <v>320</v>
      </c>
      <c r="G3" s="16">
        <f>SUM('16SEC ALERT'!G3,'23MQS ALERT'!G3,'34MFS ALERT'!G3)</f>
        <v>76</v>
      </c>
      <c r="H3" s="16">
        <f>SUM('16SEC ALERT'!H3,'23MQS ALERT'!H3,'34MFS ALERT'!H3)</f>
        <v>3</v>
      </c>
      <c r="I3" s="16">
        <f>SUM('16SEC ALERT'!I3,'23MQS ALERT'!I3,'34MFS ALERT'!I3)</f>
        <v>19</v>
      </c>
      <c r="J3" s="16">
        <f>SUM('16SEC ALERT'!J3,'23MQS ALERT'!J3,'34MFS ALERT'!J3)</f>
        <v>18257</v>
      </c>
      <c r="K3" s="16">
        <f>SUM('16SEC ALERT'!K3,'23MQS ALERT'!K3,'34MFS ALERT'!K3)</f>
        <v>2182</v>
      </c>
      <c r="L3">
        <f>SUM(C3:K3)</f>
        <v>38220636</v>
      </c>
      <c r="N3" t="s">
        <v>0</v>
      </c>
      <c r="O3" s="2">
        <f t="shared" ref="O3:O11" si="0">C3/$L3</f>
        <v>0.99906461525130041</v>
      </c>
      <c r="P3" s="2">
        <f t="shared" ref="P3:P11" si="1">D3/$L3</f>
        <v>2.7827899043856831E-4</v>
      </c>
      <c r="Q3" s="2">
        <f t="shared" ref="Q3:Q11" si="2">E3/$L3</f>
        <v>1.1140578613082211E-4</v>
      </c>
      <c r="R3" s="2">
        <f t="shared" ref="R3:R11" si="3">F3/$L3</f>
        <v>8.372440479535715E-6</v>
      </c>
      <c r="S3" s="2">
        <f t="shared" ref="S3:S11" si="4">G3/$L3</f>
        <v>1.9884546138897324E-6</v>
      </c>
      <c r="T3" s="2">
        <f t="shared" ref="T3:T11" si="5">H3/$L3</f>
        <v>7.8491629495647328E-8</v>
      </c>
      <c r="U3" s="2">
        <f t="shared" ref="U3:U11" si="6">I3/$L3</f>
        <v>4.971136534724331E-7</v>
      </c>
      <c r="V3" s="2">
        <f t="shared" ref="V3:V11" si="7">J3/$L3</f>
        <v>4.7767389323401108E-4</v>
      </c>
      <c r="W3" s="2">
        <f t="shared" ref="W3:W11" si="8">K3/$L3</f>
        <v>5.7089578519834152E-5</v>
      </c>
    </row>
    <row r="4" spans="1:23" x14ac:dyDescent="0.35">
      <c r="A4" s="25"/>
      <c r="B4" s="20" t="s">
        <v>15</v>
      </c>
      <c r="C4" s="13">
        <f>SUM('16SEC ALERT'!C4,'23MQS ALERT'!C4,'34MFS ALERT'!C4)</f>
        <v>12377</v>
      </c>
      <c r="D4" s="12">
        <f>SUM('16SEC ALERT'!D4,'23MQS ALERT'!D4,'34MFS ALERT'!D4)</f>
        <v>321589</v>
      </c>
      <c r="E4" s="12">
        <f>SUM('16SEC ALERT'!E4,'23MQS ALERT'!E4,'34MFS ALERT'!E4)</f>
        <v>3174</v>
      </c>
      <c r="F4" s="12">
        <f>SUM('16SEC ALERT'!F4,'23MQS ALERT'!F4,'34MFS ALERT'!F4)</f>
        <v>374</v>
      </c>
      <c r="G4" s="12">
        <f>SUM('16SEC ALERT'!G4,'23MQS ALERT'!G4,'34MFS ALERT'!G4)</f>
        <v>203</v>
      </c>
      <c r="H4" s="12">
        <f>SUM('16SEC ALERT'!H4,'23MQS ALERT'!H4,'34MFS ALERT'!H4)</f>
        <v>8</v>
      </c>
      <c r="I4" s="12">
        <f>SUM('16SEC ALERT'!I4,'23MQS ALERT'!I4,'34MFS ALERT'!I4)</f>
        <v>52</v>
      </c>
      <c r="J4" s="12">
        <f>SUM('16SEC ALERT'!J4,'23MQS ALERT'!J4,'34MFS ALERT'!J4)</f>
        <v>512</v>
      </c>
      <c r="K4" s="12">
        <f>SUM('16SEC ALERT'!K4,'23MQS ALERT'!K4,'34MFS ALERT'!K4)</f>
        <v>80</v>
      </c>
      <c r="L4">
        <f t="shared" ref="L4:L11" si="9">SUM(C4:K4)</f>
        <v>338369</v>
      </c>
      <c r="N4" t="s">
        <v>1</v>
      </c>
      <c r="O4" s="2">
        <f t="shared" si="0"/>
        <v>3.6578409960723354E-2</v>
      </c>
      <c r="P4" s="2">
        <f t="shared" si="1"/>
        <v>0.95040916868862102</v>
      </c>
      <c r="Q4" s="2">
        <f t="shared" si="2"/>
        <v>9.3802919298162663E-3</v>
      </c>
      <c r="R4" s="2">
        <f t="shared" si="3"/>
        <v>1.1053021996695915E-3</v>
      </c>
      <c r="S4" s="2">
        <f t="shared" si="4"/>
        <v>5.9993675543563389E-4</v>
      </c>
      <c r="T4" s="2">
        <f t="shared" si="5"/>
        <v>2.3642827800419068E-5</v>
      </c>
      <c r="U4" s="2">
        <f t="shared" si="6"/>
        <v>1.5367838070272396E-4</v>
      </c>
      <c r="V4" s="2">
        <f t="shared" si="7"/>
        <v>1.5131409792268203E-3</v>
      </c>
      <c r="W4" s="2">
        <f t="shared" si="8"/>
        <v>2.3642827800419069E-4</v>
      </c>
    </row>
    <row r="5" spans="1:23" ht="15" thickBot="1" x14ac:dyDescent="0.4">
      <c r="A5" s="25"/>
      <c r="B5" s="20" t="s">
        <v>16</v>
      </c>
      <c r="C5" s="13">
        <f>SUM('16SEC ALERT'!C5,'23MQS ALERT'!C5,'34MFS ALERT'!C5)</f>
        <v>8344</v>
      </c>
      <c r="D5" s="12">
        <f>SUM('16SEC ALERT'!D5,'23MQS ALERT'!D5,'34MFS ALERT'!D5)</f>
        <v>5460</v>
      </c>
      <c r="E5" s="12">
        <f>SUM('16SEC ALERT'!E5,'23MQS ALERT'!E5,'34MFS ALERT'!E5)</f>
        <v>263462</v>
      </c>
      <c r="F5" s="12">
        <f>SUM('16SEC ALERT'!F5,'23MQS ALERT'!F5,'34MFS ALERT'!F5)</f>
        <v>2405</v>
      </c>
      <c r="G5" s="12">
        <f>SUM('16SEC ALERT'!G5,'23MQS ALERT'!G5,'34MFS ALERT'!G5)</f>
        <v>0</v>
      </c>
      <c r="H5" s="12">
        <f>SUM('16SEC ALERT'!H5,'23MQS ALERT'!H5,'34MFS ALERT'!H5)</f>
        <v>169</v>
      </c>
      <c r="I5" s="12">
        <f>SUM('16SEC ALERT'!I5,'23MQS ALERT'!I5,'34MFS ALERT'!I5)</f>
        <v>106</v>
      </c>
      <c r="J5" s="12">
        <f>SUM('16SEC ALERT'!J5,'23MQS ALERT'!J5,'34MFS ALERT'!J5)</f>
        <v>14</v>
      </c>
      <c r="K5" s="12">
        <f>SUM('16SEC ALERT'!K5,'23MQS ALERT'!K5,'34MFS ALERT'!K5)</f>
        <v>3</v>
      </c>
      <c r="L5">
        <f t="shared" si="9"/>
        <v>279963</v>
      </c>
      <c r="N5" t="s">
        <v>2</v>
      </c>
      <c r="O5" s="2">
        <f t="shared" si="0"/>
        <v>2.9803938377571323E-2</v>
      </c>
      <c r="P5" s="2">
        <f t="shared" si="1"/>
        <v>1.9502577126263115E-2</v>
      </c>
      <c r="Q5" s="2">
        <f t="shared" si="2"/>
        <v>0.94106006865192904</v>
      </c>
      <c r="R5" s="2">
        <f t="shared" si="3"/>
        <v>8.5904208770444662E-3</v>
      </c>
      <c r="S5" s="2">
        <f t="shared" si="4"/>
        <v>0</v>
      </c>
      <c r="T5" s="2">
        <f t="shared" si="5"/>
        <v>6.0365119676528687E-4</v>
      </c>
      <c r="U5" s="2">
        <f t="shared" si="6"/>
        <v>3.7862146069302013E-4</v>
      </c>
      <c r="V5" s="2">
        <f t="shared" si="7"/>
        <v>5.0006608016059262E-5</v>
      </c>
      <c r="W5" s="2">
        <f t="shared" si="8"/>
        <v>1.0715701717726985E-5</v>
      </c>
    </row>
    <row r="6" spans="1:23" ht="15" thickBot="1" x14ac:dyDescent="0.4">
      <c r="A6" s="25"/>
      <c r="B6" s="20" t="s">
        <v>17</v>
      </c>
      <c r="C6" s="13">
        <f>SUM('16SEC ALERT'!C6,'23MQS ALERT'!C6,'34MFS ALERT'!C6)</f>
        <v>553</v>
      </c>
      <c r="D6" s="12">
        <f>SUM('16SEC ALERT'!D6,'23MQS ALERT'!D6,'34MFS ALERT'!D6)</f>
        <v>589</v>
      </c>
      <c r="E6" s="12">
        <f>SUM('16SEC ALERT'!E6,'23MQS ALERT'!E6,'34MFS ALERT'!E6)</f>
        <v>4046</v>
      </c>
      <c r="F6" s="12">
        <f>SUM('16SEC ALERT'!F6,'23MQS ALERT'!F6,'34MFS ALERT'!F6)</f>
        <v>217812</v>
      </c>
      <c r="G6" s="12">
        <f>SUM('16SEC ALERT'!G6,'23MQS ALERT'!G6,'34MFS ALERT'!G6)</f>
        <v>0</v>
      </c>
      <c r="H6" s="12">
        <f>SUM('16SEC ALERT'!H6,'23MQS ALERT'!H6,'34MFS ALERT'!H6)</f>
        <v>1</v>
      </c>
      <c r="I6" s="12">
        <f>SUM('16SEC ALERT'!I6,'23MQS ALERT'!I6,'34MFS ALERT'!I6)</f>
        <v>927</v>
      </c>
      <c r="J6" s="12">
        <f>SUM('16SEC ALERT'!J6,'23MQS ALERT'!J6,'34MFS ALERT'!J6)</f>
        <v>1538</v>
      </c>
      <c r="K6" s="12">
        <f>SUM('16SEC ALERT'!K6,'23MQS ALERT'!K6,'34MFS ALERT'!K6)</f>
        <v>1</v>
      </c>
      <c r="L6">
        <f t="shared" si="9"/>
        <v>225467</v>
      </c>
      <c r="N6" t="s">
        <v>3</v>
      </c>
      <c r="O6" s="2">
        <f t="shared" si="0"/>
        <v>2.4526870894632032E-3</v>
      </c>
      <c r="P6" s="2">
        <f t="shared" si="1"/>
        <v>2.6123556884155995E-3</v>
      </c>
      <c r="Q6" s="2">
        <f t="shared" si="2"/>
        <v>1.7944976426705461E-2</v>
      </c>
      <c r="R6" s="4">
        <f t="shared" si="3"/>
        <v>0.96604824652831678</v>
      </c>
      <c r="S6" s="2">
        <f t="shared" si="4"/>
        <v>0</v>
      </c>
      <c r="T6" s="2">
        <f t="shared" si="5"/>
        <v>4.4352388597887943E-6</v>
      </c>
      <c r="U6" s="2">
        <f t="shared" si="6"/>
        <v>4.1114664230242123E-3</v>
      </c>
      <c r="V6" s="2">
        <f t="shared" si="7"/>
        <v>6.8213973663551648E-3</v>
      </c>
      <c r="W6" s="2">
        <f t="shared" si="8"/>
        <v>4.4352388597887943E-6</v>
      </c>
    </row>
    <row r="7" spans="1:23" x14ac:dyDescent="0.35">
      <c r="A7" s="25"/>
      <c r="B7" s="20" t="s">
        <v>19</v>
      </c>
      <c r="C7" s="13">
        <f>SUM('16SEC ALERT'!C7,'23MQS ALERT'!C7,'34MFS ALERT'!C7)</f>
        <v>72</v>
      </c>
      <c r="D7" s="12">
        <f>SUM('16SEC ALERT'!D7,'23MQS ALERT'!D7,'34MFS ALERT'!D7)</f>
        <v>151</v>
      </c>
      <c r="E7" s="12">
        <f>SUM('16SEC ALERT'!E7,'23MQS ALERT'!E7,'34MFS ALERT'!E7)</f>
        <v>0</v>
      </c>
      <c r="F7" s="12">
        <f>SUM('16SEC ALERT'!F7,'23MQS ALERT'!F7,'34MFS ALERT'!F7)</f>
        <v>0</v>
      </c>
      <c r="G7" s="12">
        <f>SUM('16SEC ALERT'!G7,'23MQS ALERT'!G7,'34MFS ALERT'!G7)</f>
        <v>4487</v>
      </c>
      <c r="H7" s="12">
        <f>SUM('16SEC ALERT'!H7,'23MQS ALERT'!H7,'34MFS ALERT'!H7)</f>
        <v>25</v>
      </c>
      <c r="I7" s="12">
        <f>SUM('16SEC ALERT'!I7,'23MQS ALERT'!I7,'34MFS ALERT'!I7)</f>
        <v>5</v>
      </c>
      <c r="J7" s="12">
        <f>SUM('16SEC ALERT'!J7,'23MQS ALERT'!J7,'34MFS ALERT'!J7)</f>
        <v>2</v>
      </c>
      <c r="K7" s="12">
        <f>SUM('16SEC ALERT'!K7,'23MQS ALERT'!K7,'34MFS ALERT'!K7)</f>
        <v>0</v>
      </c>
      <c r="L7">
        <f t="shared" si="9"/>
        <v>4742</v>
      </c>
      <c r="N7" t="s">
        <v>4</v>
      </c>
      <c r="O7" s="2">
        <f t="shared" si="0"/>
        <v>1.5183466891606916E-2</v>
      </c>
      <c r="P7" s="2">
        <f t="shared" si="1"/>
        <v>3.1843104175453392E-2</v>
      </c>
      <c r="Q7" s="2">
        <f t="shared" si="2"/>
        <v>0</v>
      </c>
      <c r="R7" s="2">
        <f t="shared" si="3"/>
        <v>0</v>
      </c>
      <c r="S7" s="2">
        <f t="shared" si="4"/>
        <v>0.94622522142555887</v>
      </c>
      <c r="T7" s="2">
        <f t="shared" si="5"/>
        <v>5.2720371151412909E-3</v>
      </c>
      <c r="U7" s="2">
        <f t="shared" si="6"/>
        <v>1.0544074230282581E-3</v>
      </c>
      <c r="V7" s="2">
        <f t="shared" si="7"/>
        <v>4.2176296921130323E-4</v>
      </c>
      <c r="W7" s="2">
        <f t="shared" si="8"/>
        <v>0</v>
      </c>
    </row>
    <row r="8" spans="1:23" x14ac:dyDescent="0.35">
      <c r="A8" s="25"/>
      <c r="B8" s="20" t="s">
        <v>20</v>
      </c>
      <c r="C8" s="13">
        <f>SUM('16SEC ALERT'!C8,'23MQS ALERT'!C8,'34MFS ALERT'!C8)</f>
        <v>20</v>
      </c>
      <c r="D8" s="12">
        <f>SUM('16SEC ALERT'!D8,'23MQS ALERT'!D8,'34MFS ALERT'!D8)</f>
        <v>7</v>
      </c>
      <c r="E8" s="12">
        <f>SUM('16SEC ALERT'!E8,'23MQS ALERT'!E8,'34MFS ALERT'!E8)</f>
        <v>192</v>
      </c>
      <c r="F8" s="12">
        <f>SUM('16SEC ALERT'!F8,'23MQS ALERT'!F8,'34MFS ALERT'!F8)</f>
        <v>0</v>
      </c>
      <c r="G8" s="12">
        <f>SUM('16SEC ALERT'!G8,'23MQS ALERT'!G8,'34MFS ALERT'!G8)</f>
        <v>28</v>
      </c>
      <c r="H8" s="12">
        <f>SUM('16SEC ALERT'!H8,'23MQS ALERT'!H8,'34MFS ALERT'!H8)</f>
        <v>4750</v>
      </c>
      <c r="I8" s="12">
        <f>SUM('16SEC ALERT'!I8,'23MQS ALERT'!I8,'34MFS ALERT'!I8)</f>
        <v>95</v>
      </c>
      <c r="J8" s="12">
        <f>SUM('16SEC ALERT'!J8,'23MQS ALERT'!J8,'34MFS ALERT'!J8)</f>
        <v>0</v>
      </c>
      <c r="K8" s="12">
        <f>SUM('16SEC ALERT'!K8,'23MQS ALERT'!K8,'34MFS ALERT'!K8)</f>
        <v>0</v>
      </c>
      <c r="L8">
        <f t="shared" si="9"/>
        <v>5092</v>
      </c>
      <c r="N8" t="s">
        <v>5</v>
      </c>
      <c r="O8" s="2">
        <f t="shared" si="0"/>
        <v>3.927729772191673E-3</v>
      </c>
      <c r="P8" s="2">
        <f t="shared" si="1"/>
        <v>1.3747054202670856E-3</v>
      </c>
      <c r="Q8" s="2">
        <f t="shared" si="2"/>
        <v>3.7706205813040065E-2</v>
      </c>
      <c r="R8" s="2">
        <f t="shared" si="3"/>
        <v>0</v>
      </c>
      <c r="S8" s="2">
        <f t="shared" si="4"/>
        <v>5.4988216810683424E-3</v>
      </c>
      <c r="T8" s="2">
        <f t="shared" si="5"/>
        <v>0.93283582089552242</v>
      </c>
      <c r="U8" s="2">
        <f t="shared" si="6"/>
        <v>1.8656716417910446E-2</v>
      </c>
      <c r="V8" s="2">
        <f t="shared" si="7"/>
        <v>0</v>
      </c>
      <c r="W8" s="2">
        <f t="shared" si="8"/>
        <v>0</v>
      </c>
    </row>
    <row r="9" spans="1:23" x14ac:dyDescent="0.35">
      <c r="A9" s="25"/>
      <c r="B9" s="20" t="s">
        <v>21</v>
      </c>
      <c r="C9" s="13">
        <f>SUM('16SEC ALERT'!C9,'23MQS ALERT'!C9,'34MFS ALERT'!C9)</f>
        <v>14</v>
      </c>
      <c r="D9" s="12">
        <f>SUM('16SEC ALERT'!D9,'23MQS ALERT'!D9,'34MFS ALERT'!D9)</f>
        <v>40</v>
      </c>
      <c r="E9" s="12">
        <f>SUM('16SEC ALERT'!E9,'23MQS ALERT'!E9,'34MFS ALERT'!E9)</f>
        <v>119</v>
      </c>
      <c r="F9" s="12">
        <f>SUM('16SEC ALERT'!F9,'23MQS ALERT'!F9,'34MFS ALERT'!F9)</f>
        <v>2026</v>
      </c>
      <c r="G9" s="12">
        <f>SUM('16SEC ALERT'!G9,'23MQS ALERT'!G9,'34MFS ALERT'!G9)</f>
        <v>7</v>
      </c>
      <c r="H9" s="12">
        <f>SUM('16SEC ALERT'!H9,'23MQS ALERT'!H9,'34MFS ALERT'!H9)</f>
        <v>103</v>
      </c>
      <c r="I9" s="12">
        <f>SUM('16SEC ALERT'!I9,'23MQS ALERT'!I9,'34MFS ALERT'!I9)</f>
        <v>111361</v>
      </c>
      <c r="J9" s="12">
        <f>SUM('16SEC ALERT'!J9,'23MQS ALERT'!J9,'34MFS ALERT'!J9)</f>
        <v>5</v>
      </c>
      <c r="K9" s="12">
        <f>SUM('16SEC ALERT'!K9,'23MQS ALERT'!K9,'34MFS ALERT'!K9)</f>
        <v>92</v>
      </c>
      <c r="L9">
        <f t="shared" si="9"/>
        <v>113767</v>
      </c>
      <c r="N9" t="s">
        <v>6</v>
      </c>
      <c r="O9" s="2">
        <f t="shared" si="0"/>
        <v>1.230585319117143E-4</v>
      </c>
      <c r="P9" s="2">
        <f t="shared" si="1"/>
        <v>3.5159580546204083E-4</v>
      </c>
      <c r="Q9" s="2">
        <f t="shared" si="2"/>
        <v>1.0459975212495714E-3</v>
      </c>
      <c r="R9" s="2">
        <f t="shared" si="3"/>
        <v>1.7808327546652368E-2</v>
      </c>
      <c r="S9" s="2">
        <f t="shared" si="4"/>
        <v>6.152926595585715E-5</v>
      </c>
      <c r="T9" s="2">
        <f t="shared" si="5"/>
        <v>9.0535919906475513E-4</v>
      </c>
      <c r="U9" s="2">
        <f t="shared" si="6"/>
        <v>0.97885151230145828</v>
      </c>
      <c r="V9" s="2">
        <f t="shared" si="7"/>
        <v>4.3949475682755103E-5</v>
      </c>
      <c r="W9" s="2">
        <f t="shared" si="8"/>
        <v>8.0867035256269393E-4</v>
      </c>
    </row>
    <row r="10" spans="1:23" x14ac:dyDescent="0.35">
      <c r="A10" s="25"/>
      <c r="B10" s="20" t="s">
        <v>18</v>
      </c>
      <c r="C10" s="13">
        <f>SUM('16SEC ALERT'!C10,'23MQS ALERT'!C10,'34MFS ALERT'!C10)</f>
        <v>28859</v>
      </c>
      <c r="D10" s="12">
        <f>SUM('16SEC ALERT'!D10,'23MQS ALERT'!D10,'34MFS ALERT'!D10)</f>
        <v>447</v>
      </c>
      <c r="E10" s="12">
        <f>SUM('16SEC ALERT'!E10,'23MQS ALERT'!E10,'34MFS ALERT'!E10)</f>
        <v>18</v>
      </c>
      <c r="F10" s="12">
        <f>SUM('16SEC ALERT'!F10,'23MQS ALERT'!F10,'34MFS ALERT'!F10)</f>
        <v>1089</v>
      </c>
      <c r="G10" s="12">
        <f>SUM('16SEC ALERT'!G10,'23MQS ALERT'!G10,'34MFS ALERT'!G10)</f>
        <v>0</v>
      </c>
      <c r="H10" s="12">
        <f>SUM('16SEC ALERT'!H10,'23MQS ALERT'!H10,'34MFS ALERT'!H10)</f>
        <v>0</v>
      </c>
      <c r="I10" s="12">
        <f>SUM('16SEC ALERT'!I10,'23MQS ALERT'!I10,'34MFS ALERT'!I10)</f>
        <v>2</v>
      </c>
      <c r="J10" s="12">
        <f>SUM('16SEC ALERT'!J10,'23MQS ALERT'!J10,'34MFS ALERT'!J10)</f>
        <v>796538</v>
      </c>
      <c r="K10" s="12">
        <f>SUM('16SEC ALERT'!K10,'23MQS ALERT'!K10,'34MFS ALERT'!K10)</f>
        <v>1096</v>
      </c>
      <c r="L10">
        <f t="shared" si="9"/>
        <v>828049</v>
      </c>
      <c r="N10" t="s">
        <v>7</v>
      </c>
      <c r="O10" s="2">
        <f t="shared" si="0"/>
        <v>3.485180224841767E-2</v>
      </c>
      <c r="P10" s="2">
        <f t="shared" si="1"/>
        <v>5.3982312640918589E-4</v>
      </c>
      <c r="Q10" s="2">
        <f t="shared" si="2"/>
        <v>2.1737844016477285E-5</v>
      </c>
      <c r="R10" s="2">
        <f t="shared" si="3"/>
        <v>1.3151395629968758E-3</v>
      </c>
      <c r="S10" s="2">
        <f t="shared" si="4"/>
        <v>0</v>
      </c>
      <c r="T10" s="2">
        <f t="shared" si="5"/>
        <v>0</v>
      </c>
      <c r="U10" s="2">
        <f t="shared" si="6"/>
        <v>2.4153160018308096E-6</v>
      </c>
      <c r="V10" s="2">
        <f t="shared" si="7"/>
        <v>0.96194548873315466</v>
      </c>
      <c r="W10" s="2">
        <f t="shared" si="8"/>
        <v>1.3235931690032837E-3</v>
      </c>
    </row>
    <row r="11" spans="1:23" x14ac:dyDescent="0.35">
      <c r="A11" s="25"/>
      <c r="B11" s="20" t="s">
        <v>22</v>
      </c>
      <c r="C11" s="13">
        <f>SUM('16SEC ALERT'!C11,'23MQS ALERT'!C11,'34MFS ALERT'!C11)</f>
        <v>3545</v>
      </c>
      <c r="D11" s="12">
        <f>SUM('16SEC ALERT'!D11,'23MQS ALERT'!D11,'34MFS ALERT'!D11)</f>
        <v>147</v>
      </c>
      <c r="E11" s="12">
        <f>SUM('16SEC ALERT'!E11,'23MQS ALERT'!E11,'34MFS ALERT'!E11)</f>
        <v>3</v>
      </c>
      <c r="F11" s="12">
        <f>SUM('16SEC ALERT'!F11,'23MQS ALERT'!F11,'34MFS ALERT'!F11)</f>
        <v>3</v>
      </c>
      <c r="G11" s="12">
        <f>SUM('16SEC ALERT'!G11,'23MQS ALERT'!G11,'34MFS ALERT'!G11)</f>
        <v>0</v>
      </c>
      <c r="H11" s="12">
        <f>SUM('16SEC ALERT'!H11,'23MQS ALERT'!H11,'34MFS ALERT'!H11)</f>
        <v>0</v>
      </c>
      <c r="I11" s="12">
        <f>SUM('16SEC ALERT'!I11,'23MQS ALERT'!I11,'34MFS ALERT'!I11)</f>
        <v>179</v>
      </c>
      <c r="J11" s="12">
        <f>SUM('16SEC ALERT'!J11,'23MQS ALERT'!J11,'34MFS ALERT'!J11)</f>
        <v>3387</v>
      </c>
      <c r="K11" s="12">
        <f>SUM('16SEC ALERT'!K11,'23MQS ALERT'!K11,'34MFS ALERT'!K11)</f>
        <v>123938</v>
      </c>
      <c r="L11">
        <f t="shared" si="9"/>
        <v>131202</v>
      </c>
      <c r="N11" t="s">
        <v>8</v>
      </c>
      <c r="O11" s="2">
        <f t="shared" si="0"/>
        <v>2.7019405191994025E-2</v>
      </c>
      <c r="P11" s="2">
        <f t="shared" si="1"/>
        <v>1.1204097498513743E-3</v>
      </c>
      <c r="Q11" s="2">
        <f t="shared" si="2"/>
        <v>2.2865505099007638E-5</v>
      </c>
      <c r="R11" s="2">
        <f t="shared" si="3"/>
        <v>2.2865505099007638E-5</v>
      </c>
      <c r="S11" s="2">
        <f t="shared" si="4"/>
        <v>0</v>
      </c>
      <c r="T11" s="2">
        <f t="shared" si="5"/>
        <v>0</v>
      </c>
      <c r="U11" s="2">
        <f t="shared" si="6"/>
        <v>1.3643084709074557E-3</v>
      </c>
      <c r="V11" s="2">
        <f t="shared" si="7"/>
        <v>2.5815155256779621E-2</v>
      </c>
      <c r="W11" s="2">
        <f t="shared" si="8"/>
        <v>0.94463499032026954</v>
      </c>
    </row>
    <row r="12" spans="1:23" x14ac:dyDescent="0.35">
      <c r="C12">
        <f>SUM(C3:C11)</f>
        <v>38238669</v>
      </c>
      <c r="D12">
        <f t="shared" ref="D12:K12" si="10">SUM(D3:D11)</f>
        <v>339066</v>
      </c>
      <c r="E12">
        <f t="shared" si="10"/>
        <v>275272</v>
      </c>
      <c r="F12">
        <f t="shared" si="10"/>
        <v>224029</v>
      </c>
      <c r="G12">
        <f t="shared" si="10"/>
        <v>4801</v>
      </c>
      <c r="H12">
        <f t="shared" si="10"/>
        <v>5059</v>
      </c>
      <c r="I12">
        <f t="shared" si="10"/>
        <v>112746</v>
      </c>
      <c r="J12">
        <f t="shared" si="10"/>
        <v>820253</v>
      </c>
      <c r="K12">
        <f t="shared" si="10"/>
        <v>127392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3">
        <f>SUM(C3,D4,E5,F6,G7,H8,I9,J10,K11)/SUM(C3:K11)</f>
        <v>0.99704924021391528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0.99859346568783558</v>
      </c>
      <c r="D16" s="2">
        <f t="shared" si="11"/>
        <v>3.1368524122147308E-2</v>
      </c>
      <c r="E16" s="2">
        <f t="shared" si="11"/>
        <v>1.5468336772356069E-2</v>
      </c>
      <c r="F16" s="2">
        <f t="shared" si="11"/>
        <v>1.4283865035330248E-3</v>
      </c>
      <c r="G16" s="2">
        <f t="shared" si="11"/>
        <v>1.583003540928973E-2</v>
      </c>
      <c r="H16" s="2">
        <f t="shared" si="11"/>
        <v>5.9300256967780192E-4</v>
      </c>
      <c r="I16" s="2">
        <f t="shared" si="11"/>
        <v>1.6852039096730705E-4</v>
      </c>
      <c r="J16" s="2">
        <f t="shared" si="11"/>
        <v>2.2257766810971736E-2</v>
      </c>
      <c r="K16" s="2">
        <f t="shared" si="11"/>
        <v>1.7128234112032154E-2</v>
      </c>
      <c r="L16" s="2"/>
      <c r="O16" s="3"/>
      <c r="P16" s="1">
        <f>SUM(D4:K11)/SUM(D3:K11)</f>
        <v>0.98126864569023242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3.2367758407072172E-4</v>
      </c>
      <c r="D17" s="2">
        <f t="shared" si="12"/>
        <v>0.94845546294821659</v>
      </c>
      <c r="E17" s="2">
        <f t="shared" si="12"/>
        <v>1.1530413554593276E-2</v>
      </c>
      <c r="F17" s="2">
        <f t="shared" si="12"/>
        <v>1.6694267260042226E-3</v>
      </c>
      <c r="G17" s="2">
        <f t="shared" si="12"/>
        <v>4.2282857737971254E-2</v>
      </c>
      <c r="H17" s="2">
        <f t="shared" si="12"/>
        <v>1.5813401858074719E-3</v>
      </c>
      <c r="I17" s="2">
        <f t="shared" si="12"/>
        <v>4.6121370159473508E-4</v>
      </c>
      <c r="J17" s="2">
        <f t="shared" si="12"/>
        <v>6.2419765608903591E-4</v>
      </c>
      <c r="K17" s="2">
        <f t="shared" si="12"/>
        <v>6.2798291886460693E-4</v>
      </c>
      <c r="O17" s="3"/>
      <c r="P17" s="1">
        <f>SUM(D4:K11)/SUM(C4:K11)</f>
        <v>0.97208420206877111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2.182084318886727E-4</v>
      </c>
      <c r="D18" s="2">
        <f t="shared" si="13"/>
        <v>1.610305958132045E-2</v>
      </c>
      <c r="E18" s="4">
        <f t="shared" si="13"/>
        <v>0.95709698044116365</v>
      </c>
      <c r="F18" s="2">
        <f t="shared" si="13"/>
        <v>1.073521731561539E-2</v>
      </c>
      <c r="G18" s="2">
        <f t="shared" si="13"/>
        <v>0</v>
      </c>
      <c r="H18" s="2">
        <f t="shared" si="13"/>
        <v>3.3405811425182841E-2</v>
      </c>
      <c r="I18" s="2">
        <f t="shared" si="13"/>
        <v>9.4016639171234451E-4</v>
      </c>
      <c r="J18" s="2">
        <f t="shared" si="13"/>
        <v>1.7067904658684577E-5</v>
      </c>
      <c r="K18" s="2">
        <f t="shared" si="13"/>
        <v>2.3549359457422758E-5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1.4461800435574785E-5</v>
      </c>
      <c r="D19" s="2">
        <f t="shared" si="14"/>
        <v>1.7371249255307226E-3</v>
      </c>
      <c r="E19" s="2">
        <f t="shared" si="14"/>
        <v>1.4698189427184748E-2</v>
      </c>
      <c r="F19" s="2">
        <f t="shared" si="14"/>
        <v>0.9722491284610475</v>
      </c>
      <c r="G19" s="2">
        <f t="shared" si="14"/>
        <v>0</v>
      </c>
      <c r="H19" s="2">
        <f t="shared" si="14"/>
        <v>1.9766752322593399E-4</v>
      </c>
      <c r="I19" s="2">
        <f t="shared" si="14"/>
        <v>8.2220211803522968E-3</v>
      </c>
      <c r="J19" s="2">
        <f t="shared" si="14"/>
        <v>1.8750312403612056E-3</v>
      </c>
      <c r="K19" s="2">
        <f t="shared" si="14"/>
        <v>7.8497864858075856E-6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1.882910725789122E-6</v>
      </c>
      <c r="D20" s="2">
        <f t="shared" si="15"/>
        <v>4.4534102505116999E-4</v>
      </c>
      <c r="E20" s="2">
        <f t="shared" si="15"/>
        <v>0</v>
      </c>
      <c r="F20" s="2">
        <f t="shared" si="15"/>
        <v>0</v>
      </c>
      <c r="G20" s="4">
        <f t="shared" si="15"/>
        <v>0.93459695896688189</v>
      </c>
      <c r="H20" s="2">
        <f t="shared" si="15"/>
        <v>4.9416880806483496E-3</v>
      </c>
      <c r="I20" s="2">
        <f t="shared" si="15"/>
        <v>4.4347471307186062E-5</v>
      </c>
      <c r="J20" s="2">
        <f t="shared" si="15"/>
        <v>2.4382720940977965E-6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5.2303075716364495E-7</v>
      </c>
      <c r="D21" s="2">
        <f t="shared" si="16"/>
        <v>2.0644948181180064E-5</v>
      </c>
      <c r="E21" s="2">
        <f t="shared" si="16"/>
        <v>6.9749193524949868E-4</v>
      </c>
      <c r="F21" s="2">
        <f t="shared" si="16"/>
        <v>0</v>
      </c>
      <c r="G21" s="2">
        <f t="shared" si="16"/>
        <v>5.8321183086856906E-3</v>
      </c>
      <c r="H21" s="4">
        <f t="shared" si="16"/>
        <v>0.93892073532318643</v>
      </c>
      <c r="I21" s="2">
        <f t="shared" si="16"/>
        <v>8.4260195483653526E-4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3.6612153001455149E-7</v>
      </c>
      <c r="D22" s="2">
        <f t="shared" si="17"/>
        <v>1.1797113246388609E-4</v>
      </c>
      <c r="E22" s="2">
        <f t="shared" si="17"/>
        <v>4.3229968903484554E-4</v>
      </c>
      <c r="F22" s="2">
        <f t="shared" si="17"/>
        <v>9.0434720504934622E-3</v>
      </c>
      <c r="G22" s="2">
        <f t="shared" si="17"/>
        <v>1.4580295771714226E-3</v>
      </c>
      <c r="H22" s="2">
        <f t="shared" si="17"/>
        <v>2.0359754892271199E-2</v>
      </c>
      <c r="I22" s="2">
        <f t="shared" si="17"/>
        <v>0.98771575044790949</v>
      </c>
      <c r="J22" s="2">
        <f t="shared" si="17"/>
        <v>6.0956802352444913E-6</v>
      </c>
      <c r="K22" s="2">
        <f t="shared" si="17"/>
        <v>7.2218035669429791E-4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7.5470723104928156E-4</v>
      </c>
      <c r="D23" s="2">
        <f t="shared" si="18"/>
        <v>1.3183274052839271E-3</v>
      </c>
      <c r="E23" s="2">
        <f t="shared" si="18"/>
        <v>6.5389868929640501E-5</v>
      </c>
      <c r="F23" s="2">
        <f t="shared" si="18"/>
        <v>4.8609778198358249E-3</v>
      </c>
      <c r="G23" s="2">
        <f t="shared" si="18"/>
        <v>0</v>
      </c>
      <c r="H23" s="2">
        <f t="shared" si="18"/>
        <v>0</v>
      </c>
      <c r="I23" s="2">
        <f t="shared" si="18"/>
        <v>1.7738988522874426E-5</v>
      </c>
      <c r="J23" s="2">
        <f t="shared" si="18"/>
        <v>0.97108818864423541</v>
      </c>
      <c r="K23" s="2">
        <f t="shared" si="18"/>
        <v>8.6033659884451139E-3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9.2707201707256074E-5</v>
      </c>
      <c r="D24" s="2">
        <f t="shared" si="19"/>
        <v>4.3354391180478136E-4</v>
      </c>
      <c r="E24" s="2">
        <f t="shared" si="19"/>
        <v>1.0898311488273417E-5</v>
      </c>
      <c r="F24" s="2">
        <f t="shared" si="19"/>
        <v>1.3391123470622108E-5</v>
      </c>
      <c r="G24" s="2">
        <f t="shared" si="19"/>
        <v>0</v>
      </c>
      <c r="H24" s="2">
        <f t="shared" si="19"/>
        <v>0</v>
      </c>
      <c r="I24" s="2">
        <f t="shared" si="19"/>
        <v>1.587639472797261E-3</v>
      </c>
      <c r="J24" s="2">
        <f t="shared" si="19"/>
        <v>4.1292137913546186E-3</v>
      </c>
      <c r="K24" s="2">
        <f t="shared" si="19"/>
        <v>0.97288683747802063</v>
      </c>
      <c r="O24" s="3"/>
      <c r="P24" s="3"/>
      <c r="Q24" s="3"/>
      <c r="R24" s="3"/>
      <c r="S24" s="3"/>
      <c r="T24" s="3"/>
      <c r="U24" s="3"/>
      <c r="V24" s="3"/>
      <c r="W24" s="3"/>
    </row>
  </sheetData>
  <mergeCells count="2">
    <mergeCell ref="A3:A11"/>
    <mergeCell ref="C1:K1"/>
  </mergeCells>
  <conditionalFormatting sqref="C16:K24 L16">
    <cfRule type="colorScale" priority="4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O18:W24 O16:O17 Q16:W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9"/>
  <sheetViews>
    <sheetView tabSelected="1" zoomScaleNormal="100" workbookViewId="0">
      <selection activeCell="K11" sqref="A1:K11"/>
    </sheetView>
  </sheetViews>
  <sheetFormatPr defaultRowHeight="14.5" x14ac:dyDescent="0.35"/>
  <cols>
    <col min="1" max="1" width="4" customWidth="1"/>
    <col min="2" max="2" width="9.7265625" customWidth="1"/>
    <col min="3" max="3" width="11.36328125" customWidth="1"/>
    <col min="4" max="9" width="9.6328125" customWidth="1"/>
    <col min="10" max="10" width="10" customWidth="1"/>
    <col min="11" max="11" width="9.6328125" customWidth="1"/>
    <col min="12" max="12" width="11.81640625" bestFit="1" customWidth="1"/>
  </cols>
  <sheetData>
    <row r="1" spans="1:23" x14ac:dyDescent="0.35">
      <c r="A1" s="11"/>
      <c r="B1" s="14"/>
      <c r="C1" s="26" t="s">
        <v>13</v>
      </c>
      <c r="D1" s="27"/>
      <c r="E1" s="27"/>
      <c r="F1" s="27"/>
      <c r="G1" s="27"/>
      <c r="H1" s="27"/>
      <c r="I1" s="27"/>
      <c r="J1" s="27"/>
      <c r="K1" s="27"/>
      <c r="L1" s="6"/>
      <c r="N1" t="s">
        <v>11</v>
      </c>
    </row>
    <row r="2" spans="1:23" x14ac:dyDescent="0.35">
      <c r="A2" s="17"/>
      <c r="B2" s="18"/>
      <c r="C2" s="21" t="s">
        <v>0</v>
      </c>
      <c r="D2" s="22" t="s">
        <v>15</v>
      </c>
      <c r="E2" s="22" t="s">
        <v>16</v>
      </c>
      <c r="F2" s="22" t="s">
        <v>17</v>
      </c>
      <c r="G2" s="22" t="s">
        <v>19</v>
      </c>
      <c r="H2" s="22" t="s">
        <v>20</v>
      </c>
      <c r="I2" s="22" t="s">
        <v>21</v>
      </c>
      <c r="J2" s="22" t="s">
        <v>18</v>
      </c>
      <c r="K2" s="22" t="s">
        <v>22</v>
      </c>
      <c r="L2" s="7"/>
      <c r="O2" t="s">
        <v>0</v>
      </c>
      <c r="P2" t="s">
        <v>1</v>
      </c>
      <c r="Q2" t="s">
        <v>2</v>
      </c>
      <c r="R2" t="s">
        <v>3</v>
      </c>
      <c r="S2" t="s">
        <v>4</v>
      </c>
      <c r="T2" t="s">
        <v>5</v>
      </c>
      <c r="U2" t="s">
        <v>6</v>
      </c>
      <c r="V2" t="s">
        <v>7</v>
      </c>
      <c r="W2" t="s">
        <v>8</v>
      </c>
    </row>
    <row r="3" spans="1:23" x14ac:dyDescent="0.35">
      <c r="A3" s="24" t="s">
        <v>14</v>
      </c>
      <c r="B3" s="19" t="s">
        <v>0</v>
      </c>
      <c r="C3" s="15">
        <f>SUM('16SEC ANN'!C3,'23MQS ANN'!C3,'34MFS ANN'!C3)</f>
        <v>38479915</v>
      </c>
      <c r="D3" s="16">
        <f>SUM('16SEC ANN'!D3,'23MQS ANN'!D3,'34MFS ANN'!D3)</f>
        <v>0</v>
      </c>
      <c r="E3" s="16">
        <f>SUM('16SEC ANN'!E3,'23MQS ANN'!E3,'34MFS ANN'!E3)</f>
        <v>0</v>
      </c>
      <c r="F3" s="16">
        <f>SUM('16SEC ANN'!F3,'23MQS ANN'!F3,'34MFS ANN'!F3)</f>
        <v>2180</v>
      </c>
      <c r="G3" s="16">
        <f>SUM('16SEC ANN'!G3,'23MQS ANN'!G3,'34MFS ANN'!G3)</f>
        <v>0</v>
      </c>
      <c r="H3" s="16">
        <f>SUM('16SEC ANN'!H3,'23MQS ANN'!H3,'34MFS ANN'!H3)</f>
        <v>0</v>
      </c>
      <c r="I3" s="16">
        <f>SUM('16SEC ANN'!I3,'23MQS ANN'!I3,'34MFS ANN'!I3)</f>
        <v>110</v>
      </c>
      <c r="J3" s="16">
        <f>SUM('16SEC ANN'!J3,'23MQS ANN'!J3,'34MFS ANN'!J3)</f>
        <v>13003</v>
      </c>
      <c r="K3" s="16">
        <f>SUM('16SEC ANN'!K3,'23MQS ANN'!K3,'34MFS ANN'!K3)</f>
        <v>1110</v>
      </c>
      <c r="L3" s="7">
        <f>SUM(C3:K3)</f>
        <v>38496318</v>
      </c>
      <c r="N3" t="s">
        <v>0</v>
      </c>
      <c r="O3" s="2">
        <f t="shared" ref="O3:O11" si="0">C3/$L3</f>
        <v>0.9995739073019918</v>
      </c>
      <c r="P3" s="2">
        <f t="shared" ref="P3:P11" si="1">D3/$L3</f>
        <v>0</v>
      </c>
      <c r="Q3" s="2">
        <f t="shared" ref="Q3:Q11" si="2">E3/$L3</f>
        <v>0</v>
      </c>
      <c r="R3" s="2">
        <f t="shared" ref="R3:R11" si="3">F3/$L3</f>
        <v>5.6628792395158414E-5</v>
      </c>
      <c r="S3" s="2">
        <f t="shared" ref="S3:S11" si="4">G3/$L3</f>
        <v>0</v>
      </c>
      <c r="T3" s="2">
        <f t="shared" ref="T3:T11" si="5">H3/$L3</f>
        <v>0</v>
      </c>
      <c r="U3" s="2">
        <f t="shared" ref="U3:U11" si="6">I3/$L3</f>
        <v>2.8574161300309292E-6</v>
      </c>
      <c r="V3" s="2">
        <f t="shared" ref="V3:V11" si="7">J3/$L3</f>
        <v>3.3777256307992884E-4</v>
      </c>
      <c r="W3" s="2">
        <f t="shared" ref="W3:W11" si="8">K3/$L3</f>
        <v>2.8833926403039377E-5</v>
      </c>
    </row>
    <row r="4" spans="1:23" x14ac:dyDescent="0.35">
      <c r="A4" s="25"/>
      <c r="B4" s="20" t="s">
        <v>15</v>
      </c>
      <c r="C4" s="13">
        <f>SUM('16SEC ANN'!C4,'23MQS ANN'!C4,'34MFS ANN'!C4)</f>
        <v>0</v>
      </c>
      <c r="D4" s="12">
        <f>SUM('16SEC ANN'!D4,'23MQS ANN'!D4,'34MFS ANN'!D4)</f>
        <v>0</v>
      </c>
      <c r="E4" s="12">
        <f>SUM('16SEC ANN'!E4,'23MQS ANN'!E4,'34MFS ANN'!E4)</f>
        <v>0</v>
      </c>
      <c r="F4" s="12">
        <f>SUM('16SEC ANN'!F4,'23MQS ANN'!F4,'34MFS ANN'!F4)</f>
        <v>0</v>
      </c>
      <c r="G4" s="12">
        <f>SUM('16SEC ANN'!G4,'23MQS ANN'!G4,'34MFS ANN'!G4)</f>
        <v>0</v>
      </c>
      <c r="H4" s="12">
        <f>SUM('16SEC ANN'!H4,'23MQS ANN'!H4,'34MFS ANN'!H4)</f>
        <v>0</v>
      </c>
      <c r="I4" s="12">
        <f>SUM('16SEC ANN'!I4,'23MQS ANN'!I4,'34MFS ANN'!I4)</f>
        <v>0</v>
      </c>
      <c r="J4" s="12">
        <f>SUM('16SEC ANN'!J4,'23MQS ANN'!J4,'34MFS ANN'!J4)</f>
        <v>0</v>
      </c>
      <c r="K4" s="12">
        <f>SUM('16SEC ANN'!K4,'23MQS ANN'!K4,'34MFS ANN'!K4)</f>
        <v>0</v>
      </c>
      <c r="L4" s="7">
        <f t="shared" ref="L4:L11" si="9">SUM(C4:K4)</f>
        <v>0</v>
      </c>
      <c r="N4" t="s">
        <v>1</v>
      </c>
      <c r="O4" s="2" t="e">
        <f t="shared" si="0"/>
        <v>#DIV/0!</v>
      </c>
      <c r="P4" s="2" t="e">
        <f t="shared" si="1"/>
        <v>#DIV/0!</v>
      </c>
      <c r="Q4" s="2" t="e">
        <f t="shared" si="2"/>
        <v>#DIV/0!</v>
      </c>
      <c r="R4" s="2" t="e">
        <f t="shared" si="3"/>
        <v>#DIV/0!</v>
      </c>
      <c r="S4" s="2" t="e">
        <f t="shared" si="4"/>
        <v>#DIV/0!</v>
      </c>
      <c r="T4" s="2" t="e">
        <f t="shared" si="5"/>
        <v>#DIV/0!</v>
      </c>
      <c r="U4" s="2" t="e">
        <f t="shared" si="6"/>
        <v>#DIV/0!</v>
      </c>
      <c r="V4" s="2" t="e">
        <f t="shared" si="7"/>
        <v>#DIV/0!</v>
      </c>
      <c r="W4" s="2" t="e">
        <f t="shared" si="8"/>
        <v>#DIV/0!</v>
      </c>
    </row>
    <row r="5" spans="1:23" ht="15" thickBot="1" x14ac:dyDescent="0.4">
      <c r="A5" s="25"/>
      <c r="B5" s="20" t="s">
        <v>16</v>
      </c>
      <c r="C5" s="13">
        <f>SUM('16SEC ANN'!C5,'23MQS ANN'!C5,'34MFS ANN'!C5)</f>
        <v>0</v>
      </c>
      <c r="D5" s="12">
        <f>SUM('16SEC ANN'!D5,'23MQS ANN'!D5,'34MFS ANN'!D5)</f>
        <v>0</v>
      </c>
      <c r="E5" s="12">
        <f>SUM('16SEC ANN'!E5,'23MQS ANN'!E5,'34MFS ANN'!E5)</f>
        <v>0</v>
      </c>
      <c r="F5" s="12">
        <f>SUM('16SEC ANN'!F5,'23MQS ANN'!F5,'34MFS ANN'!F5)</f>
        <v>0</v>
      </c>
      <c r="G5" s="12">
        <f>SUM('16SEC ANN'!G5,'23MQS ANN'!G5,'34MFS ANN'!G5)</f>
        <v>0</v>
      </c>
      <c r="H5" s="12">
        <f>SUM('16SEC ANN'!H5,'23MQS ANN'!H5,'34MFS ANN'!H5)</f>
        <v>0</v>
      </c>
      <c r="I5" s="12">
        <f>SUM('16SEC ANN'!I5,'23MQS ANN'!I5,'34MFS ANN'!I5)</f>
        <v>0</v>
      </c>
      <c r="J5" s="12">
        <f>SUM('16SEC ANN'!J5,'23MQS ANN'!J5,'34MFS ANN'!J5)</f>
        <v>0</v>
      </c>
      <c r="K5" s="12">
        <f>SUM('16SEC ANN'!K5,'23MQS ANN'!K5,'34MFS ANN'!K5)</f>
        <v>0</v>
      </c>
      <c r="L5" s="7">
        <f t="shared" si="9"/>
        <v>0</v>
      </c>
      <c r="N5" t="s">
        <v>2</v>
      </c>
      <c r="O5" s="2" t="e">
        <f t="shared" si="0"/>
        <v>#DIV/0!</v>
      </c>
      <c r="P5" s="2" t="e">
        <f t="shared" si="1"/>
        <v>#DIV/0!</v>
      </c>
      <c r="Q5" s="2" t="e">
        <f t="shared" si="2"/>
        <v>#DIV/0!</v>
      </c>
      <c r="R5" s="2" t="e">
        <f t="shared" si="3"/>
        <v>#DIV/0!</v>
      </c>
      <c r="S5" s="2" t="e">
        <f t="shared" si="4"/>
        <v>#DIV/0!</v>
      </c>
      <c r="T5" s="2" t="e">
        <f t="shared" si="5"/>
        <v>#DIV/0!</v>
      </c>
      <c r="U5" s="2" t="e">
        <f t="shared" si="6"/>
        <v>#DIV/0!</v>
      </c>
      <c r="V5" s="2" t="e">
        <f t="shared" si="7"/>
        <v>#DIV/0!</v>
      </c>
      <c r="W5" s="2" t="e">
        <f t="shared" si="8"/>
        <v>#DIV/0!</v>
      </c>
    </row>
    <row r="6" spans="1:23" ht="15" thickBot="1" x14ac:dyDescent="0.4">
      <c r="A6" s="25"/>
      <c r="B6" s="20" t="s">
        <v>17</v>
      </c>
      <c r="C6" s="13">
        <f>SUM('16SEC ANN'!C6,'23MQS ANN'!C6,'34MFS ANN'!C6)</f>
        <v>3774</v>
      </c>
      <c r="D6" s="12">
        <f>SUM('16SEC ANN'!D6,'23MQS ANN'!D6,'34MFS ANN'!D6)</f>
        <v>0</v>
      </c>
      <c r="E6" s="12">
        <f>SUM('16SEC ANN'!E6,'23MQS ANN'!E6,'34MFS ANN'!E6)</f>
        <v>0</v>
      </c>
      <c r="F6" s="12">
        <f>SUM('16SEC ANN'!F6,'23MQS ANN'!F6,'34MFS ANN'!F6)</f>
        <v>190816</v>
      </c>
      <c r="G6" s="12">
        <f>SUM('16SEC ANN'!G6,'23MQS ANN'!G6,'34MFS ANN'!G6)</f>
        <v>0</v>
      </c>
      <c r="H6" s="12">
        <f>SUM('16SEC ANN'!H6,'23MQS ANN'!H6,'34MFS ANN'!H6)</f>
        <v>0</v>
      </c>
      <c r="I6" s="12">
        <f>SUM('16SEC ANN'!I6,'23MQS ANN'!I6,'34MFS ANN'!I6)</f>
        <v>834</v>
      </c>
      <c r="J6" s="12">
        <f>SUM('16SEC ANN'!J6,'23MQS ANN'!J6,'34MFS ANN'!J6)</f>
        <v>5258</v>
      </c>
      <c r="K6" s="12">
        <f>SUM('16SEC ANN'!K6,'23MQS ANN'!K6,'34MFS ANN'!K6)</f>
        <v>120</v>
      </c>
      <c r="L6" s="7">
        <f t="shared" si="9"/>
        <v>200802</v>
      </c>
      <c r="N6" t="s">
        <v>3</v>
      </c>
      <c r="O6" s="2">
        <f t="shared" si="0"/>
        <v>1.8794633519586459E-2</v>
      </c>
      <c r="P6" s="2">
        <f t="shared" si="1"/>
        <v>0</v>
      </c>
      <c r="Q6" s="2">
        <f t="shared" si="2"/>
        <v>0</v>
      </c>
      <c r="R6" s="4">
        <f t="shared" si="3"/>
        <v>0.9502694196272945</v>
      </c>
      <c r="S6" s="2">
        <f t="shared" si="4"/>
        <v>0</v>
      </c>
      <c r="T6" s="2">
        <f t="shared" si="5"/>
        <v>0</v>
      </c>
      <c r="U6" s="2">
        <f t="shared" si="6"/>
        <v>4.1533450862043207E-3</v>
      </c>
      <c r="V6" s="2">
        <f t="shared" si="7"/>
        <v>2.618499815738887E-2</v>
      </c>
      <c r="W6" s="2">
        <f t="shared" si="8"/>
        <v>5.9760360952580151E-4</v>
      </c>
    </row>
    <row r="7" spans="1:23" x14ac:dyDescent="0.35">
      <c r="A7" s="25"/>
      <c r="B7" s="20" t="s">
        <v>19</v>
      </c>
      <c r="C7" s="13">
        <f>SUM('16SEC ANN'!C7,'23MQS ANN'!C7,'34MFS ANN'!C7)</f>
        <v>0</v>
      </c>
      <c r="D7" s="12">
        <f>SUM('16SEC ANN'!D7,'23MQS ANN'!D7,'34MFS ANN'!D7)</f>
        <v>0</v>
      </c>
      <c r="E7" s="12">
        <f>SUM('16SEC ANN'!E7,'23MQS ANN'!E7,'34MFS ANN'!E7)</f>
        <v>0</v>
      </c>
      <c r="F7" s="12">
        <f>SUM('16SEC ANN'!F7,'23MQS ANN'!F7,'34MFS ANN'!F7)</f>
        <v>0</v>
      </c>
      <c r="G7" s="12">
        <f>SUM('16SEC ANN'!G7,'23MQS ANN'!G7,'34MFS ANN'!G7)</f>
        <v>0</v>
      </c>
      <c r="H7" s="12">
        <f>SUM('16SEC ANN'!H7,'23MQS ANN'!H7,'34MFS ANN'!H7)</f>
        <v>0</v>
      </c>
      <c r="I7" s="12">
        <f>SUM('16SEC ANN'!I7,'23MQS ANN'!I7,'34MFS ANN'!I7)</f>
        <v>0</v>
      </c>
      <c r="J7" s="12">
        <f>SUM('16SEC ANN'!J7,'23MQS ANN'!J7,'34MFS ANN'!J7)</f>
        <v>0</v>
      </c>
      <c r="K7" s="12">
        <f>SUM('16SEC ANN'!K7,'23MQS ANN'!K7,'34MFS ANN'!K7)</f>
        <v>0</v>
      </c>
      <c r="L7" s="7">
        <f t="shared" si="9"/>
        <v>0</v>
      </c>
      <c r="N7" t="s">
        <v>4</v>
      </c>
      <c r="O7" s="2" t="e">
        <f t="shared" si="0"/>
        <v>#DIV/0!</v>
      </c>
      <c r="P7" s="2" t="e">
        <f t="shared" si="1"/>
        <v>#DIV/0!</v>
      </c>
      <c r="Q7" s="2" t="e">
        <f t="shared" si="2"/>
        <v>#DIV/0!</v>
      </c>
      <c r="R7" s="2" t="e">
        <f t="shared" si="3"/>
        <v>#DIV/0!</v>
      </c>
      <c r="S7" s="2" t="e">
        <f t="shared" si="4"/>
        <v>#DIV/0!</v>
      </c>
      <c r="T7" s="2" t="e">
        <f t="shared" si="5"/>
        <v>#DIV/0!</v>
      </c>
      <c r="U7" s="2" t="e">
        <f t="shared" si="6"/>
        <v>#DIV/0!</v>
      </c>
      <c r="V7" s="2" t="e">
        <f t="shared" si="7"/>
        <v>#DIV/0!</v>
      </c>
      <c r="W7" s="2" t="e">
        <f t="shared" si="8"/>
        <v>#DIV/0!</v>
      </c>
    </row>
    <row r="8" spans="1:23" x14ac:dyDescent="0.35">
      <c r="A8" s="25"/>
      <c r="B8" s="20" t="s">
        <v>20</v>
      </c>
      <c r="C8" s="13">
        <f>SUM('16SEC ANN'!C8,'23MQS ANN'!C8,'34MFS ANN'!C8)</f>
        <v>0</v>
      </c>
      <c r="D8" s="12">
        <f>SUM('16SEC ANN'!D8,'23MQS ANN'!D8,'34MFS ANN'!D8)</f>
        <v>0</v>
      </c>
      <c r="E8" s="12">
        <f>SUM('16SEC ANN'!E8,'23MQS ANN'!E8,'34MFS ANN'!E8)</f>
        <v>0</v>
      </c>
      <c r="F8" s="12">
        <f>SUM('16SEC ANN'!F8,'23MQS ANN'!F8,'34MFS ANN'!F8)</f>
        <v>0</v>
      </c>
      <c r="G8" s="12">
        <f>SUM('16SEC ANN'!G8,'23MQS ANN'!G8,'34MFS ANN'!G8)</f>
        <v>0</v>
      </c>
      <c r="H8" s="12">
        <f>SUM('16SEC ANN'!H8,'23MQS ANN'!H8,'34MFS ANN'!H8)</f>
        <v>0</v>
      </c>
      <c r="I8" s="12">
        <f>SUM('16SEC ANN'!I8,'23MQS ANN'!I8,'34MFS ANN'!I8)</f>
        <v>0</v>
      </c>
      <c r="J8" s="12">
        <f>SUM('16SEC ANN'!J8,'23MQS ANN'!J8,'34MFS ANN'!J8)</f>
        <v>0</v>
      </c>
      <c r="K8" s="12">
        <f>SUM('16SEC ANN'!K8,'23MQS ANN'!K8,'34MFS ANN'!K8)</f>
        <v>0</v>
      </c>
      <c r="L8" s="7">
        <f t="shared" si="9"/>
        <v>0</v>
      </c>
      <c r="N8" t="s">
        <v>5</v>
      </c>
      <c r="O8" s="2" t="e">
        <f t="shared" si="0"/>
        <v>#DIV/0!</v>
      </c>
      <c r="P8" s="2" t="e">
        <f t="shared" si="1"/>
        <v>#DIV/0!</v>
      </c>
      <c r="Q8" s="2" t="e">
        <f t="shared" si="2"/>
        <v>#DIV/0!</v>
      </c>
      <c r="R8" s="2" t="e">
        <f t="shared" si="3"/>
        <v>#DIV/0!</v>
      </c>
      <c r="S8" s="2" t="e">
        <f t="shared" si="4"/>
        <v>#DIV/0!</v>
      </c>
      <c r="T8" s="2" t="e">
        <f t="shared" si="5"/>
        <v>#DIV/0!</v>
      </c>
      <c r="U8" s="2" t="e">
        <f t="shared" si="6"/>
        <v>#DIV/0!</v>
      </c>
      <c r="V8" s="2" t="e">
        <f t="shared" si="7"/>
        <v>#DIV/0!</v>
      </c>
      <c r="W8" s="2" t="e">
        <f t="shared" si="8"/>
        <v>#DIV/0!</v>
      </c>
    </row>
    <row r="9" spans="1:23" x14ac:dyDescent="0.35">
      <c r="A9" s="25"/>
      <c r="B9" s="20" t="s">
        <v>21</v>
      </c>
      <c r="C9" s="13">
        <f>SUM('16SEC ANN'!C9,'23MQS ANN'!C9,'34MFS ANN'!C9)</f>
        <v>101</v>
      </c>
      <c r="D9" s="12">
        <f>SUM('16SEC ANN'!D9,'23MQS ANN'!D9,'34MFS ANN'!D9)</f>
        <v>0</v>
      </c>
      <c r="E9" s="12">
        <f>SUM('16SEC ANN'!E9,'23MQS ANN'!E9,'34MFS ANN'!E9)</f>
        <v>0</v>
      </c>
      <c r="F9" s="12">
        <f>SUM('16SEC ANN'!F9,'23MQS ANN'!F9,'34MFS ANN'!F9)</f>
        <v>1776</v>
      </c>
      <c r="G9" s="12">
        <f>SUM('16SEC ANN'!G9,'23MQS ANN'!G9,'34MFS ANN'!G9)</f>
        <v>0</v>
      </c>
      <c r="H9" s="12">
        <f>SUM('16SEC ANN'!H9,'23MQS ANN'!H9,'34MFS ANN'!H9)</f>
        <v>0</v>
      </c>
      <c r="I9" s="12">
        <f>SUM('16SEC ANN'!I9,'23MQS ANN'!I9,'34MFS ANN'!I9)</f>
        <v>103364</v>
      </c>
      <c r="J9" s="12">
        <f>SUM('16SEC ANN'!J9,'23MQS ANN'!J9,'34MFS ANN'!J9)</f>
        <v>92</v>
      </c>
      <c r="K9" s="12">
        <f>SUM('16SEC ANN'!K9,'23MQS ANN'!K9,'34MFS ANN'!K9)</f>
        <v>468</v>
      </c>
      <c r="L9" s="7">
        <f t="shared" si="9"/>
        <v>105801</v>
      </c>
      <c r="N9" t="s">
        <v>6</v>
      </c>
      <c r="O9" s="2">
        <f t="shared" si="0"/>
        <v>9.5462235706656839E-4</v>
      </c>
      <c r="P9" s="2">
        <f t="shared" si="1"/>
        <v>0</v>
      </c>
      <c r="Q9" s="2">
        <f t="shared" si="2"/>
        <v>0</v>
      </c>
      <c r="R9" s="2">
        <f t="shared" si="3"/>
        <v>1.6786230753962628E-2</v>
      </c>
      <c r="S9" s="2">
        <f t="shared" si="4"/>
        <v>0</v>
      </c>
      <c r="T9" s="2">
        <f t="shared" si="5"/>
        <v>0</v>
      </c>
      <c r="U9" s="2">
        <f t="shared" si="6"/>
        <v>0.9769661912458294</v>
      </c>
      <c r="V9" s="2">
        <f t="shared" si="7"/>
        <v>8.6955699851608205E-4</v>
      </c>
      <c r="W9" s="2">
        <f t="shared" si="8"/>
        <v>4.4233986446252874E-3</v>
      </c>
    </row>
    <row r="10" spans="1:23" x14ac:dyDescent="0.35">
      <c r="A10" s="25"/>
      <c r="B10" s="20" t="s">
        <v>18</v>
      </c>
      <c r="C10" s="13">
        <f>SUM('16SEC ANN'!C10,'23MQS ANN'!C10,'34MFS ANN'!C10)</f>
        <v>29312</v>
      </c>
      <c r="D10" s="12">
        <f>SUM('16SEC ANN'!D10,'23MQS ANN'!D10,'34MFS ANN'!D10)</f>
        <v>0</v>
      </c>
      <c r="E10" s="12">
        <f>SUM('16SEC ANN'!E10,'23MQS ANN'!E10,'34MFS ANN'!E10)</f>
        <v>0</v>
      </c>
      <c r="F10" s="12">
        <f>SUM('16SEC ANN'!F10,'23MQS ANN'!F10,'34MFS ANN'!F10)</f>
        <v>1949</v>
      </c>
      <c r="G10" s="12">
        <f>SUM('16SEC ANN'!G10,'23MQS ANN'!G10,'34MFS ANN'!G10)</f>
        <v>0</v>
      </c>
      <c r="H10" s="12">
        <f>SUM('16SEC ANN'!H10,'23MQS ANN'!H10,'34MFS ANN'!H10)</f>
        <v>0</v>
      </c>
      <c r="I10" s="12">
        <f>SUM('16SEC ANN'!I10,'23MQS ANN'!I10,'34MFS ANN'!I10)</f>
        <v>78</v>
      </c>
      <c r="J10" s="12">
        <f>SUM('16SEC ANN'!J10,'23MQS ANN'!J10,'34MFS ANN'!J10)</f>
        <v>1095419</v>
      </c>
      <c r="K10" s="12">
        <f>SUM('16SEC ANN'!K10,'23MQS ANN'!K10,'34MFS ANN'!K10)</f>
        <v>1920</v>
      </c>
      <c r="L10" s="7">
        <f t="shared" si="9"/>
        <v>1128678</v>
      </c>
      <c r="N10" t="s">
        <v>7</v>
      </c>
      <c r="O10" s="2">
        <f t="shared" si="0"/>
        <v>2.5970205851447447E-2</v>
      </c>
      <c r="P10" s="2">
        <f t="shared" si="1"/>
        <v>0</v>
      </c>
      <c r="Q10" s="2">
        <f t="shared" si="2"/>
        <v>0</v>
      </c>
      <c r="R10" s="2">
        <f t="shared" si="3"/>
        <v>1.72679896303463E-3</v>
      </c>
      <c r="S10" s="2">
        <f t="shared" si="4"/>
        <v>0</v>
      </c>
      <c r="T10" s="2">
        <f t="shared" si="5"/>
        <v>0</v>
      </c>
      <c r="U10" s="2">
        <f t="shared" si="6"/>
        <v>6.9107398212776367E-5</v>
      </c>
      <c r="V10" s="2">
        <f t="shared" si="7"/>
        <v>0.97053278260052911</v>
      </c>
      <c r="W10" s="2">
        <f t="shared" si="8"/>
        <v>1.7011051867760335E-3</v>
      </c>
    </row>
    <row r="11" spans="1:23" x14ac:dyDescent="0.35">
      <c r="A11" s="25"/>
      <c r="B11" s="20" t="s">
        <v>22</v>
      </c>
      <c r="C11" s="13">
        <f>SUM('16SEC ANN'!C11,'23MQS ANN'!C11,'34MFS ANN'!C11)</f>
        <v>2973</v>
      </c>
      <c r="D11" s="12">
        <f>SUM('16SEC ANN'!D11,'23MQS ANN'!D11,'34MFS ANN'!D11)</f>
        <v>0</v>
      </c>
      <c r="E11" s="12">
        <f>SUM('16SEC ANN'!E11,'23MQS ANN'!E11,'34MFS ANN'!E11)</f>
        <v>0</v>
      </c>
      <c r="F11" s="12">
        <f>SUM('16SEC ANN'!F11,'23MQS ANN'!F11,'34MFS ANN'!F11)</f>
        <v>141</v>
      </c>
      <c r="G11" s="12">
        <f>SUM('16SEC ANN'!G11,'23MQS ANN'!G11,'34MFS ANN'!G11)</f>
        <v>0</v>
      </c>
      <c r="H11" s="12">
        <f>SUM('16SEC ANN'!H11,'23MQS ANN'!H11,'34MFS ANN'!H11)</f>
        <v>0</v>
      </c>
      <c r="I11" s="12">
        <f>SUM('16SEC ANN'!I11,'23MQS ANN'!I11,'34MFS ANN'!I11)</f>
        <v>421</v>
      </c>
      <c r="J11" s="12">
        <f>SUM('16SEC ANN'!J11,'23MQS ANN'!J11,'34MFS ANN'!J11)</f>
        <v>5130</v>
      </c>
      <c r="K11" s="12">
        <f>SUM('16SEC ANN'!K11,'23MQS ANN'!K11,'34MFS ANN'!K11)</f>
        <v>207023</v>
      </c>
      <c r="L11" s="7">
        <f t="shared" si="9"/>
        <v>215688</v>
      </c>
      <c r="N11" t="s">
        <v>8</v>
      </c>
      <c r="O11" s="2">
        <f t="shared" si="0"/>
        <v>1.3783798820518526E-2</v>
      </c>
      <c r="P11" s="2">
        <f t="shared" si="1"/>
        <v>0</v>
      </c>
      <c r="Q11" s="2">
        <f t="shared" si="2"/>
        <v>0</v>
      </c>
      <c r="R11" s="2">
        <f t="shared" si="3"/>
        <v>6.5372204295092908E-4</v>
      </c>
      <c r="S11" s="2">
        <f t="shared" si="4"/>
        <v>0</v>
      </c>
      <c r="T11" s="2">
        <f t="shared" si="5"/>
        <v>0</v>
      </c>
      <c r="U11" s="2">
        <f t="shared" si="6"/>
        <v>1.9518934757612849E-3</v>
      </c>
      <c r="V11" s="2">
        <f t="shared" si="7"/>
        <v>2.3784355179704016E-2</v>
      </c>
      <c r="W11" s="2">
        <f t="shared" si="8"/>
        <v>0.95982623048106519</v>
      </c>
    </row>
    <row r="12" spans="1:23" x14ac:dyDescent="0.35">
      <c r="A12" s="8"/>
      <c r="B12" s="9"/>
      <c r="C12" s="10">
        <f>SUM(C3:C11)</f>
        <v>38516075</v>
      </c>
      <c r="D12" s="10">
        <f t="shared" ref="D12:K12" si="10">SUM(D3:D11)</f>
        <v>0</v>
      </c>
      <c r="E12" s="10">
        <f t="shared" si="10"/>
        <v>0</v>
      </c>
      <c r="F12" s="10">
        <f t="shared" si="10"/>
        <v>196862</v>
      </c>
      <c r="G12" s="10">
        <f t="shared" si="10"/>
        <v>0</v>
      </c>
      <c r="H12" s="10">
        <f t="shared" si="10"/>
        <v>0</v>
      </c>
      <c r="I12" s="10">
        <f t="shared" si="10"/>
        <v>104807</v>
      </c>
      <c r="J12" s="10">
        <f t="shared" si="10"/>
        <v>1118902</v>
      </c>
      <c r="K12" s="10">
        <f t="shared" si="10"/>
        <v>210641</v>
      </c>
    </row>
    <row r="14" spans="1:23" x14ac:dyDescent="0.35">
      <c r="B14" t="s">
        <v>12</v>
      </c>
    </row>
    <row r="15" spans="1:23" x14ac:dyDescent="0.35">
      <c r="C15" t="s">
        <v>0</v>
      </c>
      <c r="D15" t="s">
        <v>1</v>
      </c>
      <c r="E15" t="s">
        <v>2</v>
      </c>
      <c r="F15" t="s">
        <v>3</v>
      </c>
      <c r="G15" t="s">
        <v>4</v>
      </c>
      <c r="H15" t="s">
        <v>5</v>
      </c>
      <c r="I15" t="s">
        <v>6</v>
      </c>
      <c r="J15" t="s">
        <v>7</v>
      </c>
      <c r="K15" t="s">
        <v>8</v>
      </c>
      <c r="L15" s="2"/>
      <c r="P15" s="23">
        <f>SUM(C3,D4,E5,F6,G7,H8,I9,J10,K11)/SUM(C3:K11)</f>
        <v>0.9982377389535686</v>
      </c>
      <c r="Q15" t="s">
        <v>25</v>
      </c>
    </row>
    <row r="16" spans="1:23" x14ac:dyDescent="0.35">
      <c r="B16" t="s">
        <v>0</v>
      </c>
      <c r="C16" s="2">
        <f t="shared" ref="C16:K16" si="11">C3/C$12</f>
        <v>0.99906117121227955</v>
      </c>
      <c r="D16" s="2" t="e">
        <f t="shared" si="11"/>
        <v>#DIV/0!</v>
      </c>
      <c r="E16" s="2" t="e">
        <f t="shared" si="11"/>
        <v>#DIV/0!</v>
      </c>
      <c r="F16" s="2">
        <f t="shared" si="11"/>
        <v>1.1073747091871464E-2</v>
      </c>
      <c r="G16" s="2" t="e">
        <f t="shared" si="11"/>
        <v>#DIV/0!</v>
      </c>
      <c r="H16" s="2" t="e">
        <f t="shared" si="11"/>
        <v>#DIV/0!</v>
      </c>
      <c r="I16" s="2">
        <f t="shared" si="11"/>
        <v>1.049548217199233E-3</v>
      </c>
      <c r="J16" s="2">
        <f t="shared" si="11"/>
        <v>1.1621214369086837E-2</v>
      </c>
      <c r="K16" s="2">
        <f t="shared" si="11"/>
        <v>5.269629369401019E-3</v>
      </c>
      <c r="L16" s="2"/>
      <c r="O16" s="3"/>
      <c r="P16" s="1">
        <f>SUM(D4:K11)/SUM(D3:K11)</f>
        <v>0.98994428682476587</v>
      </c>
      <c r="Q16" s="3" t="s">
        <v>23</v>
      </c>
      <c r="R16" s="3"/>
      <c r="S16" s="3"/>
      <c r="T16" s="3"/>
      <c r="U16" s="3"/>
      <c r="V16" s="3"/>
      <c r="W16" s="3"/>
    </row>
    <row r="17" spans="2:23" ht="15" thickBot="1" x14ac:dyDescent="0.4">
      <c r="B17" t="s">
        <v>1</v>
      </c>
      <c r="C17" s="2">
        <f t="shared" ref="C17:K17" si="12">C4/C$12</f>
        <v>0</v>
      </c>
      <c r="D17" s="2" t="e">
        <f t="shared" si="12"/>
        <v>#DIV/0!</v>
      </c>
      <c r="E17" s="2" t="e">
        <f t="shared" si="12"/>
        <v>#DIV/0!</v>
      </c>
      <c r="F17" s="2">
        <f t="shared" si="12"/>
        <v>0</v>
      </c>
      <c r="G17" s="2" t="e">
        <f t="shared" si="12"/>
        <v>#DIV/0!</v>
      </c>
      <c r="H17" s="2" t="e">
        <f t="shared" si="12"/>
        <v>#DIV/0!</v>
      </c>
      <c r="I17" s="2">
        <f t="shared" si="12"/>
        <v>0</v>
      </c>
      <c r="J17" s="2">
        <f t="shared" si="12"/>
        <v>0</v>
      </c>
      <c r="K17" s="2">
        <f t="shared" si="12"/>
        <v>0</v>
      </c>
      <c r="O17" s="3"/>
      <c r="P17" s="1">
        <f>SUM(D4:K11)/SUM(C4:K11)</f>
        <v>0.97809771110178323</v>
      </c>
      <c r="Q17" s="3" t="s">
        <v>24</v>
      </c>
      <c r="R17" s="3"/>
      <c r="S17" s="3"/>
      <c r="T17" s="3"/>
      <c r="U17" s="3"/>
      <c r="V17" s="3"/>
      <c r="W17" s="3"/>
    </row>
    <row r="18" spans="2:23" ht="15" thickBot="1" x14ac:dyDescent="0.4">
      <c r="B18" t="s">
        <v>2</v>
      </c>
      <c r="C18" s="2">
        <f t="shared" ref="C18:K18" si="13">C5/C$12</f>
        <v>0</v>
      </c>
      <c r="D18" s="2" t="e">
        <f t="shared" si="13"/>
        <v>#DIV/0!</v>
      </c>
      <c r="E18" s="4" t="e">
        <f t="shared" si="13"/>
        <v>#DIV/0!</v>
      </c>
      <c r="F18" s="2">
        <f t="shared" si="13"/>
        <v>0</v>
      </c>
      <c r="G18" s="2" t="e">
        <f t="shared" si="13"/>
        <v>#DIV/0!</v>
      </c>
      <c r="H18" s="2" t="e">
        <f t="shared" si="13"/>
        <v>#DIV/0!</v>
      </c>
      <c r="I18" s="2">
        <f t="shared" si="13"/>
        <v>0</v>
      </c>
      <c r="J18" s="2">
        <f t="shared" si="13"/>
        <v>0</v>
      </c>
      <c r="K18" s="2">
        <f t="shared" si="13"/>
        <v>0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ht="15" thickBot="1" x14ac:dyDescent="0.4">
      <c r="B19" t="s">
        <v>3</v>
      </c>
      <c r="C19" s="2">
        <f t="shared" ref="C19:K19" si="14">C6/C$12</f>
        <v>9.7985062081221936E-5</v>
      </c>
      <c r="D19" s="2" t="e">
        <f t="shared" si="14"/>
        <v>#DIV/0!</v>
      </c>
      <c r="E19" s="2" t="e">
        <f t="shared" si="14"/>
        <v>#DIV/0!</v>
      </c>
      <c r="F19" s="2">
        <f t="shared" si="14"/>
        <v>0.96928813077180964</v>
      </c>
      <c r="G19" s="2" t="e">
        <f t="shared" si="14"/>
        <v>#DIV/0!</v>
      </c>
      <c r="H19" s="2" t="e">
        <f t="shared" si="14"/>
        <v>#DIV/0!</v>
      </c>
      <c r="I19" s="2">
        <f t="shared" si="14"/>
        <v>7.9574837558560024E-3</v>
      </c>
      <c r="J19" s="2">
        <f t="shared" si="14"/>
        <v>4.6992498002506027E-3</v>
      </c>
      <c r="K19" s="2">
        <f t="shared" si="14"/>
        <v>5.6968966155686686E-4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ht="15" thickBot="1" x14ac:dyDescent="0.4">
      <c r="B20" t="s">
        <v>4</v>
      </c>
      <c r="C20" s="2">
        <f t="shared" ref="C20:K20" si="15">C7/C$12</f>
        <v>0</v>
      </c>
      <c r="D20" s="2" t="e">
        <f t="shared" si="15"/>
        <v>#DIV/0!</v>
      </c>
      <c r="E20" s="2" t="e">
        <f t="shared" si="15"/>
        <v>#DIV/0!</v>
      </c>
      <c r="F20" s="2">
        <f t="shared" si="15"/>
        <v>0</v>
      </c>
      <c r="G20" s="4" t="e">
        <f t="shared" si="15"/>
        <v>#DIV/0!</v>
      </c>
      <c r="H20" s="2" t="e">
        <f t="shared" si="15"/>
        <v>#DIV/0!</v>
      </c>
      <c r="I20" s="2">
        <f t="shared" si="15"/>
        <v>0</v>
      </c>
      <c r="J20" s="2">
        <f t="shared" si="15"/>
        <v>0</v>
      </c>
      <c r="K20" s="2">
        <f t="shared" si="15"/>
        <v>0</v>
      </c>
      <c r="O20" s="3"/>
      <c r="P20" s="3"/>
      <c r="Q20" s="3"/>
      <c r="R20" s="3"/>
      <c r="S20" s="3"/>
      <c r="T20" s="3"/>
      <c r="U20" s="3"/>
      <c r="V20" s="3"/>
      <c r="W20" s="3"/>
    </row>
    <row r="21" spans="2:23" ht="15" thickBot="1" x14ac:dyDescent="0.4">
      <c r="B21" t="s">
        <v>5</v>
      </c>
      <c r="C21" s="2">
        <f t="shared" ref="C21:K21" si="16">C8/C$12</f>
        <v>0</v>
      </c>
      <c r="D21" s="2" t="e">
        <f t="shared" si="16"/>
        <v>#DIV/0!</v>
      </c>
      <c r="E21" s="2" t="e">
        <f t="shared" si="16"/>
        <v>#DIV/0!</v>
      </c>
      <c r="F21" s="2">
        <f t="shared" si="16"/>
        <v>0</v>
      </c>
      <c r="G21" s="2" t="e">
        <f t="shared" si="16"/>
        <v>#DIV/0!</v>
      </c>
      <c r="H21" s="4" t="e">
        <f t="shared" si="16"/>
        <v>#DIV/0!</v>
      </c>
      <c r="I21" s="2">
        <f t="shared" si="16"/>
        <v>0</v>
      </c>
      <c r="J21" s="2">
        <f t="shared" si="16"/>
        <v>0</v>
      </c>
      <c r="K21" s="2">
        <f t="shared" si="16"/>
        <v>0</v>
      </c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35">
      <c r="B22" t="s">
        <v>6</v>
      </c>
      <c r="C22" s="2">
        <f t="shared" ref="C22:K22" si="17">C9/C$12</f>
        <v>2.6222817356129874E-6</v>
      </c>
      <c r="D22" s="2" t="e">
        <f t="shared" si="17"/>
        <v>#DIV/0!</v>
      </c>
      <c r="E22" s="2" t="e">
        <f t="shared" si="17"/>
        <v>#DIV/0!</v>
      </c>
      <c r="F22" s="2">
        <f t="shared" si="17"/>
        <v>9.0215480895246419E-3</v>
      </c>
      <c r="G22" s="2" t="e">
        <f t="shared" si="17"/>
        <v>#DIV/0!</v>
      </c>
      <c r="H22" s="2" t="e">
        <f t="shared" si="17"/>
        <v>#DIV/0!</v>
      </c>
      <c r="I22" s="2">
        <f t="shared" si="17"/>
        <v>0.98623183565983186</v>
      </c>
      <c r="J22" s="2">
        <f t="shared" si="17"/>
        <v>8.222346550457502E-5</v>
      </c>
      <c r="K22" s="2">
        <f t="shared" si="17"/>
        <v>2.2217896800717811E-3</v>
      </c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35">
      <c r="B23" t="s">
        <v>7</v>
      </c>
      <c r="C23" s="2">
        <f t="shared" ref="C23:K23" si="18">C10/C$12</f>
        <v>7.6103289340879099E-4</v>
      </c>
      <c r="D23" s="2" t="e">
        <f t="shared" si="18"/>
        <v>#DIV/0!</v>
      </c>
      <c r="E23" s="2" t="e">
        <f t="shared" si="18"/>
        <v>#DIV/0!</v>
      </c>
      <c r="F23" s="2">
        <f t="shared" si="18"/>
        <v>9.9003362761731564E-3</v>
      </c>
      <c r="G23" s="2" t="e">
        <f t="shared" si="18"/>
        <v>#DIV/0!</v>
      </c>
      <c r="H23" s="2" t="e">
        <f t="shared" si="18"/>
        <v>#DIV/0!</v>
      </c>
      <c r="I23" s="2">
        <f t="shared" si="18"/>
        <v>7.4422509946854695E-4</v>
      </c>
      <c r="J23" s="2">
        <f t="shared" si="18"/>
        <v>0.97901246042995727</v>
      </c>
      <c r="K23" s="2">
        <f t="shared" si="18"/>
        <v>9.1150345849098698E-3</v>
      </c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35">
      <c r="B24" t="s">
        <v>8</v>
      </c>
      <c r="C24" s="2">
        <f t="shared" ref="C24:K24" si="19">C11/C$12</f>
        <v>7.7188550494825865E-5</v>
      </c>
      <c r="D24" s="2" t="e">
        <f t="shared" si="19"/>
        <v>#DIV/0!</v>
      </c>
      <c r="E24" s="2" t="e">
        <f t="shared" si="19"/>
        <v>#DIV/0!</v>
      </c>
      <c r="F24" s="2">
        <f t="shared" si="19"/>
        <v>7.1623777062104418E-4</v>
      </c>
      <c r="G24" s="2" t="e">
        <f t="shared" si="19"/>
        <v>#DIV/0!</v>
      </c>
      <c r="H24" s="2" t="e">
        <f t="shared" si="19"/>
        <v>#DIV/0!</v>
      </c>
      <c r="I24" s="2">
        <f t="shared" si="19"/>
        <v>4.0169072676443365E-3</v>
      </c>
      <c r="J24" s="2">
        <f t="shared" si="19"/>
        <v>4.5848519352007597E-3</v>
      </c>
      <c r="K24" s="2">
        <f t="shared" si="19"/>
        <v>0.98282385670406047</v>
      </c>
      <c r="O24" s="3"/>
      <c r="P24" s="3"/>
      <c r="Q24" s="3"/>
      <c r="R24" s="3"/>
      <c r="S24" s="3"/>
      <c r="T24" s="3"/>
      <c r="U24" s="3"/>
      <c r="V24" s="3"/>
      <c r="W24" s="3"/>
    </row>
    <row r="39" spans="1:11" x14ac:dyDescent="0.35">
      <c r="C39" s="28"/>
      <c r="D39" s="28"/>
      <c r="E39" s="28"/>
      <c r="F39" s="28"/>
      <c r="G39" s="28"/>
      <c r="H39" s="28"/>
      <c r="I39" s="28"/>
      <c r="J39" s="28"/>
      <c r="K39" s="28"/>
    </row>
    <row r="41" spans="1:11" x14ac:dyDescent="0.35">
      <c r="A41" s="29"/>
      <c r="C41" s="5"/>
      <c r="D41" s="5"/>
      <c r="E41" s="5"/>
      <c r="F41" s="5"/>
      <c r="G41" s="5"/>
      <c r="H41" s="5"/>
      <c r="I41" s="5"/>
      <c r="J41" s="5"/>
      <c r="K41" s="5"/>
    </row>
    <row r="42" spans="1:11" x14ac:dyDescent="0.35">
      <c r="A42" s="29"/>
      <c r="C42" s="5"/>
      <c r="D42" s="5"/>
      <c r="E42" s="5"/>
      <c r="F42" s="5"/>
      <c r="G42" s="5"/>
      <c r="H42" s="5"/>
      <c r="I42" s="5"/>
      <c r="J42" s="5"/>
      <c r="K42" s="5"/>
    </row>
    <row r="43" spans="1:11" x14ac:dyDescent="0.35">
      <c r="A43" s="29"/>
      <c r="C43" s="5"/>
      <c r="D43" s="5"/>
      <c r="E43" s="5"/>
      <c r="F43" s="5"/>
      <c r="G43" s="5"/>
      <c r="H43" s="5"/>
      <c r="I43" s="5"/>
      <c r="J43" s="5"/>
      <c r="K43" s="5"/>
    </row>
    <row r="44" spans="1:11" x14ac:dyDescent="0.35">
      <c r="A44" s="29"/>
      <c r="C44" s="5"/>
      <c r="D44" s="5"/>
      <c r="E44" s="5"/>
      <c r="F44" s="5"/>
      <c r="G44" s="5"/>
      <c r="H44" s="5"/>
      <c r="I44" s="5"/>
      <c r="J44" s="5"/>
      <c r="K44" s="5"/>
    </row>
    <row r="45" spans="1:11" x14ac:dyDescent="0.35">
      <c r="A45" s="29"/>
      <c r="C45" s="5"/>
      <c r="D45" s="5"/>
      <c r="E45" s="5"/>
      <c r="F45" s="5"/>
      <c r="G45" s="5"/>
      <c r="H45" s="5"/>
      <c r="I45" s="5"/>
      <c r="J45" s="5"/>
      <c r="K45" s="5"/>
    </row>
    <row r="46" spans="1:11" x14ac:dyDescent="0.35">
      <c r="A46" s="29"/>
      <c r="C46" s="5"/>
      <c r="D46" s="5"/>
      <c r="E46" s="5"/>
      <c r="F46" s="5"/>
      <c r="G46" s="5"/>
      <c r="H46" s="5"/>
      <c r="I46" s="5"/>
      <c r="J46" s="5"/>
      <c r="K46" s="5"/>
    </row>
    <row r="47" spans="1:11" x14ac:dyDescent="0.35">
      <c r="A47" s="29"/>
      <c r="C47" s="5"/>
      <c r="D47" s="5"/>
      <c r="E47" s="5"/>
      <c r="F47" s="5"/>
      <c r="G47" s="5"/>
      <c r="H47" s="5"/>
      <c r="I47" s="5"/>
      <c r="J47" s="5"/>
      <c r="K47" s="5"/>
    </row>
    <row r="48" spans="1:11" x14ac:dyDescent="0.35">
      <c r="A48" s="29"/>
      <c r="C48" s="5"/>
      <c r="D48" s="5"/>
      <c r="E48" s="5"/>
      <c r="F48" s="5"/>
      <c r="G48" s="5"/>
      <c r="H48" s="5"/>
      <c r="I48" s="5"/>
      <c r="J48" s="5"/>
      <c r="K48" s="5"/>
    </row>
    <row r="49" spans="1:11" x14ac:dyDescent="0.35">
      <c r="A49" s="29"/>
      <c r="C49" s="5"/>
      <c r="D49" s="5"/>
      <c r="E49" s="5"/>
      <c r="F49" s="5"/>
      <c r="G49" s="5"/>
      <c r="H49" s="5"/>
      <c r="I49" s="5"/>
      <c r="J49" s="5"/>
      <c r="K49" s="5"/>
    </row>
  </sheetData>
  <mergeCells count="4">
    <mergeCell ref="C1:K1"/>
    <mergeCell ref="A3:A11"/>
    <mergeCell ref="C39:K39"/>
    <mergeCell ref="A41:A49"/>
  </mergeCells>
  <conditionalFormatting sqref="C16:K24 L16">
    <cfRule type="colorScale" priority="7">
      <colorScale>
        <cfvo type="min"/>
        <cfvo type="percentile" val="90"/>
        <color rgb="FFFCFCFF"/>
        <color rgb="FF63BE7B"/>
      </colorScale>
    </cfRule>
  </conditionalFormatting>
  <conditionalFormatting sqref="O3:W11">
    <cfRule type="colorScale" priority="6">
      <colorScale>
        <cfvo type="min"/>
        <cfvo type="percentile" val="90"/>
        <color rgb="FFFCFCFF"/>
        <color rgb="FF63BE7B"/>
      </colorScale>
    </cfRule>
  </conditionalFormatting>
  <conditionalFormatting sqref="O18:W24 O16:O17 R16:W17">
    <cfRule type="colorScale" priority="4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5">
      <colorScale>
        <cfvo type="min"/>
        <cfvo type="max"/>
        <color rgb="FFFCFCFF"/>
        <color rgb="FF63BE7B"/>
      </colorScale>
    </cfRule>
  </conditionalFormatting>
  <conditionalFormatting sqref="C41:K49">
    <cfRule type="colorScale" priority="3">
      <colorScale>
        <cfvo type="min"/>
        <cfvo type="percentile" val="90"/>
        <color rgb="FFFCFCFF"/>
        <color rgb="FF63BE7B"/>
      </colorScale>
    </cfRule>
  </conditionalFormatting>
  <conditionalFormatting sqref="Q16:Q17">
    <cfRule type="colorScale" priority="1">
      <colorScale>
        <cfvo type="min"/>
        <cfvo type="num" val="0"/>
        <cfvo type="max"/>
        <color rgb="FFF8696B"/>
        <color rgb="FFFCFCFF"/>
        <color rgb="FF5A8AC6"/>
      </colorScale>
    </cfRule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16SEC ALERT</vt:lpstr>
      <vt:lpstr>16SEC ANN</vt:lpstr>
      <vt:lpstr>23MQS ALERT</vt:lpstr>
      <vt:lpstr>23MQS ANN</vt:lpstr>
      <vt:lpstr>34MFS ALERT</vt:lpstr>
      <vt:lpstr>34MFS ANN</vt:lpstr>
      <vt:lpstr>ALERT all</vt:lpstr>
      <vt:lpstr>ANN 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Pickens</dc:creator>
  <cp:lastModifiedBy>Amy Pickens</cp:lastModifiedBy>
  <dcterms:created xsi:type="dcterms:W3CDTF">2024-01-04T14:42:30Z</dcterms:created>
  <dcterms:modified xsi:type="dcterms:W3CDTF">2024-02-01T17:57:03Z</dcterms:modified>
</cp:coreProperties>
</file>