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LSDIST\VIIRStest\lasrc_timeSeries\"/>
    </mc:Choice>
  </mc:AlternateContent>
  <xr:revisionPtr revIDLastSave="0" documentId="13_ncr:40001_{25B2E554-B2D2-46B1-BD2A-FBFB0F990926}" xr6:coauthVersionLast="47" xr6:coauthVersionMax="47" xr10:uidLastSave="{00000000-0000-0000-0000-000000000000}"/>
  <bookViews>
    <workbookView xWindow="-105" yWindow="0" windowWidth="26010" windowHeight="20985" activeTab="7"/>
  </bookViews>
  <sheets>
    <sheet name="16SEC ALERT" sheetId="9" r:id="rId1"/>
    <sheet name="16SEC ANN" sheetId="12" r:id="rId2"/>
    <sheet name="23MQS ALERT" sheetId="6" r:id="rId3"/>
    <sheet name="23MQS ANN" sheetId="13" r:id="rId4"/>
    <sheet name="34MFS ALERT" sheetId="8" r:id="rId5"/>
    <sheet name="34MFS ANN" sheetId="14" r:id="rId6"/>
    <sheet name="ALERT all" sheetId="11" r:id="rId7"/>
    <sheet name="ANN all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9" l="1"/>
  <c r="P16" i="9"/>
  <c r="P15" i="9"/>
  <c r="P17" i="12"/>
  <c r="P16" i="12"/>
  <c r="P15" i="12"/>
  <c r="P17" i="6"/>
  <c r="P16" i="6"/>
  <c r="P15" i="6"/>
  <c r="P17" i="13"/>
  <c r="P16" i="13"/>
  <c r="P15" i="13"/>
  <c r="P17" i="8"/>
  <c r="P16" i="8"/>
  <c r="P15" i="8"/>
  <c r="P17" i="14"/>
  <c r="P16" i="14"/>
  <c r="P15" i="14"/>
  <c r="P15" i="11"/>
  <c r="P17" i="15"/>
  <c r="P16" i="15"/>
  <c r="P16" i="11"/>
  <c r="C3" i="11" l="1"/>
  <c r="D3" i="11"/>
  <c r="E3" i="11"/>
  <c r="F3" i="11"/>
  <c r="G3" i="11"/>
  <c r="H3" i="11"/>
  <c r="I3" i="11"/>
  <c r="J3" i="11"/>
  <c r="K3" i="11"/>
  <c r="C4" i="11"/>
  <c r="D4" i="11"/>
  <c r="E4" i="11"/>
  <c r="F4" i="11"/>
  <c r="G4" i="11"/>
  <c r="H4" i="11"/>
  <c r="I4" i="11"/>
  <c r="J4" i="11"/>
  <c r="K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C10" i="11"/>
  <c r="D10" i="11"/>
  <c r="E10" i="11"/>
  <c r="F10" i="11"/>
  <c r="G10" i="11"/>
  <c r="H10" i="11"/>
  <c r="I10" i="11"/>
  <c r="J10" i="11"/>
  <c r="K10" i="11"/>
  <c r="C11" i="11"/>
  <c r="D11" i="11"/>
  <c r="E11" i="11"/>
  <c r="F11" i="11"/>
  <c r="G11" i="11"/>
  <c r="H11" i="11"/>
  <c r="I11" i="11"/>
  <c r="J11" i="11"/>
  <c r="K11" i="11"/>
  <c r="P17" i="11" l="1"/>
  <c r="L11" i="12"/>
  <c r="L10" i="12"/>
  <c r="L9" i="12"/>
  <c r="L8" i="12"/>
  <c r="L7" i="12"/>
  <c r="L6" i="12"/>
  <c r="L5" i="12"/>
  <c r="L4" i="12"/>
  <c r="L3" i="12"/>
  <c r="U3" i="12" s="1"/>
  <c r="L11" i="13"/>
  <c r="L10" i="13"/>
  <c r="L9" i="13"/>
  <c r="L8" i="13"/>
  <c r="L7" i="13"/>
  <c r="L6" i="13"/>
  <c r="L5" i="13"/>
  <c r="L4" i="13"/>
  <c r="L3" i="13"/>
  <c r="L11" i="14"/>
  <c r="L10" i="14"/>
  <c r="L9" i="14"/>
  <c r="L8" i="14"/>
  <c r="L7" i="14"/>
  <c r="L6" i="14"/>
  <c r="L5" i="14"/>
  <c r="L4" i="14"/>
  <c r="L3" i="14"/>
  <c r="D3" i="15"/>
  <c r="E3" i="15"/>
  <c r="F3" i="15"/>
  <c r="G3" i="15"/>
  <c r="H3" i="15"/>
  <c r="I3" i="15"/>
  <c r="J3" i="15"/>
  <c r="K3" i="15"/>
  <c r="D4" i="15"/>
  <c r="E4" i="15"/>
  <c r="F4" i="15"/>
  <c r="G4" i="15"/>
  <c r="H4" i="15"/>
  <c r="I4" i="15"/>
  <c r="J4" i="15"/>
  <c r="K4" i="15"/>
  <c r="D5" i="15"/>
  <c r="E5" i="15"/>
  <c r="F5" i="15"/>
  <c r="G5" i="15"/>
  <c r="H5" i="15"/>
  <c r="I5" i="15"/>
  <c r="J5" i="15"/>
  <c r="K5" i="15"/>
  <c r="D6" i="15"/>
  <c r="E6" i="15"/>
  <c r="F6" i="15"/>
  <c r="G6" i="15"/>
  <c r="H6" i="15"/>
  <c r="I6" i="15"/>
  <c r="J6" i="15"/>
  <c r="K6" i="15"/>
  <c r="D7" i="15"/>
  <c r="E7" i="15"/>
  <c r="F7" i="15"/>
  <c r="G7" i="15"/>
  <c r="H7" i="15"/>
  <c r="I7" i="15"/>
  <c r="J7" i="15"/>
  <c r="K7" i="15"/>
  <c r="D8" i="15"/>
  <c r="E8" i="15"/>
  <c r="F8" i="15"/>
  <c r="G8" i="15"/>
  <c r="H8" i="15"/>
  <c r="I8" i="15"/>
  <c r="J8" i="15"/>
  <c r="K8" i="15"/>
  <c r="D9" i="15"/>
  <c r="E9" i="15"/>
  <c r="F9" i="15"/>
  <c r="G9" i="15"/>
  <c r="H9" i="15"/>
  <c r="I9" i="15"/>
  <c r="J9" i="15"/>
  <c r="K9" i="15"/>
  <c r="D10" i="15"/>
  <c r="E10" i="15"/>
  <c r="F10" i="15"/>
  <c r="G10" i="15"/>
  <c r="H10" i="15"/>
  <c r="I10" i="15"/>
  <c r="J10" i="15"/>
  <c r="K10" i="15"/>
  <c r="D11" i="15"/>
  <c r="E11" i="15"/>
  <c r="F11" i="15"/>
  <c r="G11" i="15"/>
  <c r="H11" i="15"/>
  <c r="I11" i="15"/>
  <c r="J11" i="15"/>
  <c r="K11" i="15"/>
  <c r="C4" i="15"/>
  <c r="C5" i="15"/>
  <c r="C6" i="15"/>
  <c r="C7" i="15"/>
  <c r="C8" i="15"/>
  <c r="C9" i="15"/>
  <c r="C10" i="15"/>
  <c r="C11" i="15"/>
  <c r="C3" i="15"/>
  <c r="L12" i="14"/>
  <c r="K12" i="14"/>
  <c r="K23" i="14" s="1"/>
  <c r="J12" i="14"/>
  <c r="J23" i="14" s="1"/>
  <c r="I12" i="14"/>
  <c r="I23" i="14" s="1"/>
  <c r="H12" i="14"/>
  <c r="H23" i="14" s="1"/>
  <c r="G12" i="14"/>
  <c r="G23" i="14" s="1"/>
  <c r="F12" i="14"/>
  <c r="F23" i="14" s="1"/>
  <c r="E12" i="14"/>
  <c r="E23" i="14" s="1"/>
  <c r="D12" i="14"/>
  <c r="D23" i="14" s="1"/>
  <c r="C12" i="14"/>
  <c r="C24" i="14" s="1"/>
  <c r="W11" i="14"/>
  <c r="W10" i="14"/>
  <c r="W9" i="14"/>
  <c r="W8" i="14"/>
  <c r="V8" i="14"/>
  <c r="U8" i="14"/>
  <c r="T8" i="14"/>
  <c r="S8" i="14"/>
  <c r="R8" i="14"/>
  <c r="W7" i="14"/>
  <c r="W6" i="14"/>
  <c r="O5" i="14"/>
  <c r="W4" i="14"/>
  <c r="V4" i="14"/>
  <c r="W3" i="14"/>
  <c r="W3" i="13"/>
  <c r="L12" i="13"/>
  <c r="K12" i="13"/>
  <c r="K24" i="13" s="1"/>
  <c r="J12" i="13"/>
  <c r="J24" i="13" s="1"/>
  <c r="I12" i="13"/>
  <c r="I24" i="13" s="1"/>
  <c r="H12" i="13"/>
  <c r="H24" i="13" s="1"/>
  <c r="G12" i="13"/>
  <c r="G24" i="13" s="1"/>
  <c r="F12" i="13"/>
  <c r="F24" i="13" s="1"/>
  <c r="E12" i="13"/>
  <c r="E24" i="13" s="1"/>
  <c r="D12" i="13"/>
  <c r="D24" i="13" s="1"/>
  <c r="C12" i="13"/>
  <c r="C24" i="13" s="1"/>
  <c r="W11" i="13"/>
  <c r="V11" i="13"/>
  <c r="U11" i="13"/>
  <c r="T11" i="13"/>
  <c r="S11" i="13"/>
  <c r="R11" i="13"/>
  <c r="Q11" i="13"/>
  <c r="P11" i="13"/>
  <c r="O11" i="13"/>
  <c r="W10" i="13"/>
  <c r="P9" i="13"/>
  <c r="W9" i="13"/>
  <c r="Q8" i="13"/>
  <c r="P8" i="13"/>
  <c r="O8" i="13"/>
  <c r="W8" i="13"/>
  <c r="W7" i="13"/>
  <c r="V7" i="13"/>
  <c r="U7" i="13"/>
  <c r="T7" i="13"/>
  <c r="S7" i="13"/>
  <c r="W6" i="13"/>
  <c r="T5" i="13"/>
  <c r="R5" i="13"/>
  <c r="Q5" i="13"/>
  <c r="P5" i="13"/>
  <c r="O5" i="13"/>
  <c r="W5" i="13"/>
  <c r="W4" i="13"/>
  <c r="T8" i="12"/>
  <c r="L12" i="12"/>
  <c r="K12" i="12"/>
  <c r="K24" i="12" s="1"/>
  <c r="J12" i="12"/>
  <c r="J18" i="12" s="1"/>
  <c r="I12" i="12"/>
  <c r="I22" i="12" s="1"/>
  <c r="H12" i="12"/>
  <c r="H23" i="12" s="1"/>
  <c r="G12" i="12"/>
  <c r="G18" i="12" s="1"/>
  <c r="F12" i="12"/>
  <c r="F18" i="12" s="1"/>
  <c r="E12" i="12"/>
  <c r="E23" i="12" s="1"/>
  <c r="D12" i="12"/>
  <c r="D23" i="12" s="1"/>
  <c r="C12" i="12"/>
  <c r="C23" i="12" s="1"/>
  <c r="W11" i="12"/>
  <c r="V11" i="12"/>
  <c r="U11" i="12"/>
  <c r="T11" i="12"/>
  <c r="S11" i="12"/>
  <c r="R11" i="12"/>
  <c r="Q11" i="12"/>
  <c r="P11" i="12"/>
  <c r="O11" i="12"/>
  <c r="W10" i="12"/>
  <c r="Q9" i="12"/>
  <c r="P9" i="12"/>
  <c r="O9" i="12"/>
  <c r="V9" i="12"/>
  <c r="W8" i="12"/>
  <c r="V8" i="12"/>
  <c r="U8" i="12"/>
  <c r="S8" i="12"/>
  <c r="R8" i="12"/>
  <c r="Q8" i="12"/>
  <c r="P8" i="12"/>
  <c r="O8" i="12"/>
  <c r="W7" i="12"/>
  <c r="V7" i="12"/>
  <c r="U7" i="12"/>
  <c r="T7" i="12"/>
  <c r="S7" i="12"/>
  <c r="R7" i="12"/>
  <c r="Q7" i="12"/>
  <c r="P7" i="12"/>
  <c r="O7" i="12"/>
  <c r="S6" i="12"/>
  <c r="W5" i="12"/>
  <c r="V5" i="12"/>
  <c r="U5" i="12"/>
  <c r="T5" i="12"/>
  <c r="S5" i="12"/>
  <c r="R5" i="12"/>
  <c r="Q5" i="12"/>
  <c r="P5" i="12"/>
  <c r="O5" i="12"/>
  <c r="W4" i="12"/>
  <c r="V4" i="12"/>
  <c r="U4" i="12"/>
  <c r="T4" i="12"/>
  <c r="S4" i="12"/>
  <c r="R4" i="12"/>
  <c r="Q4" i="12"/>
  <c r="P4" i="12"/>
  <c r="O4" i="12"/>
  <c r="W3" i="12"/>
  <c r="V3" i="12"/>
  <c r="G12" i="11"/>
  <c r="G19" i="11" s="1"/>
  <c r="H12" i="11"/>
  <c r="H19" i="11" s="1"/>
  <c r="I12" i="11"/>
  <c r="J12" i="11"/>
  <c r="C23" i="11"/>
  <c r="C12" i="11"/>
  <c r="C20" i="11" s="1"/>
  <c r="L9" i="11"/>
  <c r="S9" i="11" s="1"/>
  <c r="L8" i="11"/>
  <c r="R8" i="11" s="1"/>
  <c r="L6" i="11"/>
  <c r="W6" i="11" s="1"/>
  <c r="L5" i="11"/>
  <c r="W5" i="11" s="1"/>
  <c r="L4" i="11"/>
  <c r="V4" i="11" s="1"/>
  <c r="L3" i="11"/>
  <c r="W3" i="11" s="1"/>
  <c r="L12" i="8"/>
  <c r="L12" i="9"/>
  <c r="L11" i="9"/>
  <c r="L10" i="9"/>
  <c r="L9" i="9"/>
  <c r="L8" i="9"/>
  <c r="L7" i="9"/>
  <c r="L6" i="9"/>
  <c r="L5" i="9"/>
  <c r="L4" i="9"/>
  <c r="L3" i="9"/>
  <c r="K21" i="9"/>
  <c r="J21" i="9"/>
  <c r="I21" i="9"/>
  <c r="H21" i="9"/>
  <c r="G21" i="9"/>
  <c r="F21" i="9"/>
  <c r="E21" i="9"/>
  <c r="D21" i="9"/>
  <c r="C21" i="9"/>
  <c r="K19" i="9"/>
  <c r="J19" i="9"/>
  <c r="I19" i="9"/>
  <c r="H19" i="9"/>
  <c r="G19" i="9"/>
  <c r="F19" i="9"/>
  <c r="E19" i="9"/>
  <c r="D19" i="9"/>
  <c r="C19" i="9"/>
  <c r="K17" i="9"/>
  <c r="J17" i="9"/>
  <c r="I17" i="9"/>
  <c r="H17" i="9"/>
  <c r="G17" i="9"/>
  <c r="F17" i="9"/>
  <c r="E17" i="9"/>
  <c r="D17" i="9"/>
  <c r="C17" i="9"/>
  <c r="K12" i="9"/>
  <c r="K24" i="9" s="1"/>
  <c r="J12" i="9"/>
  <c r="J24" i="9" s="1"/>
  <c r="I12" i="9"/>
  <c r="I24" i="9" s="1"/>
  <c r="H12" i="9"/>
  <c r="H24" i="9" s="1"/>
  <c r="G12" i="9"/>
  <c r="G24" i="9" s="1"/>
  <c r="F12" i="9"/>
  <c r="F24" i="9" s="1"/>
  <c r="E12" i="9"/>
  <c r="E24" i="9" s="1"/>
  <c r="D12" i="9"/>
  <c r="D24" i="9" s="1"/>
  <c r="C12" i="9"/>
  <c r="C24" i="9" s="1"/>
  <c r="W11" i="9"/>
  <c r="V11" i="9"/>
  <c r="U11" i="9"/>
  <c r="T11" i="9"/>
  <c r="S11" i="9"/>
  <c r="R11" i="9"/>
  <c r="Q11" i="9"/>
  <c r="P11" i="9"/>
  <c r="O11" i="9"/>
  <c r="W10" i="9"/>
  <c r="P9" i="9"/>
  <c r="O9" i="9"/>
  <c r="W9" i="9"/>
  <c r="W8" i="9"/>
  <c r="W7" i="9"/>
  <c r="V7" i="9"/>
  <c r="U7" i="9"/>
  <c r="T7" i="9"/>
  <c r="S7" i="9"/>
  <c r="R7" i="9"/>
  <c r="W6" i="9"/>
  <c r="W5" i="9"/>
  <c r="W4" i="9"/>
  <c r="W3" i="9"/>
  <c r="V3" i="9"/>
  <c r="L11" i="6"/>
  <c r="L10" i="6"/>
  <c r="L9" i="6"/>
  <c r="L8" i="6"/>
  <c r="L7" i="6"/>
  <c r="L6" i="6"/>
  <c r="L5" i="6"/>
  <c r="L4" i="6"/>
  <c r="L3" i="6"/>
  <c r="L11" i="8"/>
  <c r="L10" i="8"/>
  <c r="L9" i="8"/>
  <c r="L8" i="8"/>
  <c r="L7" i="8"/>
  <c r="L6" i="8"/>
  <c r="L5" i="8"/>
  <c r="L4" i="8"/>
  <c r="L3" i="8"/>
  <c r="O3" i="8" s="1"/>
  <c r="K24" i="8"/>
  <c r="J24" i="8"/>
  <c r="I24" i="8"/>
  <c r="H24" i="8"/>
  <c r="G24" i="8"/>
  <c r="F24" i="8"/>
  <c r="G23" i="8"/>
  <c r="F23" i="8"/>
  <c r="C23" i="8"/>
  <c r="K22" i="8"/>
  <c r="J22" i="8"/>
  <c r="I22" i="8"/>
  <c r="H22" i="8"/>
  <c r="G22" i="8"/>
  <c r="F22" i="8"/>
  <c r="K20" i="8"/>
  <c r="J20" i="8"/>
  <c r="I20" i="8"/>
  <c r="H20" i="8"/>
  <c r="G20" i="8"/>
  <c r="F20" i="8"/>
  <c r="G19" i="8"/>
  <c r="F19" i="8"/>
  <c r="K18" i="8"/>
  <c r="J18" i="8"/>
  <c r="I18" i="8"/>
  <c r="H18" i="8"/>
  <c r="G18" i="8"/>
  <c r="F18" i="8"/>
  <c r="G17" i="8"/>
  <c r="F17" i="8"/>
  <c r="K12" i="8"/>
  <c r="K23" i="8" s="1"/>
  <c r="J12" i="8"/>
  <c r="J23" i="8" s="1"/>
  <c r="I12" i="8"/>
  <c r="I23" i="8" s="1"/>
  <c r="H12" i="8"/>
  <c r="H23" i="8" s="1"/>
  <c r="G12" i="8"/>
  <c r="G21" i="8" s="1"/>
  <c r="F12" i="8"/>
  <c r="F21" i="8" s="1"/>
  <c r="E12" i="8"/>
  <c r="E21" i="8" s="1"/>
  <c r="D12" i="8"/>
  <c r="D23" i="8" s="1"/>
  <c r="C12" i="8"/>
  <c r="C21" i="8" s="1"/>
  <c r="W11" i="8"/>
  <c r="W10" i="8"/>
  <c r="V10" i="8"/>
  <c r="U10" i="8"/>
  <c r="T10" i="8"/>
  <c r="S10" i="8"/>
  <c r="R10" i="8"/>
  <c r="Q10" i="8"/>
  <c r="P10" i="8"/>
  <c r="O10" i="8"/>
  <c r="W9" i="8"/>
  <c r="V9" i="8"/>
  <c r="U9" i="8"/>
  <c r="T9" i="8"/>
  <c r="S9" i="8"/>
  <c r="R9" i="8"/>
  <c r="Q9" i="8"/>
  <c r="P9" i="8"/>
  <c r="O9" i="8"/>
  <c r="W8" i="8"/>
  <c r="V8" i="8"/>
  <c r="U8" i="8"/>
  <c r="T8" i="8"/>
  <c r="S8" i="8"/>
  <c r="R8" i="8"/>
  <c r="Q8" i="8"/>
  <c r="P8" i="8"/>
  <c r="O8" i="8"/>
  <c r="O7" i="8"/>
  <c r="W7" i="8"/>
  <c r="W6" i="8"/>
  <c r="V6" i="8"/>
  <c r="U6" i="8"/>
  <c r="T6" i="8"/>
  <c r="S6" i="8"/>
  <c r="R6" i="8"/>
  <c r="Q6" i="8"/>
  <c r="P6" i="8"/>
  <c r="O6" i="8"/>
  <c r="W5" i="8"/>
  <c r="W4" i="8"/>
  <c r="V4" i="8"/>
  <c r="U4" i="8"/>
  <c r="V3" i="8"/>
  <c r="U3" i="8"/>
  <c r="T3" i="8"/>
  <c r="S3" i="8"/>
  <c r="R3" i="8"/>
  <c r="Q3" i="8"/>
  <c r="P3" i="8"/>
  <c r="L12" i="6"/>
  <c r="K21" i="6"/>
  <c r="J21" i="6"/>
  <c r="I21" i="6"/>
  <c r="H21" i="6"/>
  <c r="G21" i="6"/>
  <c r="F21" i="6"/>
  <c r="E21" i="6"/>
  <c r="D21" i="6"/>
  <c r="C21" i="6"/>
  <c r="K19" i="6"/>
  <c r="J19" i="6"/>
  <c r="I19" i="6"/>
  <c r="H19" i="6"/>
  <c r="G19" i="6"/>
  <c r="F19" i="6"/>
  <c r="E19" i="6"/>
  <c r="D19" i="6"/>
  <c r="C19" i="6"/>
  <c r="K17" i="6"/>
  <c r="J17" i="6"/>
  <c r="I17" i="6"/>
  <c r="K12" i="6"/>
  <c r="K24" i="6" s="1"/>
  <c r="J12" i="6"/>
  <c r="J24" i="6" s="1"/>
  <c r="I12" i="6"/>
  <c r="I24" i="6" s="1"/>
  <c r="H12" i="6"/>
  <c r="H24" i="6" s="1"/>
  <c r="G12" i="6"/>
  <c r="G24" i="6" s="1"/>
  <c r="F12" i="6"/>
  <c r="F24" i="6" s="1"/>
  <c r="E12" i="6"/>
  <c r="E22" i="6" s="1"/>
  <c r="D12" i="6"/>
  <c r="D16" i="6" s="1"/>
  <c r="C12" i="6"/>
  <c r="C18" i="6" s="1"/>
  <c r="W11" i="6"/>
  <c r="V11" i="6"/>
  <c r="U11" i="6"/>
  <c r="T11" i="6"/>
  <c r="S11" i="6"/>
  <c r="R11" i="6"/>
  <c r="Q11" i="6"/>
  <c r="P11" i="6"/>
  <c r="O11" i="6"/>
  <c r="W10" i="6"/>
  <c r="P9" i="6"/>
  <c r="S8" i="6"/>
  <c r="W7" i="6"/>
  <c r="V7" i="6"/>
  <c r="U7" i="6"/>
  <c r="T7" i="6"/>
  <c r="S7" i="6"/>
  <c r="R7" i="6"/>
  <c r="P6" i="6"/>
  <c r="O6" i="6"/>
  <c r="W6" i="6"/>
  <c r="R5" i="6"/>
  <c r="V4" i="6"/>
  <c r="W3" i="6"/>
  <c r="V3" i="6"/>
  <c r="G20" i="11" l="1"/>
  <c r="C17" i="11"/>
  <c r="C12" i="15"/>
  <c r="C23" i="15" s="1"/>
  <c r="C16" i="14"/>
  <c r="C17" i="14"/>
  <c r="C18" i="14"/>
  <c r="C19" i="14"/>
  <c r="C20" i="14"/>
  <c r="C21" i="14"/>
  <c r="C22" i="14"/>
  <c r="C23" i="14"/>
  <c r="C17" i="13"/>
  <c r="D17" i="13"/>
  <c r="E17" i="13"/>
  <c r="F17" i="13"/>
  <c r="G17" i="13"/>
  <c r="H17" i="13"/>
  <c r="I17" i="13"/>
  <c r="J17" i="13"/>
  <c r="C19" i="13"/>
  <c r="D19" i="13"/>
  <c r="E19" i="13"/>
  <c r="F19" i="13"/>
  <c r="G19" i="13"/>
  <c r="H19" i="13"/>
  <c r="I19" i="13"/>
  <c r="J19" i="13"/>
  <c r="C21" i="13"/>
  <c r="L8" i="15"/>
  <c r="O8" i="15" s="1"/>
  <c r="D21" i="13"/>
  <c r="E21" i="13"/>
  <c r="F21" i="13"/>
  <c r="G21" i="13"/>
  <c r="H21" i="13"/>
  <c r="I21" i="13"/>
  <c r="J21" i="13"/>
  <c r="D12" i="15"/>
  <c r="D23" i="15" s="1"/>
  <c r="E12" i="15"/>
  <c r="E18" i="15" s="1"/>
  <c r="F12" i="15"/>
  <c r="F16" i="15" s="1"/>
  <c r="G12" i="15"/>
  <c r="G20" i="15" s="1"/>
  <c r="H12" i="15"/>
  <c r="H16" i="15" s="1"/>
  <c r="I12" i="15"/>
  <c r="I21" i="15" s="1"/>
  <c r="C24" i="15"/>
  <c r="C22" i="15"/>
  <c r="C20" i="15"/>
  <c r="C18" i="15"/>
  <c r="C21" i="15"/>
  <c r="L10" i="15"/>
  <c r="W10" i="15" s="1"/>
  <c r="J12" i="15"/>
  <c r="J16" i="15" s="1"/>
  <c r="K12" i="15"/>
  <c r="K20" i="15" s="1"/>
  <c r="P15" i="15"/>
  <c r="C16" i="15"/>
  <c r="L3" i="15"/>
  <c r="Q3" i="15" s="1"/>
  <c r="L5" i="15"/>
  <c r="O5" i="15" s="1"/>
  <c r="L7" i="15"/>
  <c r="V7" i="15" s="1"/>
  <c r="L9" i="15"/>
  <c r="T9" i="15" s="1"/>
  <c r="L11" i="15"/>
  <c r="R11" i="15" s="1"/>
  <c r="C19" i="15"/>
  <c r="L4" i="15"/>
  <c r="Q4" i="15" s="1"/>
  <c r="L6" i="15"/>
  <c r="O6" i="15" s="1"/>
  <c r="P5" i="14"/>
  <c r="Q5" i="14"/>
  <c r="R5" i="14"/>
  <c r="S5" i="14"/>
  <c r="O9" i="14"/>
  <c r="T5" i="14"/>
  <c r="P9" i="14"/>
  <c r="U5" i="14"/>
  <c r="Q9" i="14"/>
  <c r="V5" i="14"/>
  <c r="R9" i="14"/>
  <c r="W5" i="14"/>
  <c r="S9" i="14"/>
  <c r="D16" i="14"/>
  <c r="D18" i="14"/>
  <c r="D20" i="14"/>
  <c r="D22" i="14"/>
  <c r="D24" i="14"/>
  <c r="T9" i="14"/>
  <c r="E16" i="14"/>
  <c r="E18" i="14"/>
  <c r="E20" i="14"/>
  <c r="E22" i="14"/>
  <c r="E24" i="14"/>
  <c r="O6" i="14"/>
  <c r="U9" i="14"/>
  <c r="F16" i="14"/>
  <c r="F18" i="14"/>
  <c r="F20" i="14"/>
  <c r="F22" i="14"/>
  <c r="F24" i="14"/>
  <c r="P6" i="14"/>
  <c r="V9" i="14"/>
  <c r="G16" i="14"/>
  <c r="G18" i="14"/>
  <c r="G20" i="14"/>
  <c r="G22" i="14"/>
  <c r="G24" i="14"/>
  <c r="Q6" i="14"/>
  <c r="H16" i="14"/>
  <c r="H18" i="14"/>
  <c r="H20" i="14"/>
  <c r="H22" i="14"/>
  <c r="H24" i="14"/>
  <c r="R6" i="14"/>
  <c r="I16" i="14"/>
  <c r="I18" i="14"/>
  <c r="I20" i="14"/>
  <c r="I22" i="14"/>
  <c r="I24" i="14"/>
  <c r="S6" i="14"/>
  <c r="O10" i="14"/>
  <c r="J16" i="14"/>
  <c r="J18" i="14"/>
  <c r="J20" i="14"/>
  <c r="J22" i="14"/>
  <c r="J24" i="14"/>
  <c r="T6" i="14"/>
  <c r="P10" i="14"/>
  <c r="K16" i="14"/>
  <c r="K18" i="14"/>
  <c r="K20" i="14"/>
  <c r="K22" i="14"/>
  <c r="K24" i="14"/>
  <c r="O3" i="14"/>
  <c r="U6" i="14"/>
  <c r="Q10" i="14"/>
  <c r="P3" i="14"/>
  <c r="V6" i="14"/>
  <c r="R10" i="14"/>
  <c r="Q3" i="14"/>
  <c r="S10" i="14"/>
  <c r="R3" i="14"/>
  <c r="T10" i="14"/>
  <c r="S3" i="14"/>
  <c r="O7" i="14"/>
  <c r="U10" i="14"/>
  <c r="T3" i="14"/>
  <c r="P7" i="14"/>
  <c r="V10" i="14"/>
  <c r="U3" i="14"/>
  <c r="Q7" i="14"/>
  <c r="V3" i="14"/>
  <c r="R7" i="14"/>
  <c r="S7" i="14"/>
  <c r="O11" i="14"/>
  <c r="T7" i="14"/>
  <c r="P11" i="14"/>
  <c r="O4" i="14"/>
  <c r="U7" i="14"/>
  <c r="Q11" i="14"/>
  <c r="D17" i="14"/>
  <c r="D19" i="14"/>
  <c r="D21" i="14"/>
  <c r="P4" i="14"/>
  <c r="V7" i="14"/>
  <c r="R11" i="14"/>
  <c r="E17" i="14"/>
  <c r="E19" i="14"/>
  <c r="E21" i="14"/>
  <c r="Q4" i="14"/>
  <c r="S11" i="14"/>
  <c r="F17" i="14"/>
  <c r="F19" i="14"/>
  <c r="F21" i="14"/>
  <c r="R4" i="14"/>
  <c r="T11" i="14"/>
  <c r="G17" i="14"/>
  <c r="G19" i="14"/>
  <c r="G21" i="14"/>
  <c r="S4" i="14"/>
  <c r="O8" i="14"/>
  <c r="U11" i="14"/>
  <c r="H17" i="14"/>
  <c r="H19" i="14"/>
  <c r="H21" i="14"/>
  <c r="T4" i="14"/>
  <c r="P8" i="14"/>
  <c r="V11" i="14"/>
  <c r="I17" i="14"/>
  <c r="I19" i="14"/>
  <c r="I21" i="14"/>
  <c r="U4" i="14"/>
  <c r="Q8" i="14"/>
  <c r="J17" i="14"/>
  <c r="J19" i="14"/>
  <c r="J21" i="14"/>
  <c r="K17" i="14"/>
  <c r="K19" i="14"/>
  <c r="K21" i="14"/>
  <c r="K17" i="13"/>
  <c r="K19" i="13"/>
  <c r="C23" i="13"/>
  <c r="D23" i="13"/>
  <c r="E23" i="13"/>
  <c r="F23" i="13"/>
  <c r="G23" i="13"/>
  <c r="H23" i="13"/>
  <c r="I23" i="13"/>
  <c r="J23" i="13"/>
  <c r="O4" i="13"/>
  <c r="P4" i="13"/>
  <c r="Q4" i="13"/>
  <c r="R4" i="13"/>
  <c r="S4" i="13"/>
  <c r="T4" i="13"/>
  <c r="U4" i="13"/>
  <c r="V4" i="13"/>
  <c r="R8" i="13"/>
  <c r="K21" i="13"/>
  <c r="K23" i="13"/>
  <c r="S8" i="13"/>
  <c r="T8" i="13"/>
  <c r="U8" i="13"/>
  <c r="V8" i="13"/>
  <c r="S5" i="13"/>
  <c r="O9" i="13"/>
  <c r="U5" i="13"/>
  <c r="Q9" i="13"/>
  <c r="V5" i="13"/>
  <c r="R9" i="13"/>
  <c r="C16" i="13"/>
  <c r="C18" i="13"/>
  <c r="C20" i="13"/>
  <c r="C22" i="13"/>
  <c r="S9" i="13"/>
  <c r="D16" i="13"/>
  <c r="D18" i="13"/>
  <c r="D20" i="13"/>
  <c r="D22" i="13"/>
  <c r="T9" i="13"/>
  <c r="E16" i="13"/>
  <c r="E18" i="13"/>
  <c r="E20" i="13"/>
  <c r="E22" i="13"/>
  <c r="O6" i="13"/>
  <c r="U9" i="13"/>
  <c r="F16" i="13"/>
  <c r="F18" i="13"/>
  <c r="F20" i="13"/>
  <c r="F22" i="13"/>
  <c r="P6" i="13"/>
  <c r="V9" i="13"/>
  <c r="G16" i="13"/>
  <c r="G18" i="13"/>
  <c r="G20" i="13"/>
  <c r="G22" i="13"/>
  <c r="Q6" i="13"/>
  <c r="H16" i="13"/>
  <c r="H18" i="13"/>
  <c r="H20" i="13"/>
  <c r="H22" i="13"/>
  <c r="R6" i="13"/>
  <c r="I16" i="13"/>
  <c r="I18" i="13"/>
  <c r="I20" i="13"/>
  <c r="I22" i="13"/>
  <c r="S6" i="13"/>
  <c r="O10" i="13"/>
  <c r="J16" i="13"/>
  <c r="J18" i="13"/>
  <c r="J20" i="13"/>
  <c r="J22" i="13"/>
  <c r="T6" i="13"/>
  <c r="P10" i="13"/>
  <c r="K16" i="13"/>
  <c r="K18" i="13"/>
  <c r="K20" i="13"/>
  <c r="K22" i="13"/>
  <c r="O3" i="13"/>
  <c r="U6" i="13"/>
  <c r="Q10" i="13"/>
  <c r="P3" i="13"/>
  <c r="V6" i="13"/>
  <c r="R10" i="13"/>
  <c r="Q3" i="13"/>
  <c r="S10" i="13"/>
  <c r="R3" i="13"/>
  <c r="T10" i="13"/>
  <c r="S3" i="13"/>
  <c r="O7" i="13"/>
  <c r="U10" i="13"/>
  <c r="T3" i="13"/>
  <c r="P7" i="13"/>
  <c r="V10" i="13"/>
  <c r="U3" i="13"/>
  <c r="Q7" i="13"/>
  <c r="V3" i="13"/>
  <c r="R7" i="13"/>
  <c r="R3" i="12"/>
  <c r="O3" i="12"/>
  <c r="P3" i="12"/>
  <c r="Q3" i="12"/>
  <c r="S3" i="12"/>
  <c r="T3" i="12"/>
  <c r="C16" i="12"/>
  <c r="D16" i="12"/>
  <c r="E16" i="12"/>
  <c r="C18" i="12"/>
  <c r="D18" i="12"/>
  <c r="E18" i="12"/>
  <c r="C20" i="12"/>
  <c r="D20" i="12"/>
  <c r="E20" i="12"/>
  <c r="C22" i="12"/>
  <c r="D22" i="12"/>
  <c r="E22" i="12"/>
  <c r="C24" i="12"/>
  <c r="D24" i="12"/>
  <c r="E24" i="12"/>
  <c r="F20" i="12"/>
  <c r="C17" i="12"/>
  <c r="C19" i="12"/>
  <c r="C21" i="12"/>
  <c r="S9" i="12"/>
  <c r="O6" i="12"/>
  <c r="U9" i="12"/>
  <c r="F24" i="12"/>
  <c r="G24" i="12"/>
  <c r="Q6" i="12"/>
  <c r="W9" i="12"/>
  <c r="H16" i="12"/>
  <c r="H18" i="12"/>
  <c r="H20" i="12"/>
  <c r="H24" i="12"/>
  <c r="D17" i="12"/>
  <c r="D19" i="12"/>
  <c r="D21" i="12"/>
  <c r="H22" i="12"/>
  <c r="E17" i="12"/>
  <c r="E19" i="12"/>
  <c r="E21" i="12"/>
  <c r="G20" i="12"/>
  <c r="F17" i="12"/>
  <c r="F19" i="12"/>
  <c r="F21" i="12"/>
  <c r="F23" i="12"/>
  <c r="G17" i="12"/>
  <c r="G19" i="12"/>
  <c r="G21" i="12"/>
  <c r="G23" i="12"/>
  <c r="R9" i="12"/>
  <c r="F16" i="12"/>
  <c r="H17" i="12"/>
  <c r="H19" i="12"/>
  <c r="H21" i="12"/>
  <c r="F22" i="12"/>
  <c r="I17" i="12"/>
  <c r="I19" i="12"/>
  <c r="I21" i="12"/>
  <c r="I23" i="12"/>
  <c r="J17" i="12"/>
  <c r="J19" i="12"/>
  <c r="J21" i="12"/>
  <c r="J23" i="12"/>
  <c r="K17" i="12"/>
  <c r="K19" i="12"/>
  <c r="K21" i="12"/>
  <c r="K23" i="12"/>
  <c r="T9" i="12"/>
  <c r="J24" i="12"/>
  <c r="T6" i="12"/>
  <c r="P10" i="12"/>
  <c r="K16" i="12"/>
  <c r="K18" i="12"/>
  <c r="K20" i="12"/>
  <c r="K22" i="12"/>
  <c r="R6" i="12"/>
  <c r="J22" i="12"/>
  <c r="U6" i="12"/>
  <c r="Q10" i="12"/>
  <c r="G22" i="12"/>
  <c r="I20" i="12"/>
  <c r="J16" i="12"/>
  <c r="V6" i="12"/>
  <c r="R10" i="12"/>
  <c r="G16" i="12"/>
  <c r="I16" i="12"/>
  <c r="J20" i="12"/>
  <c r="W6" i="12"/>
  <c r="S10" i="12"/>
  <c r="I18" i="12"/>
  <c r="T10" i="12"/>
  <c r="I24" i="12"/>
  <c r="O10" i="12"/>
  <c r="U10" i="12"/>
  <c r="P6" i="12"/>
  <c r="V10" i="12"/>
  <c r="J23" i="11"/>
  <c r="J16" i="11"/>
  <c r="J20" i="11"/>
  <c r="I23" i="11"/>
  <c r="I16" i="11"/>
  <c r="I20" i="11"/>
  <c r="H16" i="11"/>
  <c r="H21" i="11"/>
  <c r="H18" i="11"/>
  <c r="H17" i="11"/>
  <c r="H20" i="11"/>
  <c r="H23" i="11"/>
  <c r="G16" i="11"/>
  <c r="G23" i="11"/>
  <c r="G22" i="11"/>
  <c r="G21" i="11"/>
  <c r="G18" i="11"/>
  <c r="G17" i="11"/>
  <c r="J22" i="11"/>
  <c r="F20" i="11"/>
  <c r="I22" i="11"/>
  <c r="H22" i="11"/>
  <c r="K16" i="11"/>
  <c r="T3" i="11"/>
  <c r="U3" i="11"/>
  <c r="V3" i="11"/>
  <c r="G24" i="11"/>
  <c r="H24" i="11"/>
  <c r="L7" i="11"/>
  <c r="W7" i="11" s="1"/>
  <c r="I24" i="11"/>
  <c r="J24" i="11"/>
  <c r="T9" i="11"/>
  <c r="U9" i="11"/>
  <c r="V9" i="11"/>
  <c r="W9" i="11"/>
  <c r="L10" i="11"/>
  <c r="W10" i="11" s="1"/>
  <c r="L11" i="11"/>
  <c r="W11" i="11" s="1"/>
  <c r="D12" i="11"/>
  <c r="I18" i="11"/>
  <c r="E12" i="11"/>
  <c r="J18" i="11"/>
  <c r="F12" i="11"/>
  <c r="K12" i="11"/>
  <c r="O9" i="11"/>
  <c r="O5" i="11"/>
  <c r="P5" i="11"/>
  <c r="Q5" i="11"/>
  <c r="R5" i="11"/>
  <c r="S5" i="11"/>
  <c r="T5" i="11"/>
  <c r="U5" i="11"/>
  <c r="V5" i="11"/>
  <c r="O6" i="11"/>
  <c r="P6" i="11"/>
  <c r="Q6" i="11"/>
  <c r="R6" i="11"/>
  <c r="S6" i="11"/>
  <c r="T6" i="11"/>
  <c r="U6" i="11"/>
  <c r="V6" i="11"/>
  <c r="P9" i="11"/>
  <c r="Q9" i="11"/>
  <c r="R9" i="11"/>
  <c r="C24" i="11"/>
  <c r="C18" i="11"/>
  <c r="C21" i="11"/>
  <c r="C22" i="11"/>
  <c r="C16" i="11"/>
  <c r="C19" i="11"/>
  <c r="O3" i="11"/>
  <c r="P3" i="11"/>
  <c r="Q3" i="11"/>
  <c r="R3" i="11"/>
  <c r="S3" i="11"/>
  <c r="W4" i="11"/>
  <c r="S8" i="11"/>
  <c r="T8" i="11"/>
  <c r="U8" i="11"/>
  <c r="V8" i="11"/>
  <c r="O8" i="11"/>
  <c r="W8" i="11"/>
  <c r="S4" i="11"/>
  <c r="R7" i="11"/>
  <c r="T7" i="11"/>
  <c r="O4" i="11"/>
  <c r="U7" i="11"/>
  <c r="P4" i="11"/>
  <c r="V7" i="11"/>
  <c r="Q4" i="11"/>
  <c r="R4" i="11"/>
  <c r="R11" i="11"/>
  <c r="T4" i="11"/>
  <c r="P8" i="11"/>
  <c r="I17" i="11"/>
  <c r="I19" i="11"/>
  <c r="I21" i="11"/>
  <c r="U4" i="11"/>
  <c r="Q8" i="11"/>
  <c r="J17" i="11"/>
  <c r="J19" i="11"/>
  <c r="J21" i="11"/>
  <c r="K17" i="11"/>
  <c r="K19" i="11"/>
  <c r="K21" i="11"/>
  <c r="C23" i="9"/>
  <c r="D23" i="9"/>
  <c r="E23" i="9"/>
  <c r="F23" i="9"/>
  <c r="G23" i="9"/>
  <c r="H23" i="9"/>
  <c r="I23" i="9"/>
  <c r="J23" i="9"/>
  <c r="K23" i="9"/>
  <c r="O4" i="9"/>
  <c r="P4" i="9"/>
  <c r="Q4" i="9"/>
  <c r="R4" i="9"/>
  <c r="S4" i="9"/>
  <c r="O8" i="9"/>
  <c r="T4" i="9"/>
  <c r="P8" i="9"/>
  <c r="U4" i="9"/>
  <c r="Q8" i="9"/>
  <c r="V4" i="9"/>
  <c r="R8" i="9"/>
  <c r="S8" i="9"/>
  <c r="T8" i="9"/>
  <c r="O5" i="9"/>
  <c r="U8" i="9"/>
  <c r="P5" i="9"/>
  <c r="V8" i="9"/>
  <c r="Q5" i="9"/>
  <c r="R5" i="9"/>
  <c r="S5" i="9"/>
  <c r="T5" i="9"/>
  <c r="U5" i="9"/>
  <c r="Q9" i="9"/>
  <c r="C16" i="9"/>
  <c r="C18" i="9"/>
  <c r="C20" i="9"/>
  <c r="C22" i="9"/>
  <c r="V5" i="9"/>
  <c r="R9" i="9"/>
  <c r="D16" i="9"/>
  <c r="D18" i="9"/>
  <c r="D20" i="9"/>
  <c r="D22" i="9"/>
  <c r="S9" i="9"/>
  <c r="E16" i="9"/>
  <c r="E18" i="9"/>
  <c r="E20" i="9"/>
  <c r="E22" i="9"/>
  <c r="T9" i="9"/>
  <c r="F16" i="9"/>
  <c r="F18" i="9"/>
  <c r="F20" i="9"/>
  <c r="F22" i="9"/>
  <c r="O6" i="9"/>
  <c r="U9" i="9"/>
  <c r="G16" i="9"/>
  <c r="G18" i="9"/>
  <c r="G20" i="9"/>
  <c r="G22" i="9"/>
  <c r="P6" i="9"/>
  <c r="V9" i="9"/>
  <c r="H16" i="9"/>
  <c r="H18" i="9"/>
  <c r="H20" i="9"/>
  <c r="H22" i="9"/>
  <c r="Q6" i="9"/>
  <c r="I16" i="9"/>
  <c r="I18" i="9"/>
  <c r="I20" i="9"/>
  <c r="I22" i="9"/>
  <c r="R6" i="9"/>
  <c r="J16" i="9"/>
  <c r="J18" i="9"/>
  <c r="J20" i="9"/>
  <c r="J22" i="9"/>
  <c r="S6" i="9"/>
  <c r="O10" i="9"/>
  <c r="K16" i="9"/>
  <c r="K18" i="9"/>
  <c r="K20" i="9"/>
  <c r="K22" i="9"/>
  <c r="T6" i="9"/>
  <c r="P10" i="9"/>
  <c r="O3" i="9"/>
  <c r="U6" i="9"/>
  <c r="Q10" i="9"/>
  <c r="P3" i="9"/>
  <c r="V6" i="9"/>
  <c r="R10" i="9"/>
  <c r="Q3" i="9"/>
  <c r="S10" i="9"/>
  <c r="R3" i="9"/>
  <c r="T10" i="9"/>
  <c r="S3" i="9"/>
  <c r="O7" i="9"/>
  <c r="U10" i="9"/>
  <c r="T3" i="9"/>
  <c r="P7" i="9"/>
  <c r="V10" i="9"/>
  <c r="U3" i="9"/>
  <c r="Q7" i="9"/>
  <c r="C17" i="6"/>
  <c r="D17" i="6"/>
  <c r="E17" i="6"/>
  <c r="F17" i="6"/>
  <c r="G17" i="6"/>
  <c r="H17" i="6"/>
  <c r="W3" i="8"/>
  <c r="F16" i="8"/>
  <c r="G16" i="8"/>
  <c r="H16" i="8"/>
  <c r="I16" i="8"/>
  <c r="J16" i="8"/>
  <c r="K16" i="8"/>
  <c r="P5" i="8"/>
  <c r="O5" i="8"/>
  <c r="Q5" i="8"/>
  <c r="R5" i="8"/>
  <c r="S5" i="8"/>
  <c r="T5" i="8"/>
  <c r="U5" i="8"/>
  <c r="C16" i="8"/>
  <c r="C18" i="8"/>
  <c r="C20" i="8"/>
  <c r="C22" i="8"/>
  <c r="C24" i="8"/>
  <c r="V5" i="8"/>
  <c r="D16" i="8"/>
  <c r="D18" i="8"/>
  <c r="D20" i="8"/>
  <c r="D22" i="8"/>
  <c r="D24" i="8"/>
  <c r="E16" i="8"/>
  <c r="E18" i="8"/>
  <c r="E20" i="8"/>
  <c r="E22" i="8"/>
  <c r="E24" i="8"/>
  <c r="R7" i="8"/>
  <c r="P7" i="8"/>
  <c r="Q7" i="8"/>
  <c r="R4" i="8"/>
  <c r="T11" i="8"/>
  <c r="H17" i="8"/>
  <c r="H19" i="8"/>
  <c r="H21" i="8"/>
  <c r="S4" i="8"/>
  <c r="U11" i="8"/>
  <c r="I17" i="8"/>
  <c r="I19" i="8"/>
  <c r="I21" i="8"/>
  <c r="E23" i="8"/>
  <c r="T4" i="8"/>
  <c r="V11" i="8"/>
  <c r="J17" i="8"/>
  <c r="J19" i="8"/>
  <c r="J21" i="8"/>
  <c r="S7" i="8"/>
  <c r="O11" i="8"/>
  <c r="C17" i="8"/>
  <c r="C19" i="8"/>
  <c r="T7" i="8"/>
  <c r="P11" i="8"/>
  <c r="D17" i="8"/>
  <c r="D19" i="8"/>
  <c r="D21" i="8"/>
  <c r="O4" i="8"/>
  <c r="U7" i="8"/>
  <c r="Q11" i="8"/>
  <c r="E17" i="8"/>
  <c r="E19" i="8"/>
  <c r="P4" i="8"/>
  <c r="V7" i="8"/>
  <c r="R11" i="8"/>
  <c r="Q4" i="8"/>
  <c r="S11" i="8"/>
  <c r="K17" i="8"/>
  <c r="K19" i="8"/>
  <c r="K21" i="8"/>
  <c r="C23" i="6"/>
  <c r="D23" i="6"/>
  <c r="E23" i="6"/>
  <c r="F23" i="6"/>
  <c r="G23" i="6"/>
  <c r="H23" i="6"/>
  <c r="I23" i="6"/>
  <c r="J23" i="6"/>
  <c r="K23" i="6"/>
  <c r="Q4" i="6"/>
  <c r="P4" i="6"/>
  <c r="V8" i="6"/>
  <c r="U4" i="6"/>
  <c r="Q8" i="6"/>
  <c r="O4" i="6"/>
  <c r="T5" i="6"/>
  <c r="O8" i="6"/>
  <c r="C24" i="6"/>
  <c r="D24" i="6"/>
  <c r="R8" i="6"/>
  <c r="C22" i="6"/>
  <c r="E16" i="6"/>
  <c r="E18" i="6"/>
  <c r="E20" i="6"/>
  <c r="E24" i="6"/>
  <c r="T4" i="6"/>
  <c r="U8" i="6"/>
  <c r="P5" i="6"/>
  <c r="W8" i="6"/>
  <c r="O9" i="6"/>
  <c r="U5" i="6"/>
  <c r="C20" i="6"/>
  <c r="D18" i="6"/>
  <c r="W5" i="6"/>
  <c r="S9" i="6"/>
  <c r="T9" i="6"/>
  <c r="F16" i="6"/>
  <c r="F18" i="6"/>
  <c r="F20" i="6"/>
  <c r="F22" i="6"/>
  <c r="W4" i="6"/>
  <c r="U9" i="6"/>
  <c r="G16" i="6"/>
  <c r="G18" i="6"/>
  <c r="G20" i="6"/>
  <c r="G22" i="6"/>
  <c r="Q5" i="6"/>
  <c r="C16" i="6"/>
  <c r="V9" i="6"/>
  <c r="H16" i="6"/>
  <c r="H18" i="6"/>
  <c r="H20" i="6"/>
  <c r="H22" i="6"/>
  <c r="P8" i="6"/>
  <c r="D20" i="6"/>
  <c r="Q6" i="6"/>
  <c r="W9" i="6"/>
  <c r="I16" i="6"/>
  <c r="I18" i="6"/>
  <c r="I20" i="6"/>
  <c r="I22" i="6"/>
  <c r="D22" i="6"/>
  <c r="R6" i="6"/>
  <c r="J16" i="6"/>
  <c r="J18" i="6"/>
  <c r="J20" i="6"/>
  <c r="J22" i="6"/>
  <c r="S6" i="6"/>
  <c r="O10" i="6"/>
  <c r="K16" i="6"/>
  <c r="K18" i="6"/>
  <c r="K20" i="6"/>
  <c r="K22" i="6"/>
  <c r="Q9" i="6"/>
  <c r="T6" i="6"/>
  <c r="P10" i="6"/>
  <c r="O3" i="6"/>
  <c r="U6" i="6"/>
  <c r="Q10" i="6"/>
  <c r="P3" i="6"/>
  <c r="V6" i="6"/>
  <c r="R10" i="6"/>
  <c r="R4" i="6"/>
  <c r="Q3" i="6"/>
  <c r="S10" i="6"/>
  <c r="R3" i="6"/>
  <c r="T10" i="6"/>
  <c r="S4" i="6"/>
  <c r="O5" i="6"/>
  <c r="S5" i="6"/>
  <c r="S3" i="6"/>
  <c r="O7" i="6"/>
  <c r="U10" i="6"/>
  <c r="T8" i="6"/>
  <c r="V5" i="6"/>
  <c r="T3" i="6"/>
  <c r="P7" i="6"/>
  <c r="V10" i="6"/>
  <c r="R9" i="6"/>
  <c r="U3" i="6"/>
  <c r="Q7" i="6"/>
  <c r="V11" i="11" l="1"/>
  <c r="O11" i="11"/>
  <c r="T11" i="11"/>
  <c r="Q7" i="11"/>
  <c r="P7" i="11"/>
  <c r="T10" i="11"/>
  <c r="O7" i="11"/>
  <c r="S10" i="11"/>
  <c r="U11" i="11"/>
  <c r="R10" i="11"/>
  <c r="Q10" i="11"/>
  <c r="P10" i="11"/>
  <c r="O10" i="11"/>
  <c r="S7" i="11"/>
  <c r="C17" i="15"/>
  <c r="R6" i="15"/>
  <c r="G18" i="15"/>
  <c r="F22" i="15"/>
  <c r="F20" i="15"/>
  <c r="F18" i="15"/>
  <c r="E17" i="15"/>
  <c r="D17" i="15"/>
  <c r="V8" i="15"/>
  <c r="K18" i="15"/>
  <c r="D24" i="15"/>
  <c r="D16" i="15"/>
  <c r="K16" i="15"/>
  <c r="G16" i="15"/>
  <c r="D22" i="15"/>
  <c r="D18" i="15"/>
  <c r="E16" i="15"/>
  <c r="U8" i="15"/>
  <c r="T8" i="15"/>
  <c r="S8" i="15"/>
  <c r="R8" i="15"/>
  <c r="Q8" i="15"/>
  <c r="W8" i="15"/>
  <c r="P8" i="15"/>
  <c r="D21" i="15"/>
  <c r="G22" i="15"/>
  <c r="E24" i="15"/>
  <c r="E22" i="15"/>
  <c r="E20" i="15"/>
  <c r="O4" i="15"/>
  <c r="K23" i="15"/>
  <c r="K19" i="15"/>
  <c r="W3" i="15"/>
  <c r="V3" i="15"/>
  <c r="D20" i="15"/>
  <c r="U3" i="15"/>
  <c r="T3" i="15"/>
  <c r="J22" i="15"/>
  <c r="J23" i="15"/>
  <c r="J18" i="15"/>
  <c r="J19" i="15"/>
  <c r="I24" i="15"/>
  <c r="H24" i="15"/>
  <c r="H21" i="15"/>
  <c r="I22" i="15"/>
  <c r="I17" i="15"/>
  <c r="I20" i="15"/>
  <c r="H17" i="15"/>
  <c r="I18" i="15"/>
  <c r="G17" i="15"/>
  <c r="G21" i="15"/>
  <c r="I23" i="15"/>
  <c r="V10" i="15"/>
  <c r="F24" i="15"/>
  <c r="F17" i="15"/>
  <c r="F23" i="15"/>
  <c r="F21" i="15"/>
  <c r="P3" i="15"/>
  <c r="H23" i="15"/>
  <c r="U11" i="15"/>
  <c r="E23" i="15"/>
  <c r="E21" i="15"/>
  <c r="G23" i="15"/>
  <c r="H22" i="15"/>
  <c r="H20" i="15"/>
  <c r="T11" i="15"/>
  <c r="H18" i="15"/>
  <c r="D19" i="15"/>
  <c r="I16" i="15"/>
  <c r="E19" i="15"/>
  <c r="O3" i="15"/>
  <c r="F19" i="15"/>
  <c r="S11" i="15"/>
  <c r="G19" i="15"/>
  <c r="H19" i="15"/>
  <c r="Q11" i="15"/>
  <c r="G24" i="15"/>
  <c r="I19" i="15"/>
  <c r="O11" i="15"/>
  <c r="W9" i="15"/>
  <c r="V9" i="15"/>
  <c r="V11" i="15"/>
  <c r="U9" i="15"/>
  <c r="S3" i="15"/>
  <c r="R3" i="15"/>
  <c r="W7" i="15"/>
  <c r="U7" i="15"/>
  <c r="P11" i="15"/>
  <c r="T7" i="15"/>
  <c r="W5" i="15"/>
  <c r="S7" i="15"/>
  <c r="V5" i="15"/>
  <c r="U5" i="15"/>
  <c r="T5" i="15"/>
  <c r="R7" i="15"/>
  <c r="S9" i="15"/>
  <c r="R9" i="15"/>
  <c r="Q7" i="15"/>
  <c r="S5" i="15"/>
  <c r="Q9" i="15"/>
  <c r="R5" i="15"/>
  <c r="P7" i="15"/>
  <c r="P9" i="15"/>
  <c r="Q5" i="15"/>
  <c r="Q6" i="15"/>
  <c r="P6" i="15"/>
  <c r="W6" i="15"/>
  <c r="V6" i="15"/>
  <c r="U6" i="15"/>
  <c r="T6" i="15"/>
  <c r="S6" i="15"/>
  <c r="O7" i="15"/>
  <c r="O9" i="15"/>
  <c r="S4" i="15"/>
  <c r="W4" i="15"/>
  <c r="V4" i="15"/>
  <c r="U4" i="15"/>
  <c r="T4" i="15"/>
  <c r="R4" i="15"/>
  <c r="P5" i="15"/>
  <c r="J24" i="15"/>
  <c r="J20" i="15"/>
  <c r="U10" i="15"/>
  <c r="T10" i="15"/>
  <c r="S10" i="15"/>
  <c r="R10" i="15"/>
  <c r="Q10" i="15"/>
  <c r="P10" i="15"/>
  <c r="O10" i="15"/>
  <c r="K21" i="15"/>
  <c r="W11" i="15"/>
  <c r="K24" i="15"/>
  <c r="K17" i="15"/>
  <c r="K22" i="15"/>
  <c r="J21" i="15"/>
  <c r="P4" i="15"/>
  <c r="J17" i="15"/>
  <c r="K23" i="11"/>
  <c r="K20" i="11"/>
  <c r="K22" i="11"/>
  <c r="F16" i="11"/>
  <c r="F22" i="11"/>
  <c r="F21" i="11"/>
  <c r="F18" i="11"/>
  <c r="F17" i="11"/>
  <c r="F24" i="11"/>
  <c r="E16" i="11"/>
  <c r="E22" i="11"/>
  <c r="E21" i="11"/>
  <c r="E18" i="11"/>
  <c r="E17" i="11"/>
  <c r="E24" i="11"/>
  <c r="D16" i="11"/>
  <c r="D22" i="11"/>
  <c r="D21" i="11"/>
  <c r="D18" i="11"/>
  <c r="D17" i="11"/>
  <c r="D24" i="11"/>
  <c r="S11" i="11"/>
  <c r="D23" i="11"/>
  <c r="Q11" i="11"/>
  <c r="E23" i="11"/>
  <c r="P11" i="11"/>
  <c r="F23" i="11"/>
  <c r="K24" i="11"/>
  <c r="K18" i="11"/>
  <c r="D19" i="11"/>
  <c r="E19" i="11"/>
  <c r="V10" i="11"/>
  <c r="F19" i="11"/>
  <c r="D20" i="11"/>
  <c r="U10" i="11"/>
  <c r="E20" i="11"/>
</calcChain>
</file>

<file path=xl/sharedStrings.xml><?xml version="1.0" encoding="utf-8"?>
<sst xmlns="http://schemas.openxmlformats.org/spreadsheetml/2006/main" count="488" uniqueCount="26">
  <si>
    <t>no dist</t>
  </si>
  <si>
    <t>first lo</t>
  </si>
  <si>
    <t>prov lo</t>
  </si>
  <si>
    <t>conf lo</t>
  </si>
  <si>
    <t>first hi</t>
  </si>
  <si>
    <t>prov hi</t>
  </si>
  <si>
    <t>conf hi</t>
  </si>
  <si>
    <t>fin lo</t>
  </si>
  <si>
    <t>fin hi</t>
  </si>
  <si>
    <t>new</t>
  </si>
  <si>
    <t>old</t>
  </si>
  <si>
    <t>proportion of new</t>
  </si>
  <si>
    <t>proportion of old</t>
  </si>
  <si>
    <t>MODIS-based LaSRC 3.0.5</t>
  </si>
  <si>
    <t>VIIRS-based LaSRC 3.5.1</t>
  </si>
  <si>
    <t>first &lt;50%</t>
  </si>
  <si>
    <t>prov &lt;50%</t>
  </si>
  <si>
    <t>conf &lt;50%</t>
  </si>
  <si>
    <t>fin &lt;50%</t>
  </si>
  <si>
    <t>first ≥50%</t>
  </si>
  <si>
    <t>prov ≥50%</t>
  </si>
  <si>
    <t>conf ≥50%</t>
  </si>
  <si>
    <t>fin ≥50%</t>
  </si>
  <si>
    <t>Percent of MODIS detected loss also detected in VIIRS</t>
  </si>
  <si>
    <t>Percent of VIIRS detected loss also detected in MODIS</t>
  </si>
  <si>
    <t>Overall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</si>
</sst>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9" formatCode="0.000"/>
    <numFmt numFmtId="170" formatCode="0.000%"/>
    <numFmt numFmtId="172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169" fontId="0" fillId="0" borderId="0" xfId="2" applyNumberFormat="1" applyFont="1"/>
    <xf numFmtId="10" fontId="0" fillId="0" borderId="1" xfId="2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textRotation="180"/>
    </xf>
    <xf numFmtId="170" fontId="0" fillId="0" borderId="0" xfId="2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textRotation="90"/>
    </xf>
    <xf numFmtId="172" fontId="0" fillId="0" borderId="2" xfId="1" applyNumberFormat="1" applyFont="1" applyBorder="1"/>
    <xf numFmtId="0" fontId="0" fillId="0" borderId="10" xfId="0" applyBorder="1" applyAlignment="1">
      <alignment horizontal="center"/>
    </xf>
    <xf numFmtId="172" fontId="0" fillId="0" borderId="10" xfId="1" applyNumberFormat="1" applyFont="1" applyBorder="1"/>
    <xf numFmtId="0" fontId="0" fillId="0" borderId="9" xfId="0" applyBorder="1"/>
    <xf numFmtId="0" fontId="0" fillId="0" borderId="12" xfId="0" applyBorder="1" applyAlignment="1">
      <alignment horizontal="center" vertical="center" textRotation="90"/>
    </xf>
    <xf numFmtId="172" fontId="0" fillId="0" borderId="8" xfId="1" applyNumberFormat="1" applyFont="1" applyBorder="1"/>
    <xf numFmtId="172" fontId="0" fillId="0" borderId="12" xfId="1" applyNumberFormat="1" applyFont="1" applyBorder="1"/>
    <xf numFmtId="0" fontId="0" fillId="0" borderId="11" xfId="0" applyBorder="1"/>
    <xf numFmtId="0" fontId="0" fillId="0" borderId="14" xfId="0" applyBorder="1"/>
    <xf numFmtId="0" fontId="0" fillId="0" borderId="1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L13" sqref="L13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12986399</v>
      </c>
      <c r="D3">
        <v>4196</v>
      </c>
      <c r="E3">
        <v>3013</v>
      </c>
      <c r="F3">
        <v>217</v>
      </c>
      <c r="G3">
        <v>0</v>
      </c>
      <c r="H3">
        <v>3</v>
      </c>
      <c r="I3">
        <v>25</v>
      </c>
      <c r="J3">
        <v>15026</v>
      </c>
      <c r="K3">
        <v>812</v>
      </c>
      <c r="L3">
        <f>SUM(C3:K3)</f>
        <v>13009691</v>
      </c>
      <c r="N3" t="s">
        <v>0</v>
      </c>
      <c r="O3" s="2">
        <f>C3/$L3</f>
        <v>0.99820964233508702</v>
      </c>
      <c r="P3" s="2">
        <f>D3/$L3</f>
        <v>3.2252879795530886E-4</v>
      </c>
      <c r="Q3" s="2">
        <f>E3/$L3</f>
        <v>2.3159658442310429E-4</v>
      </c>
      <c r="R3" s="2">
        <f>F3/$L3</f>
        <v>1.6679873488155867E-5</v>
      </c>
      <c r="S3" s="2">
        <f>G3/$L3</f>
        <v>0</v>
      </c>
      <c r="T3" s="2">
        <f>H3/$L3</f>
        <v>2.3059732932934379E-7</v>
      </c>
      <c r="U3" s="2">
        <f>I3/$L3</f>
        <v>1.921644411077865E-6</v>
      </c>
      <c r="V3" s="2">
        <f>J3/$L3</f>
        <v>1.1549851568342399E-3</v>
      </c>
      <c r="W3" s="2">
        <f>K3/$L3</f>
        <v>6.2415010471809053E-5</v>
      </c>
    </row>
    <row r="4" spans="1:23" x14ac:dyDescent="0.35">
      <c r="B4" t="s">
        <v>1</v>
      </c>
      <c r="C4">
        <v>29</v>
      </c>
      <c r="D4">
        <v>33539</v>
      </c>
      <c r="E4">
        <v>2515</v>
      </c>
      <c r="F4">
        <v>183</v>
      </c>
      <c r="G4">
        <v>5</v>
      </c>
      <c r="H4">
        <v>2</v>
      </c>
      <c r="I4">
        <v>45</v>
      </c>
      <c r="J4">
        <v>5</v>
      </c>
      <c r="K4">
        <v>0</v>
      </c>
      <c r="L4">
        <f t="shared" ref="L4:L11" si="0">SUM(C4:K4)</f>
        <v>36323</v>
      </c>
      <c r="N4" t="s">
        <v>1</v>
      </c>
      <c r="O4" s="2">
        <f>C4/$L4</f>
        <v>7.9839220328717343E-4</v>
      </c>
      <c r="P4" s="2">
        <f>D4/$L4</f>
        <v>0.92335434848443132</v>
      </c>
      <c r="Q4" s="2">
        <f>E4/$L4</f>
        <v>6.9239875560939343E-2</v>
      </c>
      <c r="R4" s="2">
        <f>F4/$L4</f>
        <v>5.0381301103983702E-3</v>
      </c>
      <c r="S4" s="2">
        <f>G4/$L4</f>
        <v>1.3765382815296093E-4</v>
      </c>
      <c r="T4" s="2">
        <f>H4/$L4</f>
        <v>5.5061531261184371E-5</v>
      </c>
      <c r="U4" s="2">
        <f>I4/$L4</f>
        <v>1.2388844533766485E-3</v>
      </c>
      <c r="V4" s="2">
        <f>J4/$L4</f>
        <v>1.3765382815296093E-4</v>
      </c>
      <c r="W4" s="2">
        <f>K4/$L4</f>
        <v>0</v>
      </c>
    </row>
    <row r="5" spans="1:23" x14ac:dyDescent="0.35">
      <c r="B5" t="s">
        <v>2</v>
      </c>
      <c r="C5">
        <v>87</v>
      </c>
      <c r="D5">
        <v>48</v>
      </c>
      <c r="E5">
        <v>50088</v>
      </c>
      <c r="F5">
        <v>2631</v>
      </c>
      <c r="G5">
        <v>0</v>
      </c>
      <c r="H5">
        <v>18</v>
      </c>
      <c r="I5">
        <v>215</v>
      </c>
      <c r="J5">
        <v>0</v>
      </c>
      <c r="K5">
        <v>0</v>
      </c>
      <c r="L5">
        <f t="shared" si="0"/>
        <v>53087</v>
      </c>
      <c r="N5" t="s">
        <v>2</v>
      </c>
      <c r="O5" s="2">
        <f>C5/$L5</f>
        <v>1.6388192966262927E-3</v>
      </c>
      <c r="P5" s="2">
        <f>D5/$L5</f>
        <v>9.0417616365588563E-4</v>
      </c>
      <c r="Q5" s="2">
        <f>E5/$L5</f>
        <v>0.94350782677491662</v>
      </c>
      <c r="R5" s="2">
        <f>F5/$L5</f>
        <v>4.956015597038823E-2</v>
      </c>
      <c r="S5" s="2">
        <f>G5/$L5</f>
        <v>0</v>
      </c>
      <c r="T5" s="2">
        <f>H5/$L5</f>
        <v>3.390660613709571E-4</v>
      </c>
      <c r="U5" s="2">
        <f>I5/$L5</f>
        <v>4.0499557330419874E-3</v>
      </c>
      <c r="V5" s="2">
        <f>J5/$L5</f>
        <v>0</v>
      </c>
      <c r="W5" s="2">
        <f>K5/$L5</f>
        <v>0</v>
      </c>
    </row>
    <row r="6" spans="1:23" x14ac:dyDescent="0.35">
      <c r="B6" t="s">
        <v>3</v>
      </c>
      <c r="C6">
        <v>15</v>
      </c>
      <c r="D6">
        <v>6</v>
      </c>
      <c r="E6">
        <v>187</v>
      </c>
      <c r="F6">
        <v>58097</v>
      </c>
      <c r="G6">
        <v>0</v>
      </c>
      <c r="H6">
        <v>0</v>
      </c>
      <c r="I6">
        <v>873</v>
      </c>
      <c r="J6">
        <v>3</v>
      </c>
      <c r="K6">
        <v>0</v>
      </c>
      <c r="L6">
        <f t="shared" si="0"/>
        <v>59181</v>
      </c>
      <c r="N6" t="s">
        <v>3</v>
      </c>
      <c r="O6" s="2">
        <f>C6/$L6</f>
        <v>2.5345972524965784E-4</v>
      </c>
      <c r="P6" s="2">
        <f>D6/$L6</f>
        <v>1.0138389009986313E-4</v>
      </c>
      <c r="Q6" s="2">
        <f>E6/$L6</f>
        <v>3.159797908112401E-3</v>
      </c>
      <c r="R6" s="2">
        <f>F6/$L6</f>
        <v>0.98168331052195801</v>
      </c>
      <c r="S6" s="2">
        <f>G6/$L6</f>
        <v>0</v>
      </c>
      <c r="T6" s="2">
        <f>H6/$L6</f>
        <v>0</v>
      </c>
      <c r="U6" s="2">
        <f>I6/$L6</f>
        <v>1.4751356009530085E-2</v>
      </c>
      <c r="V6" s="2">
        <f>J6/$L6</f>
        <v>5.0691945049931567E-5</v>
      </c>
      <c r="W6" s="2">
        <f>K6/$L6</f>
        <v>0</v>
      </c>
    </row>
    <row r="7" spans="1:23" ht="15" thickBot="1" x14ac:dyDescent="0.4">
      <c r="B7" t="s">
        <v>4</v>
      </c>
      <c r="C7">
        <v>0</v>
      </c>
      <c r="D7">
        <v>0</v>
      </c>
      <c r="E7">
        <v>0</v>
      </c>
      <c r="F7">
        <v>0</v>
      </c>
      <c r="G7">
        <v>129</v>
      </c>
      <c r="H7">
        <v>3</v>
      </c>
      <c r="I7">
        <v>1</v>
      </c>
      <c r="J7">
        <v>0</v>
      </c>
      <c r="K7">
        <v>0</v>
      </c>
      <c r="L7">
        <f t="shared" si="0"/>
        <v>133</v>
      </c>
      <c r="N7" t="s">
        <v>4</v>
      </c>
      <c r="O7" s="2">
        <f>C7/$L7</f>
        <v>0</v>
      </c>
      <c r="P7" s="2">
        <f>D7/$L7</f>
        <v>0</v>
      </c>
      <c r="Q7" s="2">
        <f>E7/$L7</f>
        <v>0</v>
      </c>
      <c r="R7" s="2">
        <f>F7/$L7</f>
        <v>0</v>
      </c>
      <c r="S7" s="2">
        <f>G7/$L7</f>
        <v>0.96992481203007519</v>
      </c>
      <c r="T7" s="2">
        <f>H7/$L7</f>
        <v>2.2556390977443608E-2</v>
      </c>
      <c r="U7" s="2">
        <f>I7/$L7</f>
        <v>7.5187969924812026E-3</v>
      </c>
      <c r="V7" s="2">
        <f>J7/$L7</f>
        <v>0</v>
      </c>
      <c r="W7" s="2">
        <f>K7/$L7</f>
        <v>0</v>
      </c>
    </row>
    <row r="8" spans="1:23" ht="15" thickBot="1" x14ac:dyDescent="0.4">
      <c r="B8" t="s">
        <v>5</v>
      </c>
      <c r="C8">
        <v>2</v>
      </c>
      <c r="D8">
        <v>1</v>
      </c>
      <c r="E8">
        <v>1</v>
      </c>
      <c r="F8">
        <v>0</v>
      </c>
      <c r="G8">
        <v>0</v>
      </c>
      <c r="H8">
        <v>227</v>
      </c>
      <c r="I8">
        <v>19</v>
      </c>
      <c r="J8">
        <v>0</v>
      </c>
      <c r="K8">
        <v>0</v>
      </c>
      <c r="L8">
        <f t="shared" si="0"/>
        <v>250</v>
      </c>
      <c r="N8" t="s">
        <v>5</v>
      </c>
      <c r="O8" s="2">
        <f>C8/$L8</f>
        <v>8.0000000000000002E-3</v>
      </c>
      <c r="P8" s="2">
        <f>D8/$L8</f>
        <v>4.0000000000000001E-3</v>
      </c>
      <c r="Q8" s="2">
        <f>E8/$L8</f>
        <v>4.0000000000000001E-3</v>
      </c>
      <c r="R8" s="2">
        <f>F8/$L8</f>
        <v>0</v>
      </c>
      <c r="S8" s="2">
        <f>G8/$L8</f>
        <v>0</v>
      </c>
      <c r="T8" s="4">
        <f>H8/$L8</f>
        <v>0.90800000000000003</v>
      </c>
      <c r="U8" s="2">
        <f>I8/$L8</f>
        <v>7.5999999999999998E-2</v>
      </c>
      <c r="V8" s="2">
        <f>J8/$L8</f>
        <v>0</v>
      </c>
      <c r="W8" s="2">
        <f>K8/$L8</f>
        <v>0</v>
      </c>
    </row>
    <row r="9" spans="1:23" x14ac:dyDescent="0.35">
      <c r="B9" t="s">
        <v>6</v>
      </c>
      <c r="C9">
        <v>2</v>
      </c>
      <c r="D9">
        <v>0</v>
      </c>
      <c r="E9">
        <v>37</v>
      </c>
      <c r="F9">
        <v>596</v>
      </c>
      <c r="G9">
        <v>0</v>
      </c>
      <c r="H9">
        <v>0</v>
      </c>
      <c r="I9">
        <v>41935</v>
      </c>
      <c r="J9">
        <v>0</v>
      </c>
      <c r="K9">
        <v>0</v>
      </c>
      <c r="L9">
        <f t="shared" si="0"/>
        <v>42570</v>
      </c>
      <c r="N9" t="s">
        <v>6</v>
      </c>
      <c r="O9" s="2">
        <f>C9/$L9</f>
        <v>4.6981442330279537E-5</v>
      </c>
      <c r="P9" s="2">
        <f>D9/$L9</f>
        <v>0</v>
      </c>
      <c r="Q9" s="2">
        <f>E9/$L9</f>
        <v>8.6915668311017145E-4</v>
      </c>
      <c r="R9" s="2">
        <f>F9/$L9</f>
        <v>1.4000469814423303E-2</v>
      </c>
      <c r="S9" s="2">
        <f>G9/$L9</f>
        <v>0</v>
      </c>
      <c r="T9" s="2">
        <f>H9/$L9</f>
        <v>0</v>
      </c>
      <c r="U9" s="2">
        <f>I9/$L9</f>
        <v>0.98508339206013629</v>
      </c>
      <c r="V9" s="2">
        <f>J9/$L9</f>
        <v>0</v>
      </c>
      <c r="W9" s="2">
        <f>K9/$L9</f>
        <v>0</v>
      </c>
    </row>
    <row r="10" spans="1:23" x14ac:dyDescent="0.35">
      <c r="B10" t="s">
        <v>7</v>
      </c>
      <c r="C10">
        <v>11217</v>
      </c>
      <c r="D10">
        <v>376</v>
      </c>
      <c r="E10">
        <v>29</v>
      </c>
      <c r="F10">
        <v>179</v>
      </c>
      <c r="G10">
        <v>0</v>
      </c>
      <c r="H10">
        <v>0</v>
      </c>
      <c r="I10">
        <v>1</v>
      </c>
      <c r="J10">
        <v>149415</v>
      </c>
      <c r="K10">
        <v>1084</v>
      </c>
      <c r="L10">
        <f t="shared" si="0"/>
        <v>162301</v>
      </c>
      <c r="N10" t="s">
        <v>7</v>
      </c>
      <c r="O10" s="2">
        <f>C10/$L10</f>
        <v>6.9112328328229652E-2</v>
      </c>
      <c r="P10" s="2">
        <f>D10/$L10</f>
        <v>2.3166831997338279E-3</v>
      </c>
      <c r="Q10" s="2">
        <f>E10/$L10</f>
        <v>1.7868035317096013E-4</v>
      </c>
      <c r="R10" s="2">
        <f>F10/$L10</f>
        <v>1.1028890764690298E-3</v>
      </c>
      <c r="S10" s="2">
        <f>G10/$L10</f>
        <v>0</v>
      </c>
      <c r="T10" s="2">
        <f>H10/$L10</f>
        <v>0</v>
      </c>
      <c r="U10" s="2">
        <f>I10/$L10</f>
        <v>6.1613914886537972E-6</v>
      </c>
      <c r="V10" s="2">
        <f>J10/$L10</f>
        <v>0.92060430927720716</v>
      </c>
      <c r="W10" s="2">
        <f>K10/$L10</f>
        <v>6.6789483737007167E-3</v>
      </c>
    </row>
    <row r="11" spans="1:23" x14ac:dyDescent="0.35">
      <c r="B11" t="s">
        <v>8</v>
      </c>
      <c r="C11">
        <v>1111</v>
      </c>
      <c r="D11">
        <v>157</v>
      </c>
      <c r="E11">
        <v>19</v>
      </c>
      <c r="F11">
        <v>2</v>
      </c>
      <c r="G11">
        <v>0</v>
      </c>
      <c r="H11">
        <v>0</v>
      </c>
      <c r="I11">
        <v>59</v>
      </c>
      <c r="J11">
        <v>693</v>
      </c>
      <c r="K11">
        <v>30016</v>
      </c>
      <c r="L11">
        <f t="shared" si="0"/>
        <v>32057</v>
      </c>
      <c r="N11" t="s">
        <v>8</v>
      </c>
      <c r="O11" s="2">
        <f>C11/$L11</f>
        <v>3.4657017188133639E-2</v>
      </c>
      <c r="P11" s="2">
        <f>D11/$L11</f>
        <v>4.8975262813114144E-3</v>
      </c>
      <c r="Q11" s="2">
        <f>E11/$L11</f>
        <v>5.926942633434195E-4</v>
      </c>
      <c r="R11" s="2">
        <f>F11/$L11</f>
        <v>6.2388869825623109E-5</v>
      </c>
      <c r="S11" s="2">
        <f>G11/$L11</f>
        <v>0</v>
      </c>
      <c r="T11" s="2">
        <f>H11/$L11</f>
        <v>0</v>
      </c>
      <c r="U11" s="2">
        <f>I11/$L11</f>
        <v>1.8404716598558817E-3</v>
      </c>
      <c r="V11" s="2">
        <f>J11/$L11</f>
        <v>2.1617743394578406E-2</v>
      </c>
      <c r="W11" s="2">
        <f>K11/$L11</f>
        <v>0.93633215834295158</v>
      </c>
    </row>
    <row r="12" spans="1:23" x14ac:dyDescent="0.35">
      <c r="C12">
        <f>SUM(C3:C11)</f>
        <v>12998862</v>
      </c>
      <c r="D12">
        <f t="shared" ref="D12:K12" si="1">SUM(D3:D11)</f>
        <v>38323</v>
      </c>
      <c r="E12">
        <f t="shared" si="1"/>
        <v>55889</v>
      </c>
      <c r="F12">
        <f t="shared" si="1"/>
        <v>61905</v>
      </c>
      <c r="G12">
        <f t="shared" si="1"/>
        <v>134</v>
      </c>
      <c r="H12">
        <f t="shared" si="1"/>
        <v>253</v>
      </c>
      <c r="I12">
        <f t="shared" si="1"/>
        <v>43173</v>
      </c>
      <c r="J12">
        <f t="shared" si="1"/>
        <v>165142</v>
      </c>
      <c r="K12">
        <f t="shared" si="1"/>
        <v>31912</v>
      </c>
      <c r="L12">
        <f>SUM(C3,D4,E5,F6,G7,H8,I9,J10,K11)/SUM(C3:K11)</f>
        <v>0.99658484697168692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9">
        <f>SUM(C3,D4,E5,F6,G7,H8,I9,J10,K11)/SUM(C3:K11)</f>
        <v>0.99658484697168692</v>
      </c>
      <c r="Q15" t="s">
        <v>25</v>
      </c>
    </row>
    <row r="16" spans="1:23" ht="15" thickBot="1" x14ac:dyDescent="0.4">
      <c r="B16" t="s">
        <v>0</v>
      </c>
      <c r="C16" s="2">
        <f>C3/C$12</f>
        <v>0.99904122376251092</v>
      </c>
      <c r="D16" s="2">
        <f>D3/D$12</f>
        <v>0.10949038436448086</v>
      </c>
      <c r="E16" s="2">
        <f>E3/E$12</f>
        <v>5.3910429601531605E-2</v>
      </c>
      <c r="F16" s="2">
        <f>F3/F$12</f>
        <v>3.5053711331879491E-3</v>
      </c>
      <c r="G16" s="2">
        <f>G3/G$12</f>
        <v>0</v>
      </c>
      <c r="H16" s="2">
        <f>H3/H$12</f>
        <v>1.1857707509881422E-2</v>
      </c>
      <c r="I16" s="2">
        <f>I3/I$12</f>
        <v>5.7906561971602624E-4</v>
      </c>
      <c r="J16" s="2">
        <f>J3/J$12</f>
        <v>9.0988361531288225E-2</v>
      </c>
      <c r="K16" s="2">
        <f>K3/K$12</f>
        <v>2.5444973677613437E-2</v>
      </c>
      <c r="O16" s="3"/>
      <c r="P16" s="1">
        <f>SUM(D4:K11)/SUM(D3:K11)</f>
        <v>0.94129019411137527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>C4/C$12</f>
        <v>2.2309645259715814E-6</v>
      </c>
      <c r="D17" s="4">
        <f>D4/D$12</f>
        <v>0.87516634918978164</v>
      </c>
      <c r="E17" s="2">
        <f>E4/E$12</f>
        <v>4.4999910536957184E-2</v>
      </c>
      <c r="F17" s="2">
        <f>F4/F$12</f>
        <v>2.956142476375091E-3</v>
      </c>
      <c r="G17" s="2">
        <f>G4/G$12</f>
        <v>3.7313432835820892E-2</v>
      </c>
      <c r="H17" s="2">
        <f>H4/H$12</f>
        <v>7.9051383399209481E-3</v>
      </c>
      <c r="I17" s="2">
        <f>I4/I$12</f>
        <v>1.0423181154888472E-3</v>
      </c>
      <c r="J17" s="2">
        <f>J4/J$12</f>
        <v>3.0276973755919149E-5</v>
      </c>
      <c r="K17" s="2">
        <f>K4/K$12</f>
        <v>0</v>
      </c>
      <c r="O17" s="3"/>
      <c r="P17" s="1">
        <f>SUM(D4:K11)/SUM(C4:K11)</f>
        <v>0.96770423579043385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>C5/C$12</f>
        <v>6.6928935779147437E-6</v>
      </c>
      <c r="D18" s="2">
        <f>D5/D$12</f>
        <v>1.2525115465908201E-3</v>
      </c>
      <c r="E18" s="4">
        <f>E5/E$12</f>
        <v>0.89620497772370233</v>
      </c>
      <c r="F18" s="2">
        <f>F5/F$12</f>
        <v>4.2500605766900894E-2</v>
      </c>
      <c r="G18" s="2">
        <f>G5/G$12</f>
        <v>0</v>
      </c>
      <c r="H18" s="2">
        <f>H5/H$12</f>
        <v>7.1146245059288543E-2</v>
      </c>
      <c r="I18" s="2">
        <f>I5/I$12</f>
        <v>4.9799643295578254E-3</v>
      </c>
      <c r="J18" s="2">
        <f>J5/J$12</f>
        <v>0</v>
      </c>
      <c r="K18" s="2">
        <f>K5/K$12</f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x14ac:dyDescent="0.35">
      <c r="B19" t="s">
        <v>3</v>
      </c>
      <c r="C19" s="2">
        <f>C6/C$12</f>
        <v>1.1539471686059903E-6</v>
      </c>
      <c r="D19" s="2">
        <f>D6/D$12</f>
        <v>1.5656394332385252E-4</v>
      </c>
      <c r="E19" s="2">
        <f>E6/E$12</f>
        <v>3.3459178013562599E-3</v>
      </c>
      <c r="F19" s="2">
        <f>F6/F$12</f>
        <v>0.93848639043695981</v>
      </c>
      <c r="G19" s="2">
        <f>G6/G$12</f>
        <v>0</v>
      </c>
      <c r="H19" s="2">
        <f>H6/H$12</f>
        <v>0</v>
      </c>
      <c r="I19" s="2">
        <f>I6/I$12</f>
        <v>2.0220971440483636E-2</v>
      </c>
      <c r="J19" s="2">
        <f>J6/J$12</f>
        <v>1.8166184253551488E-5</v>
      </c>
      <c r="K19" s="2">
        <f>K6/K$12</f>
        <v>0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>C7/C$12</f>
        <v>0</v>
      </c>
      <c r="D20" s="2">
        <f>D7/D$12</f>
        <v>0</v>
      </c>
      <c r="E20" s="2">
        <f>E7/E$12</f>
        <v>0</v>
      </c>
      <c r="F20" s="2">
        <f>F7/F$12</f>
        <v>0</v>
      </c>
      <c r="G20" s="2">
        <f>G7/G$12</f>
        <v>0.96268656716417911</v>
      </c>
      <c r="H20" s="2">
        <f>H7/H$12</f>
        <v>1.1857707509881422E-2</v>
      </c>
      <c r="I20" s="2">
        <f>I7/I$12</f>
        <v>2.316262478864105E-5</v>
      </c>
      <c r="J20" s="2">
        <f>J7/J$12</f>
        <v>0</v>
      </c>
      <c r="K20" s="2">
        <f>K7/K$12</f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>C8/C$12</f>
        <v>1.538596224807987E-7</v>
      </c>
      <c r="D21" s="2">
        <f>D8/D$12</f>
        <v>2.6093990553975418E-5</v>
      </c>
      <c r="E21" s="2">
        <f>E8/E$12</f>
        <v>1.7892608563402458E-5</v>
      </c>
      <c r="F21" s="2">
        <f>F8/F$12</f>
        <v>0</v>
      </c>
      <c r="G21" s="2">
        <f>G8/G$12</f>
        <v>0</v>
      </c>
      <c r="H21" s="4">
        <f>H8/H$12</f>
        <v>0.89723320158102771</v>
      </c>
      <c r="I21" s="2">
        <f>I8/I$12</f>
        <v>4.4008987098417991E-4</v>
      </c>
      <c r="J21" s="2">
        <f>J8/J$12</f>
        <v>0</v>
      </c>
      <c r="K21" s="2">
        <f>K8/K$12</f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>C9/C$12</f>
        <v>1.538596224807987E-7</v>
      </c>
      <c r="D22" s="2">
        <f>D9/D$12</f>
        <v>0</v>
      </c>
      <c r="E22" s="2">
        <f>E9/E$12</f>
        <v>6.6202651684589098E-4</v>
      </c>
      <c r="F22" s="2">
        <f>F9/F$12</f>
        <v>9.6276552782489297E-3</v>
      </c>
      <c r="G22" s="2">
        <f>G9/G$12</f>
        <v>0</v>
      </c>
      <c r="H22" s="2">
        <f>H9/H$12</f>
        <v>0</v>
      </c>
      <c r="I22" s="2">
        <f>I9/I$12</f>
        <v>0.97132467051166238</v>
      </c>
      <c r="J22" s="2">
        <f>J9/J$12</f>
        <v>0</v>
      </c>
      <c r="K22" s="2">
        <f>K9/K$12</f>
        <v>0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>C10/C$12</f>
        <v>8.6292169268355949E-4</v>
      </c>
      <c r="D23" s="2">
        <f>D10/D$12</f>
        <v>9.8113404482947572E-3</v>
      </c>
      <c r="E23" s="2">
        <f>E10/E$12</f>
        <v>5.1888564833867134E-4</v>
      </c>
      <c r="F23" s="2">
        <f>F10/F$12</f>
        <v>2.8915273402794605E-3</v>
      </c>
      <c r="G23" s="2">
        <f>G10/G$12</f>
        <v>0</v>
      </c>
      <c r="H23" s="2">
        <f>H10/H$12</f>
        <v>0</v>
      </c>
      <c r="I23" s="2">
        <f>I10/I$12</f>
        <v>2.316262478864105E-5</v>
      </c>
      <c r="J23" s="2">
        <f>J10/J$12</f>
        <v>0.90476680674813192</v>
      </c>
      <c r="K23" s="2">
        <f>K10/K$12</f>
        <v>3.3968413136124344E-2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>C11/C$12</f>
        <v>8.5469020288083677E-5</v>
      </c>
      <c r="D24" s="2">
        <f>D11/D$12</f>
        <v>4.0967565169741406E-3</v>
      </c>
      <c r="E24" s="2">
        <f>E11/E$12</f>
        <v>3.3995956270464669E-4</v>
      </c>
      <c r="F24" s="2">
        <f>F11/F$12</f>
        <v>3.2307568047815201E-5</v>
      </c>
      <c r="G24" s="2">
        <f>G11/G$12</f>
        <v>0</v>
      </c>
      <c r="H24" s="2">
        <f>H11/H$12</f>
        <v>0</v>
      </c>
      <c r="I24" s="2">
        <f>I11/I$12</f>
        <v>1.3665948625298219E-3</v>
      </c>
      <c r="J24" s="2">
        <f>J11/J$12</f>
        <v>4.1963885625703936E-3</v>
      </c>
      <c r="K24" s="2">
        <f>K11/K$12</f>
        <v>0.94058661318626224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P15" sqref="P15:Q17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12910524</v>
      </c>
      <c r="D3">
        <v>0</v>
      </c>
      <c r="E3">
        <v>0</v>
      </c>
      <c r="F3">
        <v>1791</v>
      </c>
      <c r="G3">
        <v>0</v>
      </c>
      <c r="H3">
        <v>0</v>
      </c>
      <c r="I3">
        <v>22</v>
      </c>
      <c r="J3">
        <v>17707</v>
      </c>
      <c r="K3">
        <v>245</v>
      </c>
      <c r="L3">
        <f>SUM(C3:K3)</f>
        <v>12930289</v>
      </c>
      <c r="N3" t="s">
        <v>0</v>
      </c>
      <c r="O3" s="2">
        <f>C3/$L3</f>
        <v>0.99847141854292665</v>
      </c>
      <c r="P3" s="2">
        <f>D3/$L3</f>
        <v>0</v>
      </c>
      <c r="Q3" s="2">
        <f>E3/$L3</f>
        <v>0</v>
      </c>
      <c r="R3" s="2">
        <f>F3/$L3</f>
        <v>1.3851198530829433E-4</v>
      </c>
      <c r="S3" s="2">
        <f>G3/$L3</f>
        <v>0</v>
      </c>
      <c r="T3" s="2">
        <f>H3/$L3</f>
        <v>0</v>
      </c>
      <c r="U3" s="2">
        <f>I3/$L3</f>
        <v>1.7014314219890987E-6</v>
      </c>
      <c r="V3" s="2">
        <f>J3/$L3</f>
        <v>1.3694202813254986E-3</v>
      </c>
      <c r="W3" s="2">
        <f>K3/$L3</f>
        <v>1.8947759017605871E-5</v>
      </c>
    </row>
    <row r="4" spans="1:23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1" si="0">SUM(C4:K4)</f>
        <v>0</v>
      </c>
      <c r="N4" t="s">
        <v>1</v>
      </c>
      <c r="O4" s="2" t="e">
        <f>C4/$L4</f>
        <v>#DIV/0!</v>
      </c>
      <c r="P4" s="2" t="e">
        <f>D4/$L4</f>
        <v>#DIV/0!</v>
      </c>
      <c r="Q4" s="2" t="e">
        <f>E4/$L4</f>
        <v>#DIV/0!</v>
      </c>
      <c r="R4" s="2" t="e">
        <f>F4/$L4</f>
        <v>#DIV/0!</v>
      </c>
      <c r="S4" s="2" t="e">
        <f>G4/$L4</f>
        <v>#DIV/0!</v>
      </c>
      <c r="T4" s="2" t="e">
        <f>H4/$L4</f>
        <v>#DIV/0!</v>
      </c>
      <c r="U4" s="2" t="e">
        <f>I4/$L4</f>
        <v>#DIV/0!</v>
      </c>
      <c r="V4" s="2" t="e">
        <f>J4/$L4</f>
        <v>#DIV/0!</v>
      </c>
      <c r="W4" s="2" t="e">
        <f>K4/$L4</f>
        <v>#DIV/0!</v>
      </c>
    </row>
    <row r="5" spans="1:23" x14ac:dyDescent="0.35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N5" t="s">
        <v>2</v>
      </c>
      <c r="O5" s="2" t="e">
        <f>C5/$L5</f>
        <v>#DIV/0!</v>
      </c>
      <c r="P5" s="2" t="e">
        <f>D5/$L5</f>
        <v>#DIV/0!</v>
      </c>
      <c r="Q5" s="2" t="e">
        <f>E5/$L5</f>
        <v>#DIV/0!</v>
      </c>
      <c r="R5" s="2" t="e">
        <f>F5/$L5</f>
        <v>#DIV/0!</v>
      </c>
      <c r="S5" s="2" t="e">
        <f>G5/$L5</f>
        <v>#DIV/0!</v>
      </c>
      <c r="T5" s="2" t="e">
        <f>H5/$L5</f>
        <v>#DIV/0!</v>
      </c>
      <c r="U5" s="2" t="e">
        <f>I5/$L5</f>
        <v>#DIV/0!</v>
      </c>
      <c r="V5" s="2" t="e">
        <f>J5/$L5</f>
        <v>#DIV/0!</v>
      </c>
      <c r="W5" s="2" t="e">
        <f>K5/$L5</f>
        <v>#DIV/0!</v>
      </c>
    </row>
    <row r="6" spans="1:23" x14ac:dyDescent="0.35">
      <c r="B6" t="s">
        <v>3</v>
      </c>
      <c r="C6">
        <v>118</v>
      </c>
      <c r="D6">
        <v>0</v>
      </c>
      <c r="E6">
        <v>0</v>
      </c>
      <c r="F6">
        <v>44560</v>
      </c>
      <c r="G6">
        <v>0</v>
      </c>
      <c r="H6">
        <v>0</v>
      </c>
      <c r="I6">
        <v>619</v>
      </c>
      <c r="J6">
        <v>354</v>
      </c>
      <c r="K6">
        <v>18</v>
      </c>
      <c r="L6">
        <f t="shared" si="0"/>
        <v>45669</v>
      </c>
      <c r="N6" t="s">
        <v>3</v>
      </c>
      <c r="O6" s="2">
        <f>C6/$L6</f>
        <v>2.5838095863714994E-3</v>
      </c>
      <c r="P6" s="2">
        <f>D6/$L6</f>
        <v>0</v>
      </c>
      <c r="Q6" s="2">
        <f>E6/$L6</f>
        <v>0</v>
      </c>
      <c r="R6" s="2">
        <f>F6/$L6</f>
        <v>0.97571656922638994</v>
      </c>
      <c r="S6" s="2">
        <f>G6/$L6</f>
        <v>0</v>
      </c>
      <c r="T6" s="2">
        <f>H6/$L6</f>
        <v>0</v>
      </c>
      <c r="U6" s="2">
        <f>I6/$L6</f>
        <v>1.3554051982745407E-2</v>
      </c>
      <c r="V6" s="2">
        <f>J6/$L6</f>
        <v>7.7514287591144981E-3</v>
      </c>
      <c r="W6" s="2">
        <f>K6/$L6</f>
        <v>3.9414044537870328E-4</v>
      </c>
    </row>
    <row r="7" spans="1:23" ht="15" thickBot="1" x14ac:dyDescent="0.4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N7" t="s">
        <v>4</v>
      </c>
      <c r="O7" s="2" t="e">
        <f>C7/$L7</f>
        <v>#DIV/0!</v>
      </c>
      <c r="P7" s="2" t="e">
        <f>D7/$L7</f>
        <v>#DIV/0!</v>
      </c>
      <c r="Q7" s="2" t="e">
        <f>E7/$L7</f>
        <v>#DIV/0!</v>
      </c>
      <c r="R7" s="2" t="e">
        <f>F7/$L7</f>
        <v>#DIV/0!</v>
      </c>
      <c r="S7" s="2" t="e">
        <f>G7/$L7</f>
        <v>#DIV/0!</v>
      </c>
      <c r="T7" s="2" t="e">
        <f>H7/$L7</f>
        <v>#DIV/0!</v>
      </c>
      <c r="U7" s="2" t="e">
        <f>I7/$L7</f>
        <v>#DIV/0!</v>
      </c>
      <c r="V7" s="2" t="e">
        <f>J7/$L7</f>
        <v>#DIV/0!</v>
      </c>
      <c r="W7" s="2" t="e">
        <f>K7/$L7</f>
        <v>#DIV/0!</v>
      </c>
    </row>
    <row r="8" spans="1:23" ht="15" thickBot="1" x14ac:dyDescent="0.4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N8" t="s">
        <v>5</v>
      </c>
      <c r="O8" s="2" t="e">
        <f>C8/$L8</f>
        <v>#DIV/0!</v>
      </c>
      <c r="P8" s="2" t="e">
        <f>D8/$L8</f>
        <v>#DIV/0!</v>
      </c>
      <c r="Q8" s="2" t="e">
        <f>E8/$L8</f>
        <v>#DIV/0!</v>
      </c>
      <c r="R8" s="2" t="e">
        <f>F8/$L8</f>
        <v>#DIV/0!</v>
      </c>
      <c r="S8" s="2" t="e">
        <f>G8/$L8</f>
        <v>#DIV/0!</v>
      </c>
      <c r="T8" s="4" t="e">
        <f>H8/$L8</f>
        <v>#DIV/0!</v>
      </c>
      <c r="U8" s="2" t="e">
        <f>I8/$L8</f>
        <v>#DIV/0!</v>
      </c>
      <c r="V8" s="2" t="e">
        <f>J8/$L8</f>
        <v>#DIV/0!</v>
      </c>
      <c r="W8" s="2" t="e">
        <f>K8/$L8</f>
        <v>#DIV/0!</v>
      </c>
    </row>
    <row r="9" spans="1:23" x14ac:dyDescent="0.35">
      <c r="B9" t="s">
        <v>6</v>
      </c>
      <c r="C9">
        <v>14</v>
      </c>
      <c r="D9">
        <v>0</v>
      </c>
      <c r="E9">
        <v>0</v>
      </c>
      <c r="F9">
        <v>562</v>
      </c>
      <c r="G9">
        <v>0</v>
      </c>
      <c r="H9">
        <v>0</v>
      </c>
      <c r="I9">
        <v>35812</v>
      </c>
      <c r="J9">
        <v>88</v>
      </c>
      <c r="K9">
        <v>86</v>
      </c>
      <c r="L9">
        <f t="shared" si="0"/>
        <v>36562</v>
      </c>
      <c r="N9" t="s">
        <v>6</v>
      </c>
      <c r="O9" s="2">
        <f>C9/$L9</f>
        <v>3.8291121929872544E-4</v>
      </c>
      <c r="P9" s="2">
        <f>D9/$L9</f>
        <v>0</v>
      </c>
      <c r="Q9" s="2">
        <f>E9/$L9</f>
        <v>0</v>
      </c>
      <c r="R9" s="2">
        <f>F9/$L9</f>
        <v>1.5371150374705978E-2</v>
      </c>
      <c r="S9" s="2">
        <f>G9/$L9</f>
        <v>0</v>
      </c>
      <c r="T9" s="2">
        <f>H9/$L9</f>
        <v>0</v>
      </c>
      <c r="U9" s="2">
        <f>I9/$L9</f>
        <v>0.97948689896613972</v>
      </c>
      <c r="V9" s="2">
        <f>J9/$L9</f>
        <v>2.4068705213062744E-3</v>
      </c>
      <c r="W9" s="2">
        <f>K9/$L9</f>
        <v>2.3521689185493134E-3</v>
      </c>
    </row>
    <row r="10" spans="1:23" x14ac:dyDescent="0.35">
      <c r="B10" t="s">
        <v>7</v>
      </c>
      <c r="C10">
        <v>9411</v>
      </c>
      <c r="D10">
        <v>0</v>
      </c>
      <c r="E10">
        <v>0</v>
      </c>
      <c r="F10">
        <v>1147</v>
      </c>
      <c r="G10">
        <v>0</v>
      </c>
      <c r="H10">
        <v>0</v>
      </c>
      <c r="I10">
        <v>111</v>
      </c>
      <c r="J10">
        <v>310745</v>
      </c>
      <c r="K10">
        <v>2201</v>
      </c>
      <c r="L10">
        <f t="shared" si="0"/>
        <v>323615</v>
      </c>
      <c r="N10" t="s">
        <v>7</v>
      </c>
      <c r="O10" s="2">
        <f>C10/$L10</f>
        <v>2.9080852247269133E-2</v>
      </c>
      <c r="P10" s="2">
        <f>D10/$L10</f>
        <v>0</v>
      </c>
      <c r="Q10" s="2">
        <f>E10/$L10</f>
        <v>0</v>
      </c>
      <c r="R10" s="2">
        <f>F10/$L10</f>
        <v>3.5443350895354047E-3</v>
      </c>
      <c r="S10" s="2">
        <f>G10/$L10</f>
        <v>0</v>
      </c>
      <c r="T10" s="2">
        <f>H10/$L10</f>
        <v>0</v>
      </c>
      <c r="U10" s="2">
        <f>I10/$L10</f>
        <v>3.4300016995503918E-4</v>
      </c>
      <c r="V10" s="2">
        <f>J10/$L10</f>
        <v>0.96023052083494276</v>
      </c>
      <c r="W10" s="2">
        <f>K10/$L10</f>
        <v>6.8012916582976682E-3</v>
      </c>
    </row>
    <row r="11" spans="1:23" x14ac:dyDescent="0.35">
      <c r="B11" t="s">
        <v>8</v>
      </c>
      <c r="C11">
        <v>339</v>
      </c>
      <c r="D11">
        <v>0</v>
      </c>
      <c r="E11">
        <v>0</v>
      </c>
      <c r="F11">
        <v>43</v>
      </c>
      <c r="G11">
        <v>0</v>
      </c>
      <c r="H11">
        <v>0</v>
      </c>
      <c r="I11">
        <v>456</v>
      </c>
      <c r="J11">
        <v>1431</v>
      </c>
      <c r="K11">
        <v>57189</v>
      </c>
      <c r="L11">
        <f t="shared" si="0"/>
        <v>59458</v>
      </c>
      <c r="N11" t="s">
        <v>8</v>
      </c>
      <c r="O11" s="2">
        <f>C11/$L11</f>
        <v>5.7015035823606581E-3</v>
      </c>
      <c r="P11" s="2">
        <f>D11/$L11</f>
        <v>0</v>
      </c>
      <c r="Q11" s="2">
        <f>E11/$L11</f>
        <v>0</v>
      </c>
      <c r="R11" s="2">
        <f>F11/$L11</f>
        <v>7.2319956944397721E-4</v>
      </c>
      <c r="S11" s="2">
        <f>G11/$L11</f>
        <v>0</v>
      </c>
      <c r="T11" s="2">
        <f>H11/$L11</f>
        <v>0</v>
      </c>
      <c r="U11" s="2">
        <f>I11/$L11</f>
        <v>7.6692791550338054E-3</v>
      </c>
      <c r="V11" s="2">
        <f>J11/$L11</f>
        <v>2.4067408927310033E-2</v>
      </c>
      <c r="W11" s="2">
        <f>K11/$L11</f>
        <v>0.96183860876585148</v>
      </c>
    </row>
    <row r="12" spans="1:23" x14ac:dyDescent="0.35">
      <c r="C12">
        <f>SUM(C3:C11)</f>
        <v>12920406</v>
      </c>
      <c r="D12">
        <f t="shared" ref="D12:K12" si="1">SUM(D3:D11)</f>
        <v>0</v>
      </c>
      <c r="E12">
        <f t="shared" si="1"/>
        <v>0</v>
      </c>
      <c r="F12">
        <f t="shared" si="1"/>
        <v>48103</v>
      </c>
      <c r="G12">
        <f t="shared" si="1"/>
        <v>0</v>
      </c>
      <c r="H12">
        <f t="shared" si="1"/>
        <v>0</v>
      </c>
      <c r="I12">
        <f t="shared" si="1"/>
        <v>37020</v>
      </c>
      <c r="J12">
        <f t="shared" si="1"/>
        <v>330325</v>
      </c>
      <c r="K12">
        <f t="shared" si="1"/>
        <v>59739</v>
      </c>
      <c r="L12">
        <f>SUM(C3,D4,E5,F6,G7,H8,I9,J10,K11)/SUM(C3:K11)</f>
        <v>0.99725558995409913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9">
        <f>SUM(C3,D4,E5,F6,G7,H8,I9,J10,K11)/SUM(C3:K11)</f>
        <v>0.99725558995409913</v>
      </c>
      <c r="Q15" t="s">
        <v>25</v>
      </c>
    </row>
    <row r="16" spans="1:23" ht="15" thickBot="1" x14ac:dyDescent="0.4">
      <c r="B16" t="s">
        <v>0</v>
      </c>
      <c r="C16" s="2">
        <f>C3/C$12</f>
        <v>0.99923516335322593</v>
      </c>
      <c r="D16" s="2" t="e">
        <f>D3/D$12</f>
        <v>#DIV/0!</v>
      </c>
      <c r="E16" s="2" t="e">
        <f>E3/E$12</f>
        <v>#DIV/0!</v>
      </c>
      <c r="F16" s="2">
        <f>F3/F$12</f>
        <v>3.7232605035029002E-2</v>
      </c>
      <c r="G16" s="2" t="e">
        <f>G3/G$12</f>
        <v>#DIV/0!</v>
      </c>
      <c r="H16" s="2" t="e">
        <f>H3/H$12</f>
        <v>#DIV/0!</v>
      </c>
      <c r="I16" s="2">
        <f>I3/I$12</f>
        <v>5.9427336574824417E-4</v>
      </c>
      <c r="J16" s="2">
        <f>J3/J$12</f>
        <v>5.3604783168092029E-2</v>
      </c>
      <c r="K16" s="2">
        <f>K3/K$12</f>
        <v>4.1011734377877102E-3</v>
      </c>
      <c r="O16" s="3"/>
      <c r="P16" s="1">
        <f>SUM(D4:K11)/SUM(D3:K11)</f>
        <v>0.95840584864484935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>C4/C$12</f>
        <v>0</v>
      </c>
      <c r="D17" s="4" t="e">
        <f>D4/D$12</f>
        <v>#DIV/0!</v>
      </c>
      <c r="E17" s="2" t="e">
        <f>E4/E$12</f>
        <v>#DIV/0!</v>
      </c>
      <c r="F17" s="2">
        <f>F4/F$12</f>
        <v>0</v>
      </c>
      <c r="G17" s="2" t="e">
        <f>G4/G$12</f>
        <v>#DIV/0!</v>
      </c>
      <c r="H17" s="2" t="e">
        <f>H4/H$12</f>
        <v>#DIV/0!</v>
      </c>
      <c r="I17" s="2">
        <f>I4/I$12</f>
        <v>0</v>
      </c>
      <c r="J17" s="2">
        <f>J4/J$12</f>
        <v>0</v>
      </c>
      <c r="K17" s="2">
        <f>K4/K$12</f>
        <v>0</v>
      </c>
      <c r="O17" s="3"/>
      <c r="P17" s="1">
        <f>SUM(D4:K11)/SUM(C4:K11)</f>
        <v>0.97876227154720352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>C5/C$12</f>
        <v>0</v>
      </c>
      <c r="D18" s="2" t="e">
        <f>D5/D$12</f>
        <v>#DIV/0!</v>
      </c>
      <c r="E18" s="4" t="e">
        <f>E5/E$12</f>
        <v>#DIV/0!</v>
      </c>
      <c r="F18" s="2">
        <f>F5/F$12</f>
        <v>0</v>
      </c>
      <c r="G18" s="2" t="e">
        <f>G5/G$12</f>
        <v>#DIV/0!</v>
      </c>
      <c r="H18" s="2" t="e">
        <f>H5/H$12</f>
        <v>#DIV/0!</v>
      </c>
      <c r="I18" s="2">
        <f>I5/I$12</f>
        <v>0</v>
      </c>
      <c r="J18" s="2">
        <f>J5/J$12</f>
        <v>0</v>
      </c>
      <c r="K18" s="2">
        <f>K5/K$12</f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x14ac:dyDescent="0.35">
      <c r="B19" t="s">
        <v>3</v>
      </c>
      <c r="C19" s="2">
        <f>C6/C$12</f>
        <v>9.1328399432649415E-6</v>
      </c>
      <c r="D19" s="2" t="e">
        <f>D6/D$12</f>
        <v>#DIV/0!</v>
      </c>
      <c r="E19" s="2" t="e">
        <f>E6/E$12</f>
        <v>#DIV/0!</v>
      </c>
      <c r="F19" s="2">
        <f>F6/F$12</f>
        <v>0.92634555017358589</v>
      </c>
      <c r="G19" s="2" t="e">
        <f>G6/G$12</f>
        <v>#DIV/0!</v>
      </c>
      <c r="H19" s="2" t="e">
        <f>H6/H$12</f>
        <v>#DIV/0!</v>
      </c>
      <c r="I19" s="2">
        <f>I6/I$12</f>
        <v>1.6720691518098324E-2</v>
      </c>
      <c r="J19" s="2">
        <f>J6/J$12</f>
        <v>1.0716718383410278E-3</v>
      </c>
      <c r="K19" s="2">
        <f>K6/K$12</f>
        <v>3.0131070155175012E-4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>C7/C$12</f>
        <v>0</v>
      </c>
      <c r="D20" s="2" t="e">
        <f>D7/D$12</f>
        <v>#DIV/0!</v>
      </c>
      <c r="E20" s="2" t="e">
        <f>E7/E$12</f>
        <v>#DIV/0!</v>
      </c>
      <c r="F20" s="2">
        <f>F7/F$12</f>
        <v>0</v>
      </c>
      <c r="G20" s="2" t="e">
        <f>G7/G$12</f>
        <v>#DIV/0!</v>
      </c>
      <c r="H20" s="2" t="e">
        <f>H7/H$12</f>
        <v>#DIV/0!</v>
      </c>
      <c r="I20" s="2">
        <f>I7/I$12</f>
        <v>0</v>
      </c>
      <c r="J20" s="2">
        <f>J7/J$12</f>
        <v>0</v>
      </c>
      <c r="K20" s="2">
        <f>K7/K$12</f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>C8/C$12</f>
        <v>0</v>
      </c>
      <c r="D21" s="2" t="e">
        <f>D8/D$12</f>
        <v>#DIV/0!</v>
      </c>
      <c r="E21" s="2" t="e">
        <f>E8/E$12</f>
        <v>#DIV/0!</v>
      </c>
      <c r="F21" s="2">
        <f>F8/F$12</f>
        <v>0</v>
      </c>
      <c r="G21" s="2" t="e">
        <f>G8/G$12</f>
        <v>#DIV/0!</v>
      </c>
      <c r="H21" s="4" t="e">
        <f>H8/H$12</f>
        <v>#DIV/0!</v>
      </c>
      <c r="I21" s="2">
        <f>I8/I$12</f>
        <v>0</v>
      </c>
      <c r="J21" s="2">
        <f>J8/J$12</f>
        <v>0</v>
      </c>
      <c r="K21" s="2">
        <f>K8/K$12</f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>C9/C$12</f>
        <v>1.0835572814043149E-6</v>
      </c>
      <c r="D22" s="2" t="e">
        <f>D9/D$12</f>
        <v>#DIV/0!</v>
      </c>
      <c r="E22" s="2" t="e">
        <f>E9/E$12</f>
        <v>#DIV/0!</v>
      </c>
      <c r="F22" s="2">
        <f>F9/F$12</f>
        <v>1.1683262998149804E-2</v>
      </c>
      <c r="G22" s="2" t="e">
        <f>G9/G$12</f>
        <v>#DIV/0!</v>
      </c>
      <c r="H22" s="2" t="e">
        <f>H9/H$12</f>
        <v>#DIV/0!</v>
      </c>
      <c r="I22" s="2">
        <f>I9/I$12</f>
        <v>0.96736898973527818</v>
      </c>
      <c r="J22" s="2">
        <f>J9/J$12</f>
        <v>2.664042987966397E-4</v>
      </c>
      <c r="K22" s="2">
        <f>K9/K$12</f>
        <v>1.439595574080584E-3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>C10/C$12</f>
        <v>7.2838268394971486E-4</v>
      </c>
      <c r="D23" s="2" t="e">
        <f>D10/D$12</f>
        <v>#DIV/0!</v>
      </c>
      <c r="E23" s="2" t="e">
        <f>E10/E$12</f>
        <v>#DIV/0!</v>
      </c>
      <c r="F23" s="2">
        <f>F10/F$12</f>
        <v>2.3844666652807517E-2</v>
      </c>
      <c r="G23" s="2" t="e">
        <f>G10/G$12</f>
        <v>#DIV/0!</v>
      </c>
      <c r="H23" s="2" t="e">
        <f>H10/H$12</f>
        <v>#DIV/0!</v>
      </c>
      <c r="I23" s="2">
        <f>I10/I$12</f>
        <v>2.9983792544570503E-3</v>
      </c>
      <c r="J23" s="2">
        <f>J10/J$12</f>
        <v>0.94072504351774766</v>
      </c>
      <c r="K23" s="2">
        <f>K10/K$12</f>
        <v>3.6843603006411221E-2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>C11/C$12</f>
        <v>2.623756559971877E-5</v>
      </c>
      <c r="D24" s="2" t="e">
        <f>D11/D$12</f>
        <v>#DIV/0!</v>
      </c>
      <c r="E24" s="2" t="e">
        <f>E11/E$12</f>
        <v>#DIV/0!</v>
      </c>
      <c r="F24" s="2">
        <f>F11/F$12</f>
        <v>8.9391514042783192E-4</v>
      </c>
      <c r="G24" s="2" t="e">
        <f>G11/G$12</f>
        <v>#DIV/0!</v>
      </c>
      <c r="H24" s="2" t="e">
        <f>H11/H$12</f>
        <v>#DIV/0!</v>
      </c>
      <c r="I24" s="2">
        <f>I11/I$12</f>
        <v>1.2317666126418152E-2</v>
      </c>
      <c r="J24" s="2">
        <f>J11/J$12</f>
        <v>4.3320971770226292E-3</v>
      </c>
      <c r="K24" s="2">
        <f>K11/K$12</f>
        <v>0.95731431728016869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P15" sqref="P15:Q17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12660949</v>
      </c>
      <c r="D3">
        <v>16748</v>
      </c>
      <c r="E3">
        <v>6565</v>
      </c>
      <c r="F3">
        <v>661</v>
      </c>
      <c r="G3">
        <v>81</v>
      </c>
      <c r="H3">
        <v>15</v>
      </c>
      <c r="I3">
        <v>36</v>
      </c>
      <c r="J3">
        <v>12738</v>
      </c>
      <c r="K3">
        <v>4212</v>
      </c>
      <c r="L3">
        <f>SUM(C3:K3)</f>
        <v>12702005</v>
      </c>
      <c r="N3" t="s">
        <v>0</v>
      </c>
      <c r="O3" s="2">
        <f>C3/$L3</f>
        <v>0.99676775438208376</v>
      </c>
      <c r="P3" s="2">
        <f>D3/$L3</f>
        <v>1.3185319955392868E-3</v>
      </c>
      <c r="Q3" s="2">
        <f>E3/$L3</f>
        <v>5.1684753706206221E-4</v>
      </c>
      <c r="R3" s="2">
        <f>F3/$L3</f>
        <v>5.2039028484085778E-5</v>
      </c>
      <c r="S3" s="2">
        <f>G3/$L3</f>
        <v>6.3769460018319941E-6</v>
      </c>
      <c r="T3" s="2">
        <f>H3/$L3</f>
        <v>1.1809159262651842E-6</v>
      </c>
      <c r="U3" s="2">
        <f>I3/$L3</f>
        <v>2.8341982230364418E-6</v>
      </c>
      <c r="V3" s="2">
        <f>J3/$L3</f>
        <v>1.0028338045843944E-3</v>
      </c>
      <c r="W3" s="2">
        <f>K3/$L3</f>
        <v>3.3160119209526369E-4</v>
      </c>
    </row>
    <row r="4" spans="1:23" x14ac:dyDescent="0.35">
      <c r="B4" t="s">
        <v>1</v>
      </c>
      <c r="C4">
        <v>3952</v>
      </c>
      <c r="D4">
        <v>149876</v>
      </c>
      <c r="E4">
        <v>4339</v>
      </c>
      <c r="F4">
        <v>619</v>
      </c>
      <c r="G4">
        <v>345</v>
      </c>
      <c r="H4">
        <v>14</v>
      </c>
      <c r="I4">
        <v>80</v>
      </c>
      <c r="J4">
        <v>59</v>
      </c>
      <c r="K4">
        <v>19</v>
      </c>
      <c r="L4">
        <f t="shared" ref="L4:L11" si="0">SUM(C4:K4)</f>
        <v>159303</v>
      </c>
      <c r="N4" t="s">
        <v>1</v>
      </c>
      <c r="O4" s="2">
        <f>C4/$L4</f>
        <v>2.4808070155615401E-2</v>
      </c>
      <c r="P4" s="2">
        <f>D4/$L4</f>
        <v>0.94082346220724034</v>
      </c>
      <c r="Q4" s="2">
        <f>E4/$L4</f>
        <v>2.7237402936542313E-2</v>
      </c>
      <c r="R4" s="2">
        <f>F4/$L4</f>
        <v>3.8856769803456309E-3</v>
      </c>
      <c r="S4" s="2">
        <f>G4/$L4</f>
        <v>2.1656842620666277E-3</v>
      </c>
      <c r="T4" s="2">
        <f>H4/$L4</f>
        <v>8.7882839620095045E-5</v>
      </c>
      <c r="U4" s="2">
        <f>I4/$L4</f>
        <v>5.021876549719717E-4</v>
      </c>
      <c r="V4" s="2">
        <f>J4/$L4</f>
        <v>3.7036339554182907E-4</v>
      </c>
      <c r="W4" s="2">
        <f>K4/$L4</f>
        <v>1.1926956805584326E-4</v>
      </c>
    </row>
    <row r="5" spans="1:23" x14ac:dyDescent="0.35">
      <c r="B5" t="s">
        <v>2</v>
      </c>
      <c r="C5">
        <v>1178</v>
      </c>
      <c r="D5">
        <v>1088</v>
      </c>
      <c r="E5">
        <v>105741</v>
      </c>
      <c r="F5">
        <v>3391</v>
      </c>
      <c r="G5">
        <v>0</v>
      </c>
      <c r="H5">
        <v>284</v>
      </c>
      <c r="I5">
        <v>194</v>
      </c>
      <c r="J5">
        <v>19</v>
      </c>
      <c r="K5">
        <v>1</v>
      </c>
      <c r="L5">
        <f t="shared" si="0"/>
        <v>111896</v>
      </c>
      <c r="N5" t="s">
        <v>2</v>
      </c>
      <c r="O5" s="2">
        <f>C5/$L5</f>
        <v>1.0527632801887466E-2</v>
      </c>
      <c r="P5" s="2">
        <f>D5/$L5</f>
        <v>9.7233145063273033E-3</v>
      </c>
      <c r="Q5" s="2">
        <f>E5/$L5</f>
        <v>0.94499356545363555</v>
      </c>
      <c r="R5" s="2">
        <f>F5/$L5</f>
        <v>3.0304926002716809E-2</v>
      </c>
      <c r="S5" s="2">
        <f>G5/$L5</f>
        <v>0</v>
      </c>
      <c r="T5" s="2">
        <f>H5/$L5</f>
        <v>2.5380710659898475E-3</v>
      </c>
      <c r="U5" s="2">
        <f>I5/$L5</f>
        <v>1.7337527704296848E-3</v>
      </c>
      <c r="V5" s="2">
        <f>J5/$L5</f>
        <v>1.6980052906270107E-4</v>
      </c>
      <c r="W5" s="2">
        <f>K5/$L5</f>
        <v>8.936869950668478E-6</v>
      </c>
    </row>
    <row r="6" spans="1:23" x14ac:dyDescent="0.35">
      <c r="B6" t="s">
        <v>3</v>
      </c>
      <c r="C6">
        <v>67</v>
      </c>
      <c r="D6">
        <v>113</v>
      </c>
      <c r="E6">
        <v>546</v>
      </c>
      <c r="F6">
        <v>85272</v>
      </c>
      <c r="G6">
        <v>0</v>
      </c>
      <c r="H6">
        <v>3</v>
      </c>
      <c r="I6">
        <v>2152</v>
      </c>
      <c r="J6">
        <v>415</v>
      </c>
      <c r="K6">
        <v>3</v>
      </c>
      <c r="L6">
        <f t="shared" si="0"/>
        <v>88571</v>
      </c>
      <c r="N6" t="s">
        <v>3</v>
      </c>
      <c r="O6" s="2">
        <f>C6/$L6</f>
        <v>7.5645527317067668E-4</v>
      </c>
      <c r="P6" s="2">
        <f>D6/$L6</f>
        <v>1.275812624899798E-3</v>
      </c>
      <c r="Q6" s="2">
        <f>E6/$L6</f>
        <v>6.1645459574804391E-3</v>
      </c>
      <c r="R6" s="2">
        <f>F6/$L6</f>
        <v>0.96275304557925279</v>
      </c>
      <c r="S6" s="2">
        <f>G6/$L6</f>
        <v>0</v>
      </c>
      <c r="T6" s="2">
        <f>H6/$L6</f>
        <v>3.3871131634507908E-5</v>
      </c>
      <c r="U6" s="2">
        <f>I6/$L6</f>
        <v>2.4296891759153675E-2</v>
      </c>
      <c r="V6" s="2">
        <f>J6/$L6</f>
        <v>4.6855065427735942E-3</v>
      </c>
      <c r="W6" s="2">
        <f>K6/$L6</f>
        <v>3.3871131634507908E-5</v>
      </c>
    </row>
    <row r="7" spans="1:23" x14ac:dyDescent="0.35">
      <c r="B7" t="s">
        <v>4</v>
      </c>
      <c r="C7">
        <v>79</v>
      </c>
      <c r="D7">
        <v>73</v>
      </c>
      <c r="E7">
        <v>1</v>
      </c>
      <c r="F7">
        <v>0</v>
      </c>
      <c r="G7">
        <v>3544</v>
      </c>
      <c r="H7">
        <v>56</v>
      </c>
      <c r="I7">
        <v>14</v>
      </c>
      <c r="J7">
        <v>2</v>
      </c>
      <c r="K7">
        <v>0</v>
      </c>
      <c r="L7">
        <f t="shared" si="0"/>
        <v>3769</v>
      </c>
      <c r="N7" t="s">
        <v>4</v>
      </c>
      <c r="O7" s="2">
        <f>C7/$L7</f>
        <v>2.0960466967365348E-2</v>
      </c>
      <c r="P7" s="2">
        <f>D7/$L7</f>
        <v>1.9368532767312284E-2</v>
      </c>
      <c r="Q7" s="2">
        <f>E7/$L7</f>
        <v>2.6532236667551072E-4</v>
      </c>
      <c r="R7" s="2">
        <f>F7/$L7</f>
        <v>0</v>
      </c>
      <c r="S7" s="2">
        <f>G7/$L7</f>
        <v>0.94030246749801005</v>
      </c>
      <c r="T7" s="2">
        <f>H7/$L7</f>
        <v>1.4858052533828601E-2</v>
      </c>
      <c r="U7" s="2">
        <f>I7/$L7</f>
        <v>3.7145131334571503E-3</v>
      </c>
      <c r="V7" s="2">
        <f>J7/$L7</f>
        <v>5.3064473335102144E-4</v>
      </c>
      <c r="W7" s="2">
        <f>K7/$L7</f>
        <v>0</v>
      </c>
    </row>
    <row r="8" spans="1:23" x14ac:dyDescent="0.35">
      <c r="B8" t="s">
        <v>5</v>
      </c>
      <c r="C8">
        <v>12</v>
      </c>
      <c r="D8">
        <v>1</v>
      </c>
      <c r="E8">
        <v>46</v>
      </c>
      <c r="F8">
        <v>2</v>
      </c>
      <c r="G8">
        <v>10</v>
      </c>
      <c r="H8">
        <v>3513</v>
      </c>
      <c r="I8">
        <v>205</v>
      </c>
      <c r="J8">
        <v>0</v>
      </c>
      <c r="K8">
        <v>0</v>
      </c>
      <c r="L8">
        <f t="shared" si="0"/>
        <v>3789</v>
      </c>
      <c r="N8" t="s">
        <v>5</v>
      </c>
      <c r="O8" s="2">
        <f>C8/$L8</f>
        <v>3.1670625494853522E-3</v>
      </c>
      <c r="P8" s="2">
        <f>D8/$L8</f>
        <v>2.6392187912377939E-4</v>
      </c>
      <c r="Q8" s="2">
        <f>E8/$L8</f>
        <v>1.214040643969385E-2</v>
      </c>
      <c r="R8" s="2">
        <f>F8/$L8</f>
        <v>5.2784375824755877E-4</v>
      </c>
      <c r="S8" s="2">
        <f>G8/$L8</f>
        <v>2.6392187912377936E-3</v>
      </c>
      <c r="T8" s="2">
        <f>H8/$L8</f>
        <v>0.92715756136183691</v>
      </c>
      <c r="U8" s="2">
        <f>I8/$L8</f>
        <v>5.4103985220374767E-2</v>
      </c>
      <c r="V8" s="2">
        <f>J8/$L8</f>
        <v>0</v>
      </c>
      <c r="W8" s="2">
        <f>K8/$L8</f>
        <v>0</v>
      </c>
    </row>
    <row r="9" spans="1:23" x14ac:dyDescent="0.35">
      <c r="B9" t="s">
        <v>6</v>
      </c>
      <c r="C9">
        <v>4</v>
      </c>
      <c r="D9">
        <v>27</v>
      </c>
      <c r="E9">
        <v>23</v>
      </c>
      <c r="F9">
        <v>677</v>
      </c>
      <c r="G9">
        <v>4</v>
      </c>
      <c r="H9">
        <v>38</v>
      </c>
      <c r="I9">
        <v>63290</v>
      </c>
      <c r="J9">
        <v>2</v>
      </c>
      <c r="K9">
        <v>40</v>
      </c>
      <c r="L9">
        <f t="shared" si="0"/>
        <v>64105</v>
      </c>
      <c r="N9" t="s">
        <v>6</v>
      </c>
      <c r="O9" s="2">
        <f>C9/$L9</f>
        <v>6.2397628890102178E-5</v>
      </c>
      <c r="P9" s="2">
        <f>D9/$L9</f>
        <v>4.2118399500818972E-4</v>
      </c>
      <c r="Q9" s="2">
        <f>E9/$L9</f>
        <v>3.587863661180875E-4</v>
      </c>
      <c r="R9" s="2">
        <f>F9/$L9</f>
        <v>1.0560798689649794E-2</v>
      </c>
      <c r="S9" s="2">
        <f>G9/$L9</f>
        <v>6.2397628890102178E-5</v>
      </c>
      <c r="T9" s="2">
        <f>H9/$L9</f>
        <v>5.9277747445597067E-4</v>
      </c>
      <c r="U9" s="2">
        <f>I9/$L9</f>
        <v>0.98728648311364164</v>
      </c>
      <c r="V9" s="2">
        <f>J9/$L9</f>
        <v>3.1198814445051089E-5</v>
      </c>
      <c r="W9" s="2">
        <f>K9/$L9</f>
        <v>6.2397628890102175E-4</v>
      </c>
    </row>
    <row r="10" spans="1:23" x14ac:dyDescent="0.35">
      <c r="B10" t="s">
        <v>7</v>
      </c>
      <c r="C10">
        <v>8018</v>
      </c>
      <c r="D10">
        <v>666</v>
      </c>
      <c r="E10">
        <v>35</v>
      </c>
      <c r="F10">
        <v>1872</v>
      </c>
      <c r="G10">
        <v>0</v>
      </c>
      <c r="H10">
        <v>0</v>
      </c>
      <c r="I10">
        <v>19</v>
      </c>
      <c r="J10">
        <v>144172</v>
      </c>
      <c r="K10">
        <v>1646</v>
      </c>
      <c r="L10">
        <f t="shared" si="0"/>
        <v>156428</v>
      </c>
      <c r="N10" t="s">
        <v>7</v>
      </c>
      <c r="O10" s="2">
        <f>C10/$L10</f>
        <v>5.125680824404838E-2</v>
      </c>
      <c r="P10" s="2">
        <f>D10/$L10</f>
        <v>4.2575497992686732E-3</v>
      </c>
      <c r="Q10" s="2">
        <f>E10/$L10</f>
        <v>2.2374510957117651E-4</v>
      </c>
      <c r="R10" s="2">
        <f>F10/$L10</f>
        <v>1.1967167003349785E-2</v>
      </c>
      <c r="S10" s="2">
        <f>G10/$L10</f>
        <v>0</v>
      </c>
      <c r="T10" s="2">
        <f>H10/$L10</f>
        <v>0</v>
      </c>
      <c r="U10" s="2">
        <f>I10/$L10</f>
        <v>1.2146163091006725E-4</v>
      </c>
      <c r="V10" s="2">
        <f>J10/$L10</f>
        <v>0.92165085534559033</v>
      </c>
      <c r="W10" s="2">
        <f>K10/$L10</f>
        <v>1.0522412867261615E-2</v>
      </c>
    </row>
    <row r="11" spans="1:23" x14ac:dyDescent="0.35">
      <c r="B11" t="s">
        <v>8</v>
      </c>
      <c r="C11">
        <v>3133</v>
      </c>
      <c r="D11">
        <v>291</v>
      </c>
      <c r="E11">
        <v>13</v>
      </c>
      <c r="F11">
        <v>2</v>
      </c>
      <c r="G11">
        <v>1</v>
      </c>
      <c r="H11">
        <v>0</v>
      </c>
      <c r="I11">
        <v>349</v>
      </c>
      <c r="J11">
        <v>1012</v>
      </c>
      <c r="K11">
        <v>61419</v>
      </c>
      <c r="L11">
        <f t="shared" si="0"/>
        <v>66220</v>
      </c>
      <c r="N11" t="s">
        <v>8</v>
      </c>
      <c r="O11" s="2">
        <f>C11/$L11</f>
        <v>4.7311990335246148E-2</v>
      </c>
      <c r="P11" s="2">
        <f>D11/$L11</f>
        <v>4.3944427665357898E-3</v>
      </c>
      <c r="Q11" s="2">
        <f>E11/$L11</f>
        <v>1.9631531259438237E-4</v>
      </c>
      <c r="R11" s="2">
        <f>F11/$L11</f>
        <v>3.0202355783751134E-5</v>
      </c>
      <c r="S11" s="2">
        <f>G11/$L11</f>
        <v>1.5101177891875567E-5</v>
      </c>
      <c r="T11" s="2">
        <f>H11/$L11</f>
        <v>0</v>
      </c>
      <c r="U11" s="2">
        <f>I11/$L11</f>
        <v>5.2703110842645725E-3</v>
      </c>
      <c r="V11" s="2">
        <f>J11/$L11</f>
        <v>1.5282392026578074E-2</v>
      </c>
      <c r="W11" s="2">
        <f>K11/$L11</f>
        <v>0.92749924494110536</v>
      </c>
    </row>
    <row r="12" spans="1:23" x14ac:dyDescent="0.35">
      <c r="C12">
        <f>SUM(C3:C11)</f>
        <v>12677392</v>
      </c>
      <c r="D12">
        <f t="shared" ref="D12:K12" si="1">SUM(D3:D11)</f>
        <v>168883</v>
      </c>
      <c r="E12">
        <f t="shared" si="1"/>
        <v>117309</v>
      </c>
      <c r="F12">
        <f t="shared" si="1"/>
        <v>92496</v>
      </c>
      <c r="G12">
        <f t="shared" si="1"/>
        <v>3985</v>
      </c>
      <c r="H12">
        <f t="shared" si="1"/>
        <v>3923</v>
      </c>
      <c r="I12">
        <f t="shared" si="1"/>
        <v>66339</v>
      </c>
      <c r="J12">
        <f t="shared" si="1"/>
        <v>158419</v>
      </c>
      <c r="K12">
        <f t="shared" si="1"/>
        <v>67340</v>
      </c>
      <c r="L12">
        <f>SUM(C3,D4,E5,F6,G7,H8,I9,J10,K11)/SUM(C3:K11)</f>
        <v>0.99413675533386059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9">
        <f>SUM(C3,D4,E5,F6,G7,H8,I9,J10,K11)/SUM(C3:K11)</f>
        <v>0.99413675533386059</v>
      </c>
      <c r="Q15" t="s">
        <v>25</v>
      </c>
    </row>
    <row r="16" spans="1:23" ht="15" thickBot="1" x14ac:dyDescent="0.4">
      <c r="B16" t="s">
        <v>0</v>
      </c>
      <c r="C16" s="2">
        <f>C3/C$12</f>
        <v>0.99870296666696112</v>
      </c>
      <c r="D16" s="2">
        <f>D3/D$12</f>
        <v>9.9169247348756234E-2</v>
      </c>
      <c r="E16" s="2">
        <f>E3/E$12</f>
        <v>5.5963310572931316E-2</v>
      </c>
      <c r="F16" s="2">
        <f>F3/F$12</f>
        <v>7.1462549731880296E-3</v>
      </c>
      <c r="G16" s="2">
        <f>G3/G$12</f>
        <v>2.0326223337515683E-2</v>
      </c>
      <c r="H16" s="2">
        <f>H3/H$12</f>
        <v>3.8236043843996939E-3</v>
      </c>
      <c r="I16" s="2">
        <f>I3/I$12</f>
        <v>5.4266720933387601E-4</v>
      </c>
      <c r="J16" s="2">
        <f>J3/J$12</f>
        <v>8.0407021885001165E-2</v>
      </c>
      <c r="K16" s="2">
        <f>K3/K$12</f>
        <v>6.2548262548262554E-2</v>
      </c>
      <c r="O16" s="3"/>
      <c r="P16" s="1">
        <f>SUM(D4:K11)/SUM(D3:K11)</f>
        <v>0.93950734793588864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>C4/C$12</f>
        <v>3.1173604160855797E-4</v>
      </c>
      <c r="D17" s="4">
        <f>D4/D$12</f>
        <v>0.88745462835217281</v>
      </c>
      <c r="E17" s="2">
        <f>E4/E$12</f>
        <v>3.6987784398469004E-2</v>
      </c>
      <c r="F17" s="2">
        <f>F4/F$12</f>
        <v>6.6921812835149625E-3</v>
      </c>
      <c r="G17" s="2">
        <f>G4/G$12</f>
        <v>8.6574654956085323E-2</v>
      </c>
      <c r="H17" s="2">
        <f>H4/H$12</f>
        <v>3.5686974254397143E-3</v>
      </c>
      <c r="I17" s="2">
        <f>I4/I$12</f>
        <v>1.2059271318530579E-3</v>
      </c>
      <c r="J17" s="2">
        <f>J4/J$12</f>
        <v>3.7243007467538614E-4</v>
      </c>
      <c r="K17" s="2">
        <f>K4/K$12</f>
        <v>2.8215028215028214E-4</v>
      </c>
      <c r="O17" s="3"/>
      <c r="P17" s="1">
        <f>SUM(D4:K11)/SUM(C4:K11)</f>
        <v>0.97486091172194267</v>
      </c>
      <c r="Q17" s="3" t="s">
        <v>24</v>
      </c>
      <c r="R17" s="3"/>
      <c r="S17" s="3"/>
      <c r="T17" s="3"/>
      <c r="U17" s="3"/>
      <c r="V17" s="3"/>
      <c r="W17" s="3"/>
    </row>
    <row r="18" spans="2:23" x14ac:dyDescent="0.35">
      <c r="B18" t="s">
        <v>2</v>
      </c>
      <c r="C18" s="2">
        <f>C5/C$12</f>
        <v>9.2921320094858633E-5</v>
      </c>
      <c r="D18" s="2">
        <f>D5/D$12</f>
        <v>6.4423298970293042E-3</v>
      </c>
      <c r="E18" s="2">
        <f>E5/E$12</f>
        <v>0.90138864025778076</v>
      </c>
      <c r="F18" s="2">
        <f>F5/F$12</f>
        <v>3.6661044801937381E-2</v>
      </c>
      <c r="G18" s="2">
        <f>G5/G$12</f>
        <v>0</v>
      </c>
      <c r="H18" s="2">
        <f>H5/H$12</f>
        <v>7.2393576344634211E-2</v>
      </c>
      <c r="I18" s="2">
        <f>I5/I$12</f>
        <v>2.9243732947436653E-3</v>
      </c>
      <c r="J18" s="2">
        <f>J5/J$12</f>
        <v>1.1993510879376842E-4</v>
      </c>
      <c r="K18" s="2">
        <f>K5/K$12</f>
        <v>1.4850014850014851E-5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>C6/C$12</f>
        <v>5.2849986811167474E-6</v>
      </c>
      <c r="D19" s="2">
        <f>D6/D$12</f>
        <v>6.6910227790837446E-4</v>
      </c>
      <c r="E19" s="2">
        <f>E6/E$12</f>
        <v>4.6543743446794362E-3</v>
      </c>
      <c r="F19" s="2">
        <f>F6/F$12</f>
        <v>0.92189932537623254</v>
      </c>
      <c r="G19" s="2">
        <f>G6/G$12</f>
        <v>0</v>
      </c>
      <c r="H19" s="2">
        <f>H6/H$12</f>
        <v>7.6472087687993887E-4</v>
      </c>
      <c r="I19" s="2">
        <f>I6/I$12</f>
        <v>3.2439439846847253E-2</v>
      </c>
      <c r="J19" s="2">
        <f>J6/J$12</f>
        <v>2.6196352710217839E-3</v>
      </c>
      <c r="K19" s="2">
        <f>K6/K$12</f>
        <v>4.4550044550044547E-5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>C7/C$12</f>
        <v>6.2315656090779557E-6</v>
      </c>
      <c r="D20" s="2">
        <f>D7/D$12</f>
        <v>4.3225191404700294E-4</v>
      </c>
      <c r="E20" s="2">
        <f>E7/E$12</f>
        <v>8.5244951367755252E-6</v>
      </c>
      <c r="F20" s="2">
        <f>F7/F$12</f>
        <v>0</v>
      </c>
      <c r="G20" s="4">
        <f>G7/G$12</f>
        <v>0.88933500627352569</v>
      </c>
      <c r="H20" s="2">
        <f>H7/H$12</f>
        <v>1.4274789701758857E-2</v>
      </c>
      <c r="I20" s="2">
        <f>I7/I$12</f>
        <v>2.1103724807428512E-4</v>
      </c>
      <c r="J20" s="2">
        <f>J7/J$12</f>
        <v>1.2624748294080887E-5</v>
      </c>
      <c r="K20" s="2">
        <f>K7/K$12</f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x14ac:dyDescent="0.35">
      <c r="B21" t="s">
        <v>5</v>
      </c>
      <c r="C21" s="2">
        <f>C8/C$12</f>
        <v>9.4656692796120839E-7</v>
      </c>
      <c r="D21" s="2">
        <f>D8/D$12</f>
        <v>5.9212590965342874E-6</v>
      </c>
      <c r="E21" s="2">
        <f>E8/E$12</f>
        <v>3.9212677629167414E-4</v>
      </c>
      <c r="F21" s="2">
        <f>F8/F$12</f>
        <v>2.1622556651098426E-5</v>
      </c>
      <c r="G21" s="2">
        <f>G8/G$12</f>
        <v>2.509410288582183E-3</v>
      </c>
      <c r="H21" s="2">
        <f>H8/H$12</f>
        <v>0.89548814682640832</v>
      </c>
      <c r="I21" s="2">
        <f>I8/I$12</f>
        <v>3.0901882753734604E-3</v>
      </c>
      <c r="J21" s="2">
        <f>J8/J$12</f>
        <v>0</v>
      </c>
      <c r="K21" s="2">
        <f>K8/K$12</f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>C9/C$12</f>
        <v>3.1552230932040283E-7</v>
      </c>
      <c r="D22" s="2">
        <f>D9/D$12</f>
        <v>1.5987399560642574E-4</v>
      </c>
      <c r="E22" s="2">
        <f>E9/E$12</f>
        <v>1.9606338814583707E-4</v>
      </c>
      <c r="F22" s="2">
        <f>F9/F$12</f>
        <v>7.3192354263968175E-3</v>
      </c>
      <c r="G22" s="2">
        <f>G9/G$12</f>
        <v>1.0037641154328732E-3</v>
      </c>
      <c r="H22" s="2">
        <f>H9/H$12</f>
        <v>9.6864644404792248E-3</v>
      </c>
      <c r="I22" s="2">
        <f>I9/I$12</f>
        <v>0.9540391021872503</v>
      </c>
      <c r="J22" s="2">
        <f>J9/J$12</f>
        <v>1.2624748294080887E-5</v>
      </c>
      <c r="K22" s="2">
        <f>K9/K$12</f>
        <v>5.9400059400059396E-4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>C10/C$12</f>
        <v>6.3246446903274744E-4</v>
      </c>
      <c r="D23" s="2">
        <f>D10/D$12</f>
        <v>3.9435585582918353E-3</v>
      </c>
      <c r="E23" s="2">
        <f>E10/E$12</f>
        <v>2.9835732978714336E-4</v>
      </c>
      <c r="F23" s="2">
        <f>F10/F$12</f>
        <v>2.0238713025428127E-2</v>
      </c>
      <c r="G23" s="2">
        <f>G10/G$12</f>
        <v>0</v>
      </c>
      <c r="H23" s="2">
        <f>H10/H$12</f>
        <v>0</v>
      </c>
      <c r="I23" s="2">
        <f>I10/I$12</f>
        <v>2.8640769381510121E-4</v>
      </c>
      <c r="J23" s="2">
        <f>J10/J$12</f>
        <v>0.91006760552711485</v>
      </c>
      <c r="K23" s="2">
        <f>K10/K$12</f>
        <v>2.4443124443124443E-2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>C11/C$12</f>
        <v>2.4713284877520551E-4</v>
      </c>
      <c r="D24" s="2">
        <f>D11/D$12</f>
        <v>1.7230863970914775E-3</v>
      </c>
      <c r="E24" s="2">
        <f>E11/E$12</f>
        <v>1.1081843677808182E-4</v>
      </c>
      <c r="F24" s="2">
        <f>F11/F$12</f>
        <v>2.1622556651098426E-5</v>
      </c>
      <c r="G24" s="2">
        <f>G11/G$12</f>
        <v>2.509410288582183E-4</v>
      </c>
      <c r="H24" s="2">
        <f>H11/H$12</f>
        <v>0</v>
      </c>
      <c r="I24" s="2">
        <f>I11/I$12</f>
        <v>5.2608571127089644E-3</v>
      </c>
      <c r="J24" s="2">
        <f>J11/J$12</f>
        <v>6.3881226368049287E-3</v>
      </c>
      <c r="K24" s="2">
        <f>K11/K$12</f>
        <v>0.91207306207306205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P15" sqref="P15:Q17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12869502</v>
      </c>
      <c r="D3">
        <v>0</v>
      </c>
      <c r="E3">
        <v>0</v>
      </c>
      <c r="F3">
        <v>3346</v>
      </c>
      <c r="G3">
        <v>0</v>
      </c>
      <c r="H3">
        <v>0</v>
      </c>
      <c r="I3">
        <v>278</v>
      </c>
      <c r="J3">
        <v>14436</v>
      </c>
      <c r="K3">
        <v>6503</v>
      </c>
      <c r="L3">
        <f>SUM(C3:K3)</f>
        <v>12894065</v>
      </c>
      <c r="N3" t="s">
        <v>0</v>
      </c>
      <c r="O3" s="2">
        <f>C3/$L3</f>
        <v>0.99809501503210973</v>
      </c>
      <c r="P3" s="2">
        <f>D3/$L3</f>
        <v>0</v>
      </c>
      <c r="Q3" s="2">
        <f>E3/$L3</f>
        <v>0</v>
      </c>
      <c r="R3" s="2">
        <f>F3/$L3</f>
        <v>2.5949923472543375E-4</v>
      </c>
      <c r="S3" s="2">
        <f>G3/$L3</f>
        <v>0</v>
      </c>
      <c r="T3" s="2">
        <f>H3/$L3</f>
        <v>0</v>
      </c>
      <c r="U3" s="2">
        <f>I3/$L3</f>
        <v>2.1560307009465207E-5</v>
      </c>
      <c r="V3" s="2">
        <f>J3/$L3</f>
        <v>1.1195848632684882E-3</v>
      </c>
      <c r="W3" s="2">
        <f>K3/$L3</f>
        <v>5.0434056288687853E-4</v>
      </c>
    </row>
    <row r="4" spans="1:23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1" si="0">SUM(C4:K4)</f>
        <v>0</v>
      </c>
      <c r="N4" t="s">
        <v>1</v>
      </c>
      <c r="O4" s="2" t="e">
        <f>C4/$L4</f>
        <v>#DIV/0!</v>
      </c>
      <c r="P4" s="2" t="e">
        <f>D4/$L4</f>
        <v>#DIV/0!</v>
      </c>
      <c r="Q4" s="2" t="e">
        <f>E4/$L4</f>
        <v>#DIV/0!</v>
      </c>
      <c r="R4" s="2" t="e">
        <f>F4/$L4</f>
        <v>#DIV/0!</v>
      </c>
      <c r="S4" s="2" t="e">
        <f>G4/$L4</f>
        <v>#DIV/0!</v>
      </c>
      <c r="T4" s="2" t="e">
        <f>H4/$L4</f>
        <v>#DIV/0!</v>
      </c>
      <c r="U4" s="2" t="e">
        <f>I4/$L4</f>
        <v>#DIV/0!</v>
      </c>
      <c r="V4" s="2" t="e">
        <f>J4/$L4</f>
        <v>#DIV/0!</v>
      </c>
      <c r="W4" s="2" t="e">
        <f>K4/$L4</f>
        <v>#DIV/0!</v>
      </c>
    </row>
    <row r="5" spans="1:23" x14ac:dyDescent="0.35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N5" t="s">
        <v>2</v>
      </c>
      <c r="O5" s="2" t="e">
        <f>C5/$L5</f>
        <v>#DIV/0!</v>
      </c>
      <c r="P5" s="2" t="e">
        <f>D5/$L5</f>
        <v>#DIV/0!</v>
      </c>
      <c r="Q5" s="2" t="e">
        <f>E5/$L5</f>
        <v>#DIV/0!</v>
      </c>
      <c r="R5" s="2" t="e">
        <f>F5/$L5</f>
        <v>#DIV/0!</v>
      </c>
      <c r="S5" s="2" t="e">
        <f>G5/$L5</f>
        <v>#DIV/0!</v>
      </c>
      <c r="T5" s="2" t="e">
        <f>H5/$L5</f>
        <v>#DIV/0!</v>
      </c>
      <c r="U5" s="2" t="e">
        <f>I5/$L5</f>
        <v>#DIV/0!</v>
      </c>
      <c r="V5" s="2" t="e">
        <f>J5/$L5</f>
        <v>#DIV/0!</v>
      </c>
      <c r="W5" s="2" t="e">
        <f>K5/$L5</f>
        <v>#DIV/0!</v>
      </c>
    </row>
    <row r="6" spans="1:23" x14ac:dyDescent="0.35">
      <c r="B6" t="s">
        <v>3</v>
      </c>
      <c r="C6">
        <v>510</v>
      </c>
      <c r="D6">
        <v>0</v>
      </c>
      <c r="E6">
        <v>0</v>
      </c>
      <c r="F6">
        <v>78116</v>
      </c>
      <c r="G6">
        <v>0</v>
      </c>
      <c r="H6">
        <v>0</v>
      </c>
      <c r="I6">
        <v>1990</v>
      </c>
      <c r="J6">
        <v>766</v>
      </c>
      <c r="K6">
        <v>1096</v>
      </c>
      <c r="L6">
        <f t="shared" si="0"/>
        <v>82478</v>
      </c>
      <c r="N6" t="s">
        <v>3</v>
      </c>
      <c r="O6" s="2">
        <f>C6/$L6</f>
        <v>6.183467106379883E-3</v>
      </c>
      <c r="P6" s="2">
        <f>D6/$L6</f>
        <v>0</v>
      </c>
      <c r="Q6" s="2">
        <f>E6/$L6</f>
        <v>0</v>
      </c>
      <c r="R6" s="2">
        <f>F6/$L6</f>
        <v>0.94711316957249203</v>
      </c>
      <c r="S6" s="2">
        <f>G6/$L6</f>
        <v>0</v>
      </c>
      <c r="T6" s="2">
        <f>H6/$L6</f>
        <v>0</v>
      </c>
      <c r="U6" s="2">
        <f>I6/$L6</f>
        <v>2.4127646160188171E-2</v>
      </c>
      <c r="V6" s="2">
        <f>J6/$L6</f>
        <v>9.2873251048764521E-3</v>
      </c>
      <c r="W6" s="2">
        <f>K6/$L6</f>
        <v>1.3288392056063435E-2</v>
      </c>
    </row>
    <row r="7" spans="1:23" x14ac:dyDescent="0.35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N7" t="s">
        <v>4</v>
      </c>
      <c r="O7" s="2" t="e">
        <f>C7/$L7</f>
        <v>#DIV/0!</v>
      </c>
      <c r="P7" s="2" t="e">
        <f>D7/$L7</f>
        <v>#DIV/0!</v>
      </c>
      <c r="Q7" s="2" t="e">
        <f>E7/$L7</f>
        <v>#DIV/0!</v>
      </c>
      <c r="R7" s="2" t="e">
        <f>F7/$L7</f>
        <v>#DIV/0!</v>
      </c>
      <c r="S7" s="2" t="e">
        <f>G7/$L7</f>
        <v>#DIV/0!</v>
      </c>
      <c r="T7" s="2" t="e">
        <f>H7/$L7</f>
        <v>#DIV/0!</v>
      </c>
      <c r="U7" s="2" t="e">
        <f>I7/$L7</f>
        <v>#DIV/0!</v>
      </c>
      <c r="V7" s="2" t="e">
        <f>J7/$L7</f>
        <v>#DIV/0!</v>
      </c>
      <c r="W7" s="2" t="e">
        <f>K7/$L7</f>
        <v>#DIV/0!</v>
      </c>
    </row>
    <row r="8" spans="1:23" x14ac:dyDescent="0.3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N8" t="s">
        <v>5</v>
      </c>
      <c r="O8" s="2" t="e">
        <f>C8/$L8</f>
        <v>#DIV/0!</v>
      </c>
      <c r="P8" s="2" t="e">
        <f>D8/$L8</f>
        <v>#DIV/0!</v>
      </c>
      <c r="Q8" s="2" t="e">
        <f>E8/$L8</f>
        <v>#DIV/0!</v>
      </c>
      <c r="R8" s="2" t="e">
        <f>F8/$L8</f>
        <v>#DIV/0!</v>
      </c>
      <c r="S8" s="2" t="e">
        <f>G8/$L8</f>
        <v>#DIV/0!</v>
      </c>
      <c r="T8" s="2" t="e">
        <f>H8/$L8</f>
        <v>#DIV/0!</v>
      </c>
      <c r="U8" s="2" t="e">
        <f>I8/$L8</f>
        <v>#DIV/0!</v>
      </c>
      <c r="V8" s="2" t="e">
        <f>J8/$L8</f>
        <v>#DIV/0!</v>
      </c>
      <c r="W8" s="2" t="e">
        <f>K8/$L8</f>
        <v>#DIV/0!</v>
      </c>
    </row>
    <row r="9" spans="1:23" x14ac:dyDescent="0.35">
      <c r="B9" t="s">
        <v>6</v>
      </c>
      <c r="C9">
        <v>43</v>
      </c>
      <c r="D9">
        <v>0</v>
      </c>
      <c r="E9">
        <v>0</v>
      </c>
      <c r="F9">
        <v>597</v>
      </c>
      <c r="G9">
        <v>0</v>
      </c>
      <c r="H9">
        <v>0</v>
      </c>
      <c r="I9">
        <v>62355</v>
      </c>
      <c r="J9">
        <v>31</v>
      </c>
      <c r="K9">
        <v>220</v>
      </c>
      <c r="L9">
        <f t="shared" si="0"/>
        <v>63246</v>
      </c>
      <c r="N9" t="s">
        <v>6</v>
      </c>
      <c r="O9" s="2">
        <f>C9/$L9</f>
        <v>6.79884893906334E-4</v>
      </c>
      <c r="P9" s="2">
        <f>D9/$L9</f>
        <v>0</v>
      </c>
      <c r="Q9" s="2">
        <f>E9/$L9</f>
        <v>0</v>
      </c>
      <c r="R9" s="2">
        <f>F9/$L9</f>
        <v>9.4393321316763121E-3</v>
      </c>
      <c r="S9" s="2">
        <f>G9/$L9</f>
        <v>0</v>
      </c>
      <c r="T9" s="2">
        <f>H9/$L9</f>
        <v>0</v>
      </c>
      <c r="U9" s="2">
        <f>I9/$L9</f>
        <v>0.98591215254719666</v>
      </c>
      <c r="V9" s="2">
        <f>J9/$L9</f>
        <v>4.9014957467665939E-4</v>
      </c>
      <c r="W9" s="2">
        <f>K9/$L9</f>
        <v>3.4784808525440344E-3</v>
      </c>
    </row>
    <row r="10" spans="1:23" x14ac:dyDescent="0.35">
      <c r="B10" t="s">
        <v>7</v>
      </c>
      <c r="C10">
        <v>6840</v>
      </c>
      <c r="D10">
        <v>0</v>
      </c>
      <c r="E10">
        <v>0</v>
      </c>
      <c r="F10">
        <v>2929</v>
      </c>
      <c r="G10">
        <v>0</v>
      </c>
      <c r="H10">
        <v>0</v>
      </c>
      <c r="I10">
        <v>83</v>
      </c>
      <c r="J10">
        <v>189049</v>
      </c>
      <c r="K10">
        <v>2985</v>
      </c>
      <c r="L10">
        <f t="shared" si="0"/>
        <v>201886</v>
      </c>
      <c r="N10" t="s">
        <v>7</v>
      </c>
      <c r="O10" s="2">
        <f>C10/$L10</f>
        <v>3.3880506820680979E-2</v>
      </c>
      <c r="P10" s="2">
        <f>D10/$L10</f>
        <v>0</v>
      </c>
      <c r="Q10" s="2">
        <f>E10/$L10</f>
        <v>0</v>
      </c>
      <c r="R10" s="2">
        <f>F10/$L10</f>
        <v>1.4508187789148331E-2</v>
      </c>
      <c r="S10" s="2">
        <f>G10/$L10</f>
        <v>0</v>
      </c>
      <c r="T10" s="2">
        <f>H10/$L10</f>
        <v>0</v>
      </c>
      <c r="U10" s="2">
        <f>I10/$L10</f>
        <v>4.1112310908136276E-4</v>
      </c>
      <c r="V10" s="2">
        <f>J10/$L10</f>
        <v>0.93641461022557282</v>
      </c>
      <c r="W10" s="2">
        <f>K10/$L10</f>
        <v>1.4785572055516479E-2</v>
      </c>
    </row>
    <row r="11" spans="1:23" x14ac:dyDescent="0.35">
      <c r="B11" t="s">
        <v>8</v>
      </c>
      <c r="C11">
        <v>1233</v>
      </c>
      <c r="D11">
        <v>0</v>
      </c>
      <c r="E11">
        <v>0</v>
      </c>
      <c r="F11">
        <v>199</v>
      </c>
      <c r="G11">
        <v>0</v>
      </c>
      <c r="H11">
        <v>0</v>
      </c>
      <c r="I11">
        <v>901</v>
      </c>
      <c r="J11">
        <v>1805</v>
      </c>
      <c r="K11">
        <v>110273</v>
      </c>
      <c r="L11">
        <f t="shared" si="0"/>
        <v>114411</v>
      </c>
      <c r="N11" t="s">
        <v>8</v>
      </c>
      <c r="O11" s="2">
        <f>C11/$L11</f>
        <v>1.0776935784146629E-2</v>
      </c>
      <c r="P11" s="2">
        <f>D11/$L11</f>
        <v>0</v>
      </c>
      <c r="Q11" s="2">
        <f>E11/$L11</f>
        <v>0</v>
      </c>
      <c r="R11" s="2">
        <f>F11/$L11</f>
        <v>1.7393432449677041E-3</v>
      </c>
      <c r="S11" s="2">
        <f>G11/$L11</f>
        <v>0</v>
      </c>
      <c r="T11" s="2">
        <f>H11/$L11</f>
        <v>0</v>
      </c>
      <c r="U11" s="2">
        <f>I11/$L11</f>
        <v>7.8751169030949822E-3</v>
      </c>
      <c r="V11" s="2">
        <f>J11/$L11</f>
        <v>1.5776455061139227E-2</v>
      </c>
      <c r="W11" s="2">
        <f>K11/$L11</f>
        <v>0.96383214900665148</v>
      </c>
    </row>
    <row r="12" spans="1:23" x14ac:dyDescent="0.35">
      <c r="C12">
        <f>SUM(C3:C11)</f>
        <v>12878128</v>
      </c>
      <c r="D12">
        <f t="shared" ref="D12:K12" si="1">SUM(D3:D11)</f>
        <v>0</v>
      </c>
      <c r="E12">
        <f t="shared" si="1"/>
        <v>0</v>
      </c>
      <c r="F12">
        <f t="shared" si="1"/>
        <v>85187</v>
      </c>
      <c r="G12">
        <f t="shared" si="1"/>
        <v>0</v>
      </c>
      <c r="H12">
        <f t="shared" si="1"/>
        <v>0</v>
      </c>
      <c r="I12">
        <f t="shared" si="1"/>
        <v>65607</v>
      </c>
      <c r="J12">
        <f t="shared" si="1"/>
        <v>206087</v>
      </c>
      <c r="K12">
        <f t="shared" si="1"/>
        <v>121077</v>
      </c>
      <c r="L12">
        <f>SUM(C3,D4,E5,F6,G7,H8,I9,J10,K11)/SUM(C3:K11)</f>
        <v>0.99649665328600012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9">
        <f>SUM(C3,D4,E5,F6,G7,H8,I9,J10,K11)/SUM(C3:K11)</f>
        <v>0.99649665328600012</v>
      </c>
      <c r="Q15" t="s">
        <v>25</v>
      </c>
    </row>
    <row r="16" spans="1:23" ht="15" thickBot="1" x14ac:dyDescent="0.4">
      <c r="B16" t="s">
        <v>0</v>
      </c>
      <c r="C16" s="2">
        <f>C3/C$12</f>
        <v>0.99933018215069769</v>
      </c>
      <c r="D16" s="2" t="e">
        <f>D3/D$12</f>
        <v>#DIV/0!</v>
      </c>
      <c r="E16" s="2" t="e">
        <f>E3/E$12</f>
        <v>#DIV/0!</v>
      </c>
      <c r="F16" s="2">
        <f>F3/F$12</f>
        <v>3.9278293636352962E-2</v>
      </c>
      <c r="G16" s="2" t="e">
        <f>G3/G$12</f>
        <v>#DIV/0!</v>
      </c>
      <c r="H16" s="2" t="e">
        <f>H3/H$12</f>
        <v>#DIV/0!</v>
      </c>
      <c r="I16" s="2">
        <f>I3/I$12</f>
        <v>4.2373527215083754E-3</v>
      </c>
      <c r="J16" s="2">
        <f>J3/J$12</f>
        <v>7.0048086487745465E-2</v>
      </c>
      <c r="K16" s="2">
        <f>K3/K$12</f>
        <v>5.3709622802018547E-2</v>
      </c>
      <c r="O16" s="3"/>
      <c r="P16" s="1">
        <f>SUM(D4:K11)/SUM(D3:K11)</f>
        <v>0.94860845513622538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>C4/C$12</f>
        <v>0</v>
      </c>
      <c r="D17" s="4" t="e">
        <f>D4/D$12</f>
        <v>#DIV/0!</v>
      </c>
      <c r="E17" s="2" t="e">
        <f>E4/E$12</f>
        <v>#DIV/0!</v>
      </c>
      <c r="F17" s="2">
        <f>F4/F$12</f>
        <v>0</v>
      </c>
      <c r="G17" s="2" t="e">
        <f>G4/G$12</f>
        <v>#DIV/0!</v>
      </c>
      <c r="H17" s="2" t="e">
        <f>H4/H$12</f>
        <v>#DIV/0!</v>
      </c>
      <c r="I17" s="2">
        <f>I4/I$12</f>
        <v>0</v>
      </c>
      <c r="J17" s="2">
        <f>J4/J$12</f>
        <v>0</v>
      </c>
      <c r="K17" s="2">
        <f>K4/K$12</f>
        <v>0</v>
      </c>
      <c r="O17" s="3"/>
      <c r="P17" s="1">
        <f>SUM(D4:K11)/SUM(C4:K11)</f>
        <v>0.98132985297205111</v>
      </c>
      <c r="Q17" s="3" t="s">
        <v>24</v>
      </c>
      <c r="R17" s="3"/>
      <c r="S17" s="3"/>
      <c r="T17" s="3"/>
      <c r="U17" s="3"/>
      <c r="V17" s="3"/>
      <c r="W17" s="3"/>
    </row>
    <row r="18" spans="2:23" x14ac:dyDescent="0.35">
      <c r="B18" t="s">
        <v>2</v>
      </c>
      <c r="C18" s="2">
        <f>C5/C$12</f>
        <v>0</v>
      </c>
      <c r="D18" s="2" t="e">
        <f>D5/D$12</f>
        <v>#DIV/0!</v>
      </c>
      <c r="E18" s="2" t="e">
        <f>E5/E$12</f>
        <v>#DIV/0!</v>
      </c>
      <c r="F18" s="2">
        <f>F5/F$12</f>
        <v>0</v>
      </c>
      <c r="G18" s="2" t="e">
        <f>G5/G$12</f>
        <v>#DIV/0!</v>
      </c>
      <c r="H18" s="2" t="e">
        <f>H5/H$12</f>
        <v>#DIV/0!</v>
      </c>
      <c r="I18" s="2">
        <f>I5/I$12</f>
        <v>0</v>
      </c>
      <c r="J18" s="2">
        <f>J5/J$12</f>
        <v>0</v>
      </c>
      <c r="K18" s="2">
        <f>K5/K$12</f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>C6/C$12</f>
        <v>3.96020291147906E-5</v>
      </c>
      <c r="D19" s="2" t="e">
        <f>D6/D$12</f>
        <v>#DIV/0!</v>
      </c>
      <c r="E19" s="2" t="e">
        <f>E6/E$12</f>
        <v>#DIV/0!</v>
      </c>
      <c r="F19" s="2">
        <f>F6/F$12</f>
        <v>0.91699437707631448</v>
      </c>
      <c r="G19" s="2" t="e">
        <f>G6/G$12</f>
        <v>#DIV/0!</v>
      </c>
      <c r="H19" s="2" t="e">
        <f>H6/H$12</f>
        <v>#DIV/0!</v>
      </c>
      <c r="I19" s="2">
        <f>I6/I$12</f>
        <v>3.0332129193531177E-2</v>
      </c>
      <c r="J19" s="2">
        <f>J6/J$12</f>
        <v>3.7168768529795668E-3</v>
      </c>
      <c r="K19" s="2">
        <f>K6/K$12</f>
        <v>9.0520908182396328E-3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>C7/C$12</f>
        <v>0</v>
      </c>
      <c r="D20" s="2" t="e">
        <f>D7/D$12</f>
        <v>#DIV/0!</v>
      </c>
      <c r="E20" s="2" t="e">
        <f>E7/E$12</f>
        <v>#DIV/0!</v>
      </c>
      <c r="F20" s="2">
        <f>F7/F$12</f>
        <v>0</v>
      </c>
      <c r="G20" s="4" t="e">
        <f>G7/G$12</f>
        <v>#DIV/0!</v>
      </c>
      <c r="H20" s="2" t="e">
        <f>H7/H$12</f>
        <v>#DIV/0!</v>
      </c>
      <c r="I20" s="2">
        <f>I7/I$12</f>
        <v>0</v>
      </c>
      <c r="J20" s="2">
        <f>J7/J$12</f>
        <v>0</v>
      </c>
      <c r="K20" s="2">
        <f>K7/K$12</f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x14ac:dyDescent="0.35">
      <c r="B21" t="s">
        <v>5</v>
      </c>
      <c r="C21" s="2">
        <f>C8/C$12</f>
        <v>0</v>
      </c>
      <c r="D21" s="2" t="e">
        <f>D8/D$12</f>
        <v>#DIV/0!</v>
      </c>
      <c r="E21" s="2" t="e">
        <f>E8/E$12</f>
        <v>#DIV/0!</v>
      </c>
      <c r="F21" s="2">
        <f>F8/F$12</f>
        <v>0</v>
      </c>
      <c r="G21" s="2" t="e">
        <f>G8/G$12</f>
        <v>#DIV/0!</v>
      </c>
      <c r="H21" s="2" t="e">
        <f>H8/H$12</f>
        <v>#DIV/0!</v>
      </c>
      <c r="I21" s="2">
        <f>I8/I$12</f>
        <v>0</v>
      </c>
      <c r="J21" s="2">
        <f>J8/J$12</f>
        <v>0</v>
      </c>
      <c r="K21" s="2">
        <f>K8/K$12</f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>C9/C$12</f>
        <v>3.3389946116392072E-6</v>
      </c>
      <c r="D22" s="2" t="e">
        <f>D9/D$12</f>
        <v>#DIV/0!</v>
      </c>
      <c r="E22" s="2" t="e">
        <f>E9/E$12</f>
        <v>#DIV/0!</v>
      </c>
      <c r="F22" s="2">
        <f>F9/F$12</f>
        <v>7.0081115663188044E-3</v>
      </c>
      <c r="G22" s="2" t="e">
        <f>G9/G$12</f>
        <v>#DIV/0!</v>
      </c>
      <c r="H22" s="2" t="e">
        <f>H9/H$12</f>
        <v>#DIV/0!</v>
      </c>
      <c r="I22" s="2">
        <f>I9/I$12</f>
        <v>0.95043211852393794</v>
      </c>
      <c r="J22" s="2">
        <f>J9/J$12</f>
        <v>1.5042190919369004E-4</v>
      </c>
      <c r="K22" s="2">
        <f>K9/K$12</f>
        <v>1.8170255292086854E-3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>C10/C$12</f>
        <v>5.3113309636307392E-4</v>
      </c>
      <c r="D23" s="2" t="e">
        <f>D10/D$12</f>
        <v>#DIV/0!</v>
      </c>
      <c r="E23" s="2" t="e">
        <f>E10/E$12</f>
        <v>#DIV/0!</v>
      </c>
      <c r="F23" s="2">
        <f>F10/F$12</f>
        <v>3.4383180532240834E-2</v>
      </c>
      <c r="G23" s="2" t="e">
        <f>G10/G$12</f>
        <v>#DIV/0!</v>
      </c>
      <c r="H23" s="2" t="e">
        <f>H10/H$12</f>
        <v>#DIV/0!</v>
      </c>
      <c r="I23" s="2">
        <f>I10/I$12</f>
        <v>1.2651089060618532E-3</v>
      </c>
      <c r="J23" s="2">
        <f>J10/J$12</f>
        <v>0.91732617777928738</v>
      </c>
      <c r="K23" s="2">
        <f>K10/K$12</f>
        <v>2.4653732748581483E-2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>C11/C$12</f>
        <v>9.5743729212817267E-5</v>
      </c>
      <c r="D24" s="2" t="e">
        <f>D11/D$12</f>
        <v>#DIV/0!</v>
      </c>
      <c r="E24" s="2" t="e">
        <f>E11/E$12</f>
        <v>#DIV/0!</v>
      </c>
      <c r="F24" s="2">
        <f>F11/F$12</f>
        <v>2.3360371887729348E-3</v>
      </c>
      <c r="G24" s="2" t="e">
        <f>G11/G$12</f>
        <v>#DIV/0!</v>
      </c>
      <c r="H24" s="2" t="e">
        <f>H11/H$12</f>
        <v>#DIV/0!</v>
      </c>
      <c r="I24" s="2">
        <f>I11/I$12</f>
        <v>1.3733290654960598E-2</v>
      </c>
      <c r="J24" s="2">
        <f>J11/J$12</f>
        <v>8.7584369707938876E-3</v>
      </c>
      <c r="K24" s="2">
        <f>K11/K$12</f>
        <v>0.91076752810195161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P15" sqref="P15:Q17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12452191</v>
      </c>
      <c r="D3">
        <v>9531</v>
      </c>
      <c r="E3">
        <v>4337</v>
      </c>
      <c r="F3">
        <v>204</v>
      </c>
      <c r="G3">
        <v>7</v>
      </c>
      <c r="H3">
        <v>4</v>
      </c>
      <c r="I3">
        <v>3</v>
      </c>
      <c r="J3">
        <v>41456</v>
      </c>
      <c r="K3">
        <v>1199</v>
      </c>
      <c r="L3">
        <f>SUM(C3:K3)</f>
        <v>12508932</v>
      </c>
      <c r="N3" t="s">
        <v>0</v>
      </c>
      <c r="O3" s="2">
        <f>C3/$L3</f>
        <v>0.99546396127183356</v>
      </c>
      <c r="P3" s="2">
        <f>D3/$L3</f>
        <v>7.6193555133243992E-4</v>
      </c>
      <c r="Q3" s="2">
        <f>E3/$L3</f>
        <v>3.4671225329228748E-4</v>
      </c>
      <c r="R3" s="2">
        <f>F3/$L3</f>
        <v>1.6308346707776492E-5</v>
      </c>
      <c r="S3" s="2">
        <f>G3/$L3</f>
        <v>5.5960013212958552E-7</v>
      </c>
      <c r="T3" s="2">
        <f>H3/$L3</f>
        <v>3.1977150407404885E-7</v>
      </c>
      <c r="U3" s="2">
        <f>I3/$L3</f>
        <v>2.3982862805553661E-7</v>
      </c>
      <c r="V3" s="2">
        <f>J3/$L3</f>
        <v>3.3141118682234422E-3</v>
      </c>
      <c r="W3" s="2">
        <f>K3/$L3</f>
        <v>9.5851508346196139E-5</v>
      </c>
    </row>
    <row r="4" spans="1:23" x14ac:dyDescent="0.35">
      <c r="B4" t="s">
        <v>1</v>
      </c>
      <c r="C4">
        <v>2374</v>
      </c>
      <c r="D4">
        <v>137455</v>
      </c>
      <c r="E4">
        <v>2454</v>
      </c>
      <c r="F4">
        <v>231</v>
      </c>
      <c r="G4">
        <v>108</v>
      </c>
      <c r="H4">
        <v>3</v>
      </c>
      <c r="I4">
        <v>4</v>
      </c>
      <c r="J4">
        <v>93</v>
      </c>
      <c r="K4">
        <v>21</v>
      </c>
      <c r="L4">
        <f t="shared" ref="L4:L11" si="0">SUM(C4:K4)</f>
        <v>142743</v>
      </c>
      <c r="N4" t="s">
        <v>1</v>
      </c>
      <c r="O4" s="2">
        <f>C4/$L4</f>
        <v>1.6631288399431145E-2</v>
      </c>
      <c r="P4" s="2">
        <f>D4/$L4</f>
        <v>0.9629544005660523</v>
      </c>
      <c r="Q4" s="2">
        <f>E4/$L4</f>
        <v>1.7191736197221578E-2</v>
      </c>
      <c r="R4" s="2">
        <f>F4/$L4</f>
        <v>1.6182930161198798E-3</v>
      </c>
      <c r="S4" s="2">
        <f>G4/$L4</f>
        <v>7.5660452701708668E-4</v>
      </c>
      <c r="T4" s="2">
        <f>H4/$L4</f>
        <v>2.1016792417141297E-5</v>
      </c>
      <c r="U4" s="2">
        <f>I4/$L4</f>
        <v>2.8022389889521727E-5</v>
      </c>
      <c r="V4" s="2">
        <f>J4/$L4</f>
        <v>6.5152056493138016E-4</v>
      </c>
      <c r="W4" s="2">
        <f>K4/$L4</f>
        <v>1.4711754691998908E-4</v>
      </c>
    </row>
    <row r="5" spans="1:23" ht="15" thickBot="1" x14ac:dyDescent="0.4">
      <c r="B5" t="s">
        <v>2</v>
      </c>
      <c r="C5">
        <v>4746</v>
      </c>
      <c r="D5">
        <v>5269</v>
      </c>
      <c r="E5">
        <v>102748</v>
      </c>
      <c r="F5">
        <v>2107</v>
      </c>
      <c r="G5">
        <v>4</v>
      </c>
      <c r="H5">
        <v>55</v>
      </c>
      <c r="I5">
        <v>20</v>
      </c>
      <c r="J5">
        <v>29</v>
      </c>
      <c r="K5">
        <v>2</v>
      </c>
      <c r="L5">
        <f t="shared" si="0"/>
        <v>114980</v>
      </c>
      <c r="N5" t="s">
        <v>2</v>
      </c>
      <c r="O5" s="2">
        <f>C5/$L5</f>
        <v>4.1276743781527223E-2</v>
      </c>
      <c r="P5" s="2">
        <f>D5/$L5</f>
        <v>4.5825360932336058E-2</v>
      </c>
      <c r="Q5" s="2">
        <f>E5/$L5</f>
        <v>0.89361628109236391</v>
      </c>
      <c r="R5" s="2">
        <f>F5/$L5</f>
        <v>1.8324926074099843E-2</v>
      </c>
      <c r="S5" s="2">
        <f>G5/$L5</f>
        <v>3.478865889719951E-5</v>
      </c>
      <c r="T5" s="2">
        <f>H5/$L5</f>
        <v>4.783440598364933E-4</v>
      </c>
      <c r="U5" s="2">
        <f>I5/$L5</f>
        <v>1.7394329448599757E-4</v>
      </c>
      <c r="V5" s="2">
        <f>J5/$L5</f>
        <v>2.5221777700469648E-4</v>
      </c>
      <c r="W5" s="2">
        <f>K5/$L5</f>
        <v>1.7394329448599755E-5</v>
      </c>
    </row>
    <row r="6" spans="1:23" ht="15" thickBot="1" x14ac:dyDescent="0.4">
      <c r="B6" t="s">
        <v>3</v>
      </c>
      <c r="C6">
        <v>421</v>
      </c>
      <c r="D6">
        <v>379</v>
      </c>
      <c r="E6">
        <v>10807</v>
      </c>
      <c r="F6">
        <v>65427</v>
      </c>
      <c r="G6">
        <v>0</v>
      </c>
      <c r="H6">
        <v>2</v>
      </c>
      <c r="I6">
        <v>379</v>
      </c>
      <c r="J6">
        <v>299</v>
      </c>
      <c r="K6">
        <v>1</v>
      </c>
      <c r="L6">
        <f t="shared" si="0"/>
        <v>77715</v>
      </c>
      <c r="N6" t="s">
        <v>3</v>
      </c>
      <c r="O6" s="2">
        <f>C6/$L6</f>
        <v>5.4172296210512772E-3</v>
      </c>
      <c r="P6" s="2">
        <f>D6/$L6</f>
        <v>4.8767934118252587E-3</v>
      </c>
      <c r="Q6" s="2">
        <f>E6/$L6</f>
        <v>0.1390593836453709</v>
      </c>
      <c r="R6" s="4">
        <f>F6/$L6</f>
        <v>0.84188380621501646</v>
      </c>
      <c r="S6" s="2">
        <f>G6/$L6</f>
        <v>0</v>
      </c>
      <c r="T6" s="2">
        <f>H6/$L6</f>
        <v>2.5735057582191341E-5</v>
      </c>
      <c r="U6" s="2">
        <f>I6/$L6</f>
        <v>4.8767934118252587E-3</v>
      </c>
      <c r="V6" s="2">
        <f>J6/$L6</f>
        <v>3.8473911085376055E-3</v>
      </c>
      <c r="W6" s="2">
        <f>K6/$L6</f>
        <v>1.2867528791095671E-5</v>
      </c>
    </row>
    <row r="7" spans="1:23" x14ac:dyDescent="0.35">
      <c r="B7" t="s">
        <v>4</v>
      </c>
      <c r="C7">
        <v>9</v>
      </c>
      <c r="D7">
        <v>11</v>
      </c>
      <c r="E7">
        <v>1</v>
      </c>
      <c r="F7">
        <v>0</v>
      </c>
      <c r="G7">
        <v>814</v>
      </c>
      <c r="H7">
        <v>4</v>
      </c>
      <c r="I7">
        <v>1</v>
      </c>
      <c r="J7">
        <v>0</v>
      </c>
      <c r="K7">
        <v>0</v>
      </c>
      <c r="L7">
        <f t="shared" si="0"/>
        <v>840</v>
      </c>
      <c r="N7" t="s">
        <v>4</v>
      </c>
      <c r="O7" s="2">
        <f>C7/$L7</f>
        <v>1.0714285714285714E-2</v>
      </c>
      <c r="P7" s="2">
        <f>D7/$L7</f>
        <v>1.3095238095238096E-2</v>
      </c>
      <c r="Q7" s="2">
        <f>E7/$L7</f>
        <v>1.1904761904761906E-3</v>
      </c>
      <c r="R7" s="2">
        <f>F7/$L7</f>
        <v>0</v>
      </c>
      <c r="S7" s="2">
        <f>G7/$L7</f>
        <v>0.96904761904761905</v>
      </c>
      <c r="T7" s="2">
        <f>H7/$L7</f>
        <v>4.7619047619047623E-3</v>
      </c>
      <c r="U7" s="2">
        <f>I7/$L7</f>
        <v>1.1904761904761906E-3</v>
      </c>
      <c r="V7" s="2">
        <f>J7/$L7</f>
        <v>0</v>
      </c>
      <c r="W7" s="2">
        <f>K7/$L7</f>
        <v>0</v>
      </c>
    </row>
    <row r="8" spans="1:23" x14ac:dyDescent="0.35">
      <c r="B8" t="s">
        <v>5</v>
      </c>
      <c r="C8">
        <v>0</v>
      </c>
      <c r="D8">
        <v>5</v>
      </c>
      <c r="E8">
        <v>36</v>
      </c>
      <c r="F8">
        <v>0</v>
      </c>
      <c r="G8">
        <v>11</v>
      </c>
      <c r="H8">
        <v>974</v>
      </c>
      <c r="I8">
        <v>27</v>
      </c>
      <c r="J8">
        <v>0</v>
      </c>
      <c r="K8">
        <v>0</v>
      </c>
      <c r="L8">
        <f t="shared" si="0"/>
        <v>1053</v>
      </c>
      <c r="N8" t="s">
        <v>5</v>
      </c>
      <c r="O8" s="2">
        <f>C8/$L8</f>
        <v>0</v>
      </c>
      <c r="P8" s="2">
        <f>D8/$L8</f>
        <v>4.7483380816714148E-3</v>
      </c>
      <c r="Q8" s="2">
        <f>E8/$L8</f>
        <v>3.4188034188034191E-2</v>
      </c>
      <c r="R8" s="2">
        <f>F8/$L8</f>
        <v>0</v>
      </c>
      <c r="S8" s="2">
        <f>G8/$L8</f>
        <v>1.0446343779677113E-2</v>
      </c>
      <c r="T8" s="2">
        <f>H8/$L8</f>
        <v>0.92497625830959163</v>
      </c>
      <c r="U8" s="2">
        <f>I8/$L8</f>
        <v>2.564102564102564E-2</v>
      </c>
      <c r="V8" s="2">
        <f>J8/$L8</f>
        <v>0</v>
      </c>
      <c r="W8" s="2">
        <f>K8/$L8</f>
        <v>0</v>
      </c>
    </row>
    <row r="9" spans="1:23" x14ac:dyDescent="0.35">
      <c r="B9" t="s">
        <v>6</v>
      </c>
      <c r="C9">
        <v>2</v>
      </c>
      <c r="D9">
        <v>3</v>
      </c>
      <c r="E9">
        <v>37</v>
      </c>
      <c r="F9">
        <v>552</v>
      </c>
      <c r="G9">
        <v>3</v>
      </c>
      <c r="H9">
        <v>83</v>
      </c>
      <c r="I9">
        <v>6407</v>
      </c>
      <c r="J9">
        <v>0</v>
      </c>
      <c r="K9">
        <v>5</v>
      </c>
      <c r="L9">
        <f t="shared" si="0"/>
        <v>7092</v>
      </c>
      <c r="N9" t="s">
        <v>6</v>
      </c>
      <c r="O9" s="2">
        <f>C9/$L9</f>
        <v>2.8200789622109422E-4</v>
      </c>
      <c r="P9" s="2">
        <f>D9/$L9</f>
        <v>4.2301184433164127E-4</v>
      </c>
      <c r="Q9" s="2">
        <f>E9/$L9</f>
        <v>5.2171460800902424E-3</v>
      </c>
      <c r="R9" s="2">
        <f>F9/$L9</f>
        <v>7.7834179357021999E-2</v>
      </c>
      <c r="S9" s="2">
        <f>G9/$L9</f>
        <v>4.2301184433164127E-4</v>
      </c>
      <c r="T9" s="2">
        <f>H9/$L9</f>
        <v>1.1703327693175409E-2</v>
      </c>
      <c r="U9" s="2">
        <f>I9/$L9</f>
        <v>0.90341229554427527</v>
      </c>
      <c r="V9" s="2">
        <f>J9/$L9</f>
        <v>0</v>
      </c>
      <c r="W9" s="2">
        <f>K9/$L9</f>
        <v>7.0501974055273543E-4</v>
      </c>
    </row>
    <row r="10" spans="1:23" x14ac:dyDescent="0.35">
      <c r="B10" t="s">
        <v>7</v>
      </c>
      <c r="C10">
        <v>50639</v>
      </c>
      <c r="D10">
        <v>472</v>
      </c>
      <c r="E10">
        <v>398</v>
      </c>
      <c r="F10">
        <v>827</v>
      </c>
      <c r="G10">
        <v>0</v>
      </c>
      <c r="H10">
        <v>0</v>
      </c>
      <c r="I10">
        <v>1</v>
      </c>
      <c r="J10">
        <v>455968</v>
      </c>
      <c r="K10">
        <v>1015</v>
      </c>
      <c r="L10">
        <f t="shared" si="0"/>
        <v>509320</v>
      </c>
      <c r="N10" t="s">
        <v>7</v>
      </c>
      <c r="O10" s="2">
        <f>C10/$L10</f>
        <v>9.9424723160292161E-2</v>
      </c>
      <c r="P10" s="2">
        <f>D10/$L10</f>
        <v>9.2672583051912351E-4</v>
      </c>
      <c r="Q10" s="2">
        <f>E10/$L10</f>
        <v>7.8143406895468464E-4</v>
      </c>
      <c r="R10" s="2">
        <f>F10/$L10</f>
        <v>1.6237336055917695E-3</v>
      </c>
      <c r="S10" s="2">
        <f>G10/$L10</f>
        <v>0</v>
      </c>
      <c r="T10" s="2">
        <f>H10/$L10</f>
        <v>0</v>
      </c>
      <c r="U10" s="2">
        <f>I10/$L10</f>
        <v>1.9634021833032277E-6</v>
      </c>
      <c r="V10" s="2">
        <f>J10/$L10</f>
        <v>0.89524856671640618</v>
      </c>
      <c r="W10" s="2">
        <f>K10/$L10</f>
        <v>1.9928532160527761E-3</v>
      </c>
    </row>
    <row r="11" spans="1:23" x14ac:dyDescent="0.35">
      <c r="B11" t="s">
        <v>8</v>
      </c>
      <c r="C11">
        <v>2588</v>
      </c>
      <c r="D11">
        <v>28</v>
      </c>
      <c r="E11">
        <v>0</v>
      </c>
      <c r="F11">
        <v>0</v>
      </c>
      <c r="G11">
        <v>0</v>
      </c>
      <c r="H11">
        <v>0</v>
      </c>
      <c r="I11">
        <v>10</v>
      </c>
      <c r="J11">
        <v>833</v>
      </c>
      <c r="K11">
        <v>29466</v>
      </c>
      <c r="L11">
        <f t="shared" si="0"/>
        <v>32925</v>
      </c>
      <c r="N11" t="s">
        <v>8</v>
      </c>
      <c r="O11" s="2">
        <f>C11/$L11</f>
        <v>7.8602885345482154E-2</v>
      </c>
      <c r="P11" s="2">
        <f>D11/$L11</f>
        <v>8.5041761579347005E-4</v>
      </c>
      <c r="Q11" s="2">
        <f>E11/$L11</f>
        <v>0</v>
      </c>
      <c r="R11" s="2">
        <f>F11/$L11</f>
        <v>0</v>
      </c>
      <c r="S11" s="2">
        <f>G11/$L11</f>
        <v>0</v>
      </c>
      <c r="T11" s="2">
        <f>H11/$L11</f>
        <v>0</v>
      </c>
      <c r="U11" s="2">
        <f>I11/$L11</f>
        <v>3.0372057706909645E-4</v>
      </c>
      <c r="V11" s="2">
        <f>J11/$L11</f>
        <v>2.5299924069855734E-2</v>
      </c>
      <c r="W11" s="2">
        <f>K11/$L11</f>
        <v>0.8949430523917995</v>
      </c>
    </row>
    <row r="12" spans="1:23" x14ac:dyDescent="0.35">
      <c r="C12">
        <f>SUM(C3:C11)</f>
        <v>12512970</v>
      </c>
      <c r="D12">
        <f t="shared" ref="D12:K12" si="1">SUM(D3:D11)</f>
        <v>153153</v>
      </c>
      <c r="E12">
        <f t="shared" si="1"/>
        <v>120818</v>
      </c>
      <c r="F12">
        <f t="shared" si="1"/>
        <v>69348</v>
      </c>
      <c r="G12">
        <f t="shared" si="1"/>
        <v>947</v>
      </c>
      <c r="H12">
        <f t="shared" si="1"/>
        <v>1125</v>
      </c>
      <c r="I12">
        <f t="shared" si="1"/>
        <v>6852</v>
      </c>
      <c r="J12">
        <f t="shared" si="1"/>
        <v>498678</v>
      </c>
      <c r="K12">
        <f t="shared" si="1"/>
        <v>31709</v>
      </c>
      <c r="L12">
        <f>SUM(C3,D4,E5,F6,G7,H8,I9,J10,K11)/SUM(C3:K11)</f>
        <v>0.98923900385201113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9">
        <f>SUM(C3,D4,E5,F6,G7,H8,I9,J10,K11)/SUM(C3:K11)</f>
        <v>0.98923900385201113</v>
      </c>
      <c r="Q15" t="s">
        <v>25</v>
      </c>
    </row>
    <row r="16" spans="1:23" x14ac:dyDescent="0.35">
      <c r="B16" t="s">
        <v>0</v>
      </c>
      <c r="C16" s="2">
        <f>C3/C$12</f>
        <v>0.99514271991381742</v>
      </c>
      <c r="D16" s="2">
        <f>D3/D$12</f>
        <v>6.2231885761297526E-2</v>
      </c>
      <c r="E16" s="2">
        <f>E3/E$12</f>
        <v>3.5896968994686224E-2</v>
      </c>
      <c r="F16" s="2">
        <f>F3/F$12</f>
        <v>2.9416854127011596E-3</v>
      </c>
      <c r="G16" s="2">
        <f>G3/G$12</f>
        <v>7.3917634635691657E-3</v>
      </c>
      <c r="H16" s="2">
        <f>H3/H$12</f>
        <v>3.5555555555555557E-3</v>
      </c>
      <c r="I16" s="2">
        <f>I3/I$12</f>
        <v>4.3782837127845885E-4</v>
      </c>
      <c r="J16" s="2">
        <f>J3/J$12</f>
        <v>8.3131800480470364E-2</v>
      </c>
      <c r="K16" s="2">
        <f>K3/K$12</f>
        <v>3.7812608407707587E-2</v>
      </c>
      <c r="O16" s="3"/>
      <c r="P16" s="1">
        <f>SUM(D4:K11)/SUM(D3:K11)</f>
        <v>0.93571371922549651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>C4/C$12</f>
        <v>1.8972314326654664E-4</v>
      </c>
      <c r="D17" s="2">
        <f>D4/D$12</f>
        <v>0.89750119161883868</v>
      </c>
      <c r="E17" s="2">
        <f>E4/E$12</f>
        <v>2.0311542982005992E-2</v>
      </c>
      <c r="F17" s="2">
        <f>F4/F$12</f>
        <v>3.3310261290880774E-3</v>
      </c>
      <c r="G17" s="2">
        <f>G4/G$12</f>
        <v>0.11404435058078141</v>
      </c>
      <c r="H17" s="2">
        <f>H4/H$12</f>
        <v>2.6666666666666666E-3</v>
      </c>
      <c r="I17" s="2">
        <f>I4/I$12</f>
        <v>5.837711617046118E-4</v>
      </c>
      <c r="J17" s="2">
        <f>J4/J$12</f>
        <v>1.864930877239421E-4</v>
      </c>
      <c r="K17" s="2">
        <f>K4/K$12</f>
        <v>6.6227254091898201E-4</v>
      </c>
      <c r="O17" s="3"/>
      <c r="P17" s="1">
        <f>SUM(D4:K11)/SUM(C4:K11)</f>
        <v>0.9314523587182576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>C5/C$12</f>
        <v>3.7928645237701362E-4</v>
      </c>
      <c r="D18" s="2">
        <f>D5/D$12</f>
        <v>3.4403504991740289E-2</v>
      </c>
      <c r="E18" s="4">
        <f>E5/E$12</f>
        <v>0.8504361932824579</v>
      </c>
      <c r="F18" s="2">
        <f>F5/F$12</f>
        <v>3.0382995904712464E-2</v>
      </c>
      <c r="G18" s="2">
        <f>G5/G$12</f>
        <v>4.2238648363252373E-3</v>
      </c>
      <c r="H18" s="2">
        <f>H5/H$12</f>
        <v>4.8888888888888891E-2</v>
      </c>
      <c r="I18" s="2">
        <f>I5/I$12</f>
        <v>2.918855808523059E-3</v>
      </c>
      <c r="J18" s="2">
        <f>J5/J$12</f>
        <v>5.8153758537573347E-5</v>
      </c>
      <c r="K18" s="2">
        <f>K5/K$12</f>
        <v>6.3073575325617331E-5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>C6/C$12</f>
        <v>3.3645089854766694E-5</v>
      </c>
      <c r="D19" s="2">
        <f>D6/D$12</f>
        <v>2.4746495334730628E-3</v>
      </c>
      <c r="E19" s="2">
        <f>E6/E$12</f>
        <v>8.9448592097204058E-2</v>
      </c>
      <c r="F19" s="2">
        <f>F6/F$12</f>
        <v>0.9434590759646998</v>
      </c>
      <c r="G19" s="2">
        <f>G6/G$12</f>
        <v>0</v>
      </c>
      <c r="H19" s="2">
        <f>H6/H$12</f>
        <v>1.7777777777777779E-3</v>
      </c>
      <c r="I19" s="2">
        <f>I6/I$12</f>
        <v>5.5312317571511969E-2</v>
      </c>
      <c r="J19" s="2">
        <f>J6/J$12</f>
        <v>5.9958530354256654E-4</v>
      </c>
      <c r="K19" s="2">
        <f>K6/K$12</f>
        <v>3.1536787662808665E-5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>C7/C$12</f>
        <v>7.1925370235843292E-7</v>
      </c>
      <c r="D20" s="2">
        <f>D7/D$12</f>
        <v>7.1823601235365944E-5</v>
      </c>
      <c r="E20" s="2">
        <f>E7/E$12</f>
        <v>8.2769123806055387E-6</v>
      </c>
      <c r="F20" s="2">
        <f>F7/F$12</f>
        <v>0</v>
      </c>
      <c r="G20" s="4">
        <f>G7/G$12</f>
        <v>0.85955649419218583</v>
      </c>
      <c r="H20" s="2">
        <f>H7/H$12</f>
        <v>3.5555555555555557E-3</v>
      </c>
      <c r="I20" s="2">
        <f>I7/I$12</f>
        <v>1.4594279042615295E-4</v>
      </c>
      <c r="J20" s="2">
        <f>J7/J$12</f>
        <v>0</v>
      </c>
      <c r="K20" s="2">
        <f>K7/K$12</f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>C8/C$12</f>
        <v>0</v>
      </c>
      <c r="D21" s="2">
        <f>D8/D$12</f>
        <v>3.264709147062088E-5</v>
      </c>
      <c r="E21" s="2">
        <f>E8/E$12</f>
        <v>2.9796884570179941E-4</v>
      </c>
      <c r="F21" s="2">
        <f>F8/F$12</f>
        <v>0</v>
      </c>
      <c r="G21" s="2">
        <f>G8/G$12</f>
        <v>1.1615628299894404E-2</v>
      </c>
      <c r="H21" s="4">
        <f>H8/H$12</f>
        <v>0.86577777777777776</v>
      </c>
      <c r="I21" s="2">
        <f>I8/I$12</f>
        <v>3.9404553415061296E-3</v>
      </c>
      <c r="J21" s="2">
        <f>J8/J$12</f>
        <v>0</v>
      </c>
      <c r="K21" s="2">
        <f>K8/K$12</f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>C9/C$12</f>
        <v>1.5983415607965176E-7</v>
      </c>
      <c r="D22" s="2">
        <f>D9/D$12</f>
        <v>1.9588254882372528E-5</v>
      </c>
      <c r="E22" s="2">
        <f>E9/E$12</f>
        <v>3.0624575808240492E-4</v>
      </c>
      <c r="F22" s="2">
        <f>F9/F$12</f>
        <v>7.9598546461325491E-3</v>
      </c>
      <c r="G22" s="2">
        <f>G9/G$12</f>
        <v>3.1678986272439284E-3</v>
      </c>
      <c r="H22" s="2">
        <f>H9/H$12</f>
        <v>7.3777777777777775E-2</v>
      </c>
      <c r="I22" s="2">
        <f>I9/I$12</f>
        <v>0.93505545826036196</v>
      </c>
      <c r="J22" s="2">
        <f>J9/J$12</f>
        <v>0</v>
      </c>
      <c r="K22" s="2">
        <f>K9/K$12</f>
        <v>1.5768393831404334E-4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>C10/C$12</f>
        <v>4.0469209148587424E-3</v>
      </c>
      <c r="D23" s="2">
        <f>D10/D$12</f>
        <v>3.0818854348266113E-3</v>
      </c>
      <c r="E23" s="2">
        <f>E10/E$12</f>
        <v>3.2942111274810045E-3</v>
      </c>
      <c r="F23" s="2">
        <f>F10/F$12</f>
        <v>1.1925361942665974E-2</v>
      </c>
      <c r="G23" s="2">
        <f>G10/G$12</f>
        <v>0</v>
      </c>
      <c r="H23" s="2">
        <f>H10/H$12</f>
        <v>0</v>
      </c>
      <c r="I23" s="2">
        <f>I10/I$12</f>
        <v>1.4594279042615295E-4</v>
      </c>
      <c r="J23" s="2">
        <f>J10/J$12</f>
        <v>0.91435355078828418</v>
      </c>
      <c r="K23" s="2">
        <f>K10/K$12</f>
        <v>3.2009839477750796E-2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>C11/C$12</f>
        <v>2.0682539796706937E-4</v>
      </c>
      <c r="D24" s="2">
        <f>D11/D$12</f>
        <v>1.8282371223547693E-4</v>
      </c>
      <c r="E24" s="2">
        <f>E11/E$12</f>
        <v>0</v>
      </c>
      <c r="F24" s="2">
        <f>F11/F$12</f>
        <v>0</v>
      </c>
      <c r="G24" s="2">
        <f>G11/G$12</f>
        <v>0</v>
      </c>
      <c r="H24" s="2">
        <f>H11/H$12</f>
        <v>0</v>
      </c>
      <c r="I24" s="2">
        <f>I11/I$12</f>
        <v>1.4594279042615295E-3</v>
      </c>
      <c r="J24" s="2">
        <f>J11/J$12</f>
        <v>1.6704165814413309E-3</v>
      </c>
      <c r="K24" s="2">
        <f>K11/K$12</f>
        <v>0.92926298527232021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P15" sqref="P15:Q17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12643447</v>
      </c>
      <c r="D3">
        <v>0</v>
      </c>
      <c r="E3">
        <v>0</v>
      </c>
      <c r="F3">
        <v>1389</v>
      </c>
      <c r="G3">
        <v>0</v>
      </c>
      <c r="H3">
        <v>0</v>
      </c>
      <c r="I3">
        <v>20</v>
      </c>
      <c r="J3">
        <v>26583</v>
      </c>
      <c r="K3">
        <v>517</v>
      </c>
      <c r="L3">
        <f>SUM(C3:K3)</f>
        <v>12671956</v>
      </c>
      <c r="N3" t="s">
        <v>0</v>
      </c>
      <c r="O3" s="2">
        <f>C3/$L3</f>
        <v>0.99775022893071919</v>
      </c>
      <c r="P3" s="2">
        <f>D3/$L3</f>
        <v>0</v>
      </c>
      <c r="Q3" s="2">
        <f>E3/$L3</f>
        <v>0</v>
      </c>
      <c r="R3" s="2">
        <f>F3/$L3</f>
        <v>1.0961212302189181E-4</v>
      </c>
      <c r="S3" s="2">
        <f>G3/$L3</f>
        <v>0</v>
      </c>
      <c r="T3" s="2">
        <f>H3/$L3</f>
        <v>0</v>
      </c>
      <c r="U3" s="2">
        <f>I3/$L3</f>
        <v>1.578288308450566E-6</v>
      </c>
      <c r="V3" s="2">
        <f>J3/$L3</f>
        <v>2.0977819051770695E-3</v>
      </c>
      <c r="W3" s="2">
        <f>K3/$L3</f>
        <v>4.0798752773447131E-5</v>
      </c>
    </row>
    <row r="4" spans="1:23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1" si="0">SUM(C4:K4)</f>
        <v>0</v>
      </c>
      <c r="N4" t="s">
        <v>1</v>
      </c>
      <c r="O4" s="2" t="e">
        <f>C4/$L4</f>
        <v>#DIV/0!</v>
      </c>
      <c r="P4" s="2" t="e">
        <f>D4/$L4</f>
        <v>#DIV/0!</v>
      </c>
      <c r="Q4" s="2" t="e">
        <f>E4/$L4</f>
        <v>#DIV/0!</v>
      </c>
      <c r="R4" s="2" t="e">
        <f>F4/$L4</f>
        <v>#DIV/0!</v>
      </c>
      <c r="S4" s="2" t="e">
        <f>G4/$L4</f>
        <v>#DIV/0!</v>
      </c>
      <c r="T4" s="2" t="e">
        <f>H4/$L4</f>
        <v>#DIV/0!</v>
      </c>
      <c r="U4" s="2" t="e">
        <f>I4/$L4</f>
        <v>#DIV/0!</v>
      </c>
      <c r="V4" s="2" t="e">
        <f>J4/$L4</f>
        <v>#DIV/0!</v>
      </c>
      <c r="W4" s="2" t="e">
        <f>K4/$L4</f>
        <v>#DIV/0!</v>
      </c>
    </row>
    <row r="5" spans="1:23" ht="15" thickBot="1" x14ac:dyDescent="0.4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N5" t="s">
        <v>2</v>
      </c>
      <c r="O5" s="2" t="e">
        <f>C5/$L5</f>
        <v>#DIV/0!</v>
      </c>
      <c r="P5" s="2" t="e">
        <f>D5/$L5</f>
        <v>#DIV/0!</v>
      </c>
      <c r="Q5" s="2" t="e">
        <f>E5/$L5</f>
        <v>#DIV/0!</v>
      </c>
      <c r="R5" s="2" t="e">
        <f>F5/$L5</f>
        <v>#DIV/0!</v>
      </c>
      <c r="S5" s="2" t="e">
        <f>G5/$L5</f>
        <v>#DIV/0!</v>
      </c>
      <c r="T5" s="2" t="e">
        <f>H5/$L5</f>
        <v>#DIV/0!</v>
      </c>
      <c r="U5" s="2" t="e">
        <f>I5/$L5</f>
        <v>#DIV/0!</v>
      </c>
      <c r="V5" s="2" t="e">
        <f>J5/$L5</f>
        <v>#DIV/0!</v>
      </c>
      <c r="W5" s="2" t="e">
        <f>K5/$L5</f>
        <v>#DIV/0!</v>
      </c>
    </row>
    <row r="6" spans="1:23" ht="15" thickBot="1" x14ac:dyDescent="0.4">
      <c r="B6" t="s">
        <v>3</v>
      </c>
      <c r="C6">
        <v>10641</v>
      </c>
      <c r="D6">
        <v>0</v>
      </c>
      <c r="E6">
        <v>0</v>
      </c>
      <c r="F6">
        <v>55575</v>
      </c>
      <c r="G6">
        <v>0</v>
      </c>
      <c r="H6">
        <v>0</v>
      </c>
      <c r="I6">
        <v>334</v>
      </c>
      <c r="J6">
        <v>2913</v>
      </c>
      <c r="K6">
        <v>33</v>
      </c>
      <c r="L6">
        <f t="shared" si="0"/>
        <v>69496</v>
      </c>
      <c r="N6" t="s">
        <v>3</v>
      </c>
      <c r="O6" s="2">
        <f>C6/$L6</f>
        <v>0.15311672614251179</v>
      </c>
      <c r="P6" s="2">
        <f>D6/$L6</f>
        <v>0</v>
      </c>
      <c r="Q6" s="2">
        <f>E6/$L6</f>
        <v>0</v>
      </c>
      <c r="R6" s="4">
        <f>F6/$L6</f>
        <v>0.79968631288131686</v>
      </c>
      <c r="S6" s="2">
        <f>G6/$L6</f>
        <v>0</v>
      </c>
      <c r="T6" s="2">
        <f>H6/$L6</f>
        <v>0</v>
      </c>
      <c r="U6" s="2">
        <f>I6/$L6</f>
        <v>4.8060320018418323E-3</v>
      </c>
      <c r="V6" s="2">
        <f>J6/$L6</f>
        <v>4.1916081501093591E-2</v>
      </c>
      <c r="W6" s="2">
        <f>K6/$L6</f>
        <v>4.7484747323586968E-4</v>
      </c>
    </row>
    <row r="7" spans="1:23" x14ac:dyDescent="0.35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N7" t="s">
        <v>4</v>
      </c>
      <c r="O7" s="2" t="e">
        <f>C7/$L7</f>
        <v>#DIV/0!</v>
      </c>
      <c r="P7" s="2" t="e">
        <f>D7/$L7</f>
        <v>#DIV/0!</v>
      </c>
      <c r="Q7" s="2" t="e">
        <f>E7/$L7</f>
        <v>#DIV/0!</v>
      </c>
      <c r="R7" s="2" t="e">
        <f>F7/$L7</f>
        <v>#DIV/0!</v>
      </c>
      <c r="S7" s="2" t="e">
        <f>G7/$L7</f>
        <v>#DIV/0!</v>
      </c>
      <c r="T7" s="2" t="e">
        <f>H7/$L7</f>
        <v>#DIV/0!</v>
      </c>
      <c r="U7" s="2" t="e">
        <f>I7/$L7</f>
        <v>#DIV/0!</v>
      </c>
      <c r="V7" s="2" t="e">
        <f>J7/$L7</f>
        <v>#DIV/0!</v>
      </c>
      <c r="W7" s="2" t="e">
        <f>K7/$L7</f>
        <v>#DIV/0!</v>
      </c>
    </row>
    <row r="8" spans="1:23" x14ac:dyDescent="0.3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N8" t="s">
        <v>5</v>
      </c>
      <c r="O8" s="2" t="e">
        <f>C8/$L8</f>
        <v>#DIV/0!</v>
      </c>
      <c r="P8" s="2" t="e">
        <f>D8/$L8</f>
        <v>#DIV/0!</v>
      </c>
      <c r="Q8" s="2" t="e">
        <f>E8/$L8</f>
        <v>#DIV/0!</v>
      </c>
      <c r="R8" s="2" t="e">
        <f>F8/$L8</f>
        <v>#DIV/0!</v>
      </c>
      <c r="S8" s="2" t="e">
        <f>G8/$L8</f>
        <v>#DIV/0!</v>
      </c>
      <c r="T8" s="2" t="e">
        <f>H8/$L8</f>
        <v>#DIV/0!</v>
      </c>
      <c r="U8" s="2" t="e">
        <f>I8/$L8</f>
        <v>#DIV/0!</v>
      </c>
      <c r="V8" s="2" t="e">
        <f>J8/$L8</f>
        <v>#DIV/0!</v>
      </c>
      <c r="W8" s="2" t="e">
        <f>K8/$L8</f>
        <v>#DIV/0!</v>
      </c>
    </row>
    <row r="9" spans="1:23" x14ac:dyDescent="0.35">
      <c r="B9" t="s">
        <v>6</v>
      </c>
      <c r="C9">
        <v>100</v>
      </c>
      <c r="D9">
        <v>0</v>
      </c>
      <c r="E9">
        <v>0</v>
      </c>
      <c r="F9">
        <v>517</v>
      </c>
      <c r="G9">
        <v>0</v>
      </c>
      <c r="H9">
        <v>0</v>
      </c>
      <c r="I9">
        <v>5029</v>
      </c>
      <c r="J9">
        <v>107</v>
      </c>
      <c r="K9">
        <v>33</v>
      </c>
      <c r="L9">
        <f t="shared" si="0"/>
        <v>5786</v>
      </c>
      <c r="N9" t="s">
        <v>6</v>
      </c>
      <c r="O9" s="2">
        <f>C9/$L9</f>
        <v>1.7283097131005877E-2</v>
      </c>
      <c r="P9" s="2">
        <f>D9/$L9</f>
        <v>0</v>
      </c>
      <c r="Q9" s="2">
        <f>E9/$L9</f>
        <v>0</v>
      </c>
      <c r="R9" s="2">
        <f>F9/$L9</f>
        <v>8.9353612167300381E-2</v>
      </c>
      <c r="S9" s="2">
        <f>G9/$L9</f>
        <v>0</v>
      </c>
      <c r="T9" s="2">
        <f>H9/$L9</f>
        <v>0</v>
      </c>
      <c r="U9" s="2">
        <f>I9/$L9</f>
        <v>0.86916695471828553</v>
      </c>
      <c r="V9" s="2">
        <f>J9/$L9</f>
        <v>1.8492913930176286E-2</v>
      </c>
      <c r="W9" s="2">
        <f>K9/$L9</f>
        <v>5.7034220532319393E-3</v>
      </c>
    </row>
    <row r="10" spans="1:23" x14ac:dyDescent="0.35">
      <c r="B10" t="s">
        <v>7</v>
      </c>
      <c r="C10">
        <v>53698</v>
      </c>
      <c r="D10">
        <v>0</v>
      </c>
      <c r="E10">
        <v>0</v>
      </c>
      <c r="F10">
        <v>1898</v>
      </c>
      <c r="G10">
        <v>0</v>
      </c>
      <c r="H10">
        <v>0</v>
      </c>
      <c r="I10">
        <v>36</v>
      </c>
      <c r="J10">
        <v>549377</v>
      </c>
      <c r="K10">
        <v>1322</v>
      </c>
      <c r="L10">
        <f t="shared" si="0"/>
        <v>606331</v>
      </c>
      <c r="N10" t="s">
        <v>7</v>
      </c>
      <c r="O10" s="2">
        <f>C10/$L10</f>
        <v>8.8562187979832799E-2</v>
      </c>
      <c r="P10" s="2">
        <f>D10/$L10</f>
        <v>0</v>
      </c>
      <c r="Q10" s="2">
        <f>E10/$L10</f>
        <v>0</v>
      </c>
      <c r="R10" s="2">
        <f>F10/$L10</f>
        <v>3.1303034151313391E-3</v>
      </c>
      <c r="S10" s="2">
        <f>G10/$L10</f>
        <v>0</v>
      </c>
      <c r="T10" s="2">
        <f>H10/$L10</f>
        <v>0</v>
      </c>
      <c r="U10" s="2">
        <f>I10/$L10</f>
        <v>5.9373510508286729E-5</v>
      </c>
      <c r="V10" s="2">
        <f>J10/$L10</f>
        <v>0.90606780784752883</v>
      </c>
      <c r="W10" s="2">
        <f>K10/$L10</f>
        <v>2.1803272469987514E-3</v>
      </c>
    </row>
    <row r="11" spans="1:23" x14ac:dyDescent="0.35">
      <c r="B11" t="s">
        <v>8</v>
      </c>
      <c r="C11">
        <v>2724</v>
      </c>
      <c r="D11">
        <v>0</v>
      </c>
      <c r="E11">
        <v>0</v>
      </c>
      <c r="F11">
        <v>12</v>
      </c>
      <c r="G11">
        <v>0</v>
      </c>
      <c r="H11">
        <v>0</v>
      </c>
      <c r="I11">
        <v>45</v>
      </c>
      <c r="J11">
        <v>1249</v>
      </c>
      <c r="K11">
        <v>38001</v>
      </c>
      <c r="L11">
        <f t="shared" si="0"/>
        <v>42031</v>
      </c>
      <c r="N11" t="s">
        <v>8</v>
      </c>
      <c r="O11" s="2">
        <f>C11/$L11</f>
        <v>6.4809307415954892E-2</v>
      </c>
      <c r="P11" s="2">
        <f>D11/$L11</f>
        <v>0</v>
      </c>
      <c r="Q11" s="2">
        <f>E11/$L11</f>
        <v>0</v>
      </c>
      <c r="R11" s="2">
        <f>F11/$L11</f>
        <v>2.8550355689847969E-4</v>
      </c>
      <c r="S11" s="2">
        <f>G11/$L11</f>
        <v>0</v>
      </c>
      <c r="T11" s="2">
        <f>H11/$L11</f>
        <v>0</v>
      </c>
      <c r="U11" s="2">
        <f>I11/$L11</f>
        <v>1.0706383383692988E-3</v>
      </c>
      <c r="V11" s="2">
        <f>J11/$L11</f>
        <v>2.9716161880516762E-2</v>
      </c>
      <c r="W11" s="2">
        <f>K11/$L11</f>
        <v>0.90411838880826056</v>
      </c>
    </row>
    <row r="12" spans="1:23" x14ac:dyDescent="0.35">
      <c r="C12">
        <f>SUM(C3:C11)</f>
        <v>12710610</v>
      </c>
      <c r="D12">
        <f t="shared" ref="D12:K12" si="1">SUM(D3:D11)</f>
        <v>0</v>
      </c>
      <c r="E12">
        <f t="shared" si="1"/>
        <v>0</v>
      </c>
      <c r="F12">
        <f t="shared" si="1"/>
        <v>59391</v>
      </c>
      <c r="G12">
        <f t="shared" si="1"/>
        <v>0</v>
      </c>
      <c r="H12">
        <f t="shared" si="1"/>
        <v>0</v>
      </c>
      <c r="I12">
        <f t="shared" si="1"/>
        <v>5464</v>
      </c>
      <c r="J12">
        <f t="shared" si="1"/>
        <v>580229</v>
      </c>
      <c r="K12">
        <f t="shared" si="1"/>
        <v>39906</v>
      </c>
      <c r="L12">
        <f>SUM(C3,D4,E5,F6,G7,H8,I9,J10,K11)/SUM(C3:K11)</f>
        <v>0.99222349129564935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9">
        <f>SUM(C3,D4,E5,F6,G7,H8,I9,J10,K11)/SUM(C3:K11)</f>
        <v>0.99222349129564935</v>
      </c>
      <c r="Q15" t="s">
        <v>25</v>
      </c>
    </row>
    <row r="16" spans="1:23" x14ac:dyDescent="0.35">
      <c r="B16" t="s">
        <v>0</v>
      </c>
      <c r="C16" s="2">
        <f>C3/C$12</f>
        <v>0.99471598924048488</v>
      </c>
      <c r="D16" s="2" t="e">
        <f>D3/D$12</f>
        <v>#DIV/0!</v>
      </c>
      <c r="E16" s="2" t="e">
        <f>E3/E$12</f>
        <v>#DIV/0!</v>
      </c>
      <c r="F16" s="2">
        <f>F3/F$12</f>
        <v>2.338738192655453E-2</v>
      </c>
      <c r="G16" s="2" t="e">
        <f>G3/G$12</f>
        <v>#DIV/0!</v>
      </c>
      <c r="H16" s="2" t="e">
        <f>H3/H$12</f>
        <v>#DIV/0!</v>
      </c>
      <c r="I16" s="2">
        <f>I3/I$12</f>
        <v>3.6603221083455345E-3</v>
      </c>
      <c r="J16" s="2">
        <f>J3/J$12</f>
        <v>4.5814669725229178E-2</v>
      </c>
      <c r="K16" s="2">
        <f>K3/K$12</f>
        <v>1.295544529644665E-2</v>
      </c>
      <c r="O16" s="3"/>
      <c r="P16" s="1">
        <f>SUM(D4:K11)/SUM(D3:K11)</f>
        <v>0.95838041431261767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>C4/C$12</f>
        <v>0</v>
      </c>
      <c r="D17" s="2" t="e">
        <f>D4/D$12</f>
        <v>#DIV/0!</v>
      </c>
      <c r="E17" s="2" t="e">
        <f>E4/E$12</f>
        <v>#DIV/0!</v>
      </c>
      <c r="F17" s="2">
        <f>F4/F$12</f>
        <v>0</v>
      </c>
      <c r="G17" s="2" t="e">
        <f>G4/G$12</f>
        <v>#DIV/0!</v>
      </c>
      <c r="H17" s="2" t="e">
        <f>H4/H$12</f>
        <v>#DIV/0!</v>
      </c>
      <c r="I17" s="2">
        <f>I4/I$12</f>
        <v>0</v>
      </c>
      <c r="J17" s="2">
        <f>J4/J$12</f>
        <v>0</v>
      </c>
      <c r="K17" s="2">
        <f>K4/K$12</f>
        <v>0</v>
      </c>
      <c r="O17" s="3"/>
      <c r="P17" s="1">
        <f>SUM(D4:K11)/SUM(C4:K11)</f>
        <v>0.90718778847057391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>C5/C$12</f>
        <v>0</v>
      </c>
      <c r="D18" s="2" t="e">
        <f>D5/D$12</f>
        <v>#DIV/0!</v>
      </c>
      <c r="E18" s="4" t="e">
        <f>E5/E$12</f>
        <v>#DIV/0!</v>
      </c>
      <c r="F18" s="2">
        <f>F5/F$12</f>
        <v>0</v>
      </c>
      <c r="G18" s="2" t="e">
        <f>G5/G$12</f>
        <v>#DIV/0!</v>
      </c>
      <c r="H18" s="2" t="e">
        <f>H5/H$12</f>
        <v>#DIV/0!</v>
      </c>
      <c r="I18" s="2">
        <f>I5/I$12</f>
        <v>0</v>
      </c>
      <c r="J18" s="2">
        <f>J5/J$12</f>
        <v>0</v>
      </c>
      <c r="K18" s="2">
        <f>K5/K$12</f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>C6/C$12</f>
        <v>8.3717461239075073E-4</v>
      </c>
      <c r="D19" s="2" t="e">
        <f>D6/D$12</f>
        <v>#DIV/0!</v>
      </c>
      <c r="E19" s="2" t="e">
        <f>E6/E$12</f>
        <v>#DIV/0!</v>
      </c>
      <c r="F19" s="2">
        <f>F6/F$12</f>
        <v>0.9357478405819063</v>
      </c>
      <c r="G19" s="2" t="e">
        <f>G6/G$12</f>
        <v>#DIV/0!</v>
      </c>
      <c r="H19" s="2" t="e">
        <f>H6/H$12</f>
        <v>#DIV/0!</v>
      </c>
      <c r="I19" s="2">
        <f>I6/I$12</f>
        <v>6.1127379209370426E-2</v>
      </c>
      <c r="J19" s="2">
        <f>J6/J$12</f>
        <v>5.0204315882177554E-3</v>
      </c>
      <c r="K19" s="2">
        <f>K6/K$12</f>
        <v>8.2694331679446698E-4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>C7/C$12</f>
        <v>0</v>
      </c>
      <c r="D20" s="2" t="e">
        <f>D7/D$12</f>
        <v>#DIV/0!</v>
      </c>
      <c r="E20" s="2" t="e">
        <f>E7/E$12</f>
        <v>#DIV/0!</v>
      </c>
      <c r="F20" s="2">
        <f>F7/F$12</f>
        <v>0</v>
      </c>
      <c r="G20" s="4" t="e">
        <f>G7/G$12</f>
        <v>#DIV/0!</v>
      </c>
      <c r="H20" s="2" t="e">
        <f>H7/H$12</f>
        <v>#DIV/0!</v>
      </c>
      <c r="I20" s="2">
        <f>I7/I$12</f>
        <v>0</v>
      </c>
      <c r="J20" s="2">
        <f>J7/J$12</f>
        <v>0</v>
      </c>
      <c r="K20" s="2">
        <f>K7/K$12</f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>C8/C$12</f>
        <v>0</v>
      </c>
      <c r="D21" s="2" t="e">
        <f>D8/D$12</f>
        <v>#DIV/0!</v>
      </c>
      <c r="E21" s="2" t="e">
        <f>E8/E$12</f>
        <v>#DIV/0!</v>
      </c>
      <c r="F21" s="2">
        <f>F8/F$12</f>
        <v>0</v>
      </c>
      <c r="G21" s="2" t="e">
        <f>G8/G$12</f>
        <v>#DIV/0!</v>
      </c>
      <c r="H21" s="4" t="e">
        <f>H8/H$12</f>
        <v>#DIV/0!</v>
      </c>
      <c r="I21" s="2">
        <f>I8/I$12</f>
        <v>0</v>
      </c>
      <c r="J21" s="2">
        <f>J8/J$12</f>
        <v>0</v>
      </c>
      <c r="K21" s="2">
        <f>K8/K$12</f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>C9/C$12</f>
        <v>7.8674430259444663E-6</v>
      </c>
      <c r="D22" s="2" t="e">
        <f>D9/D$12</f>
        <v>#DIV/0!</v>
      </c>
      <c r="E22" s="2" t="e">
        <f>E9/E$12</f>
        <v>#DIV/0!</v>
      </c>
      <c r="F22" s="2">
        <f>F9/F$12</f>
        <v>8.7050226465289361E-3</v>
      </c>
      <c r="G22" s="2" t="e">
        <f>G9/G$12</f>
        <v>#DIV/0!</v>
      </c>
      <c r="H22" s="2" t="e">
        <f>H9/H$12</f>
        <v>#DIV/0!</v>
      </c>
      <c r="I22" s="2">
        <f>I9/I$12</f>
        <v>0.9203879941434846</v>
      </c>
      <c r="J22" s="2">
        <f>J9/J$12</f>
        <v>1.8440994848585644E-4</v>
      </c>
      <c r="K22" s="2">
        <f>K9/K$12</f>
        <v>8.2694331679446698E-4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>C10/C$12</f>
        <v>4.2246595560716596E-3</v>
      </c>
      <c r="D23" s="2" t="e">
        <f>D10/D$12</f>
        <v>#DIV/0!</v>
      </c>
      <c r="E23" s="2" t="e">
        <f>E10/E$12</f>
        <v>#DIV/0!</v>
      </c>
      <c r="F23" s="2">
        <f>F10/F$12</f>
        <v>3.1957704029230018E-2</v>
      </c>
      <c r="G23" s="2" t="e">
        <f>G10/G$12</f>
        <v>#DIV/0!</v>
      </c>
      <c r="H23" s="2" t="e">
        <f>H10/H$12</f>
        <v>#DIV/0!</v>
      </c>
      <c r="I23" s="2">
        <f>I10/I$12</f>
        <v>6.5885797950219621E-3</v>
      </c>
      <c r="J23" s="2">
        <f>J10/J$12</f>
        <v>0.94682789036742387</v>
      </c>
      <c r="K23" s="2">
        <f>K10/K$12</f>
        <v>3.3127850448554104E-2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>C11/C$12</f>
        <v>2.1430914802672728E-4</v>
      </c>
      <c r="D24" s="2" t="e">
        <f>D11/D$12</f>
        <v>#DIV/0!</v>
      </c>
      <c r="E24" s="2" t="e">
        <f>E11/E$12</f>
        <v>#DIV/0!</v>
      </c>
      <c r="F24" s="2">
        <f>F11/F$12</f>
        <v>2.0205081578016871E-4</v>
      </c>
      <c r="G24" s="2" t="e">
        <f>G11/G$12</f>
        <v>#DIV/0!</v>
      </c>
      <c r="H24" s="2" t="e">
        <f>H11/H$12</f>
        <v>#DIV/0!</v>
      </c>
      <c r="I24" s="2">
        <f>I11/I$12</f>
        <v>8.2357247437774526E-3</v>
      </c>
      <c r="J24" s="2">
        <f>J11/J$12</f>
        <v>2.152598370643315E-3</v>
      </c>
      <c r="K24" s="2">
        <f>K11/K$12</f>
        <v>0.9522628176214103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zoomScaleNormal="100" workbookViewId="0">
      <selection activeCell="L47" sqref="L47"/>
    </sheetView>
  </sheetViews>
  <sheetFormatPr defaultRowHeight="14.5" x14ac:dyDescent="0.35"/>
  <cols>
    <col min="1" max="1" width="4.36328125" customWidth="1"/>
    <col min="2" max="2" width="9.7265625" customWidth="1"/>
    <col min="3" max="3" width="12" customWidth="1"/>
    <col min="4" max="11" width="9.6328125" customWidth="1"/>
    <col min="12" max="12" width="11.81640625" bestFit="1" customWidth="1"/>
  </cols>
  <sheetData>
    <row r="1" spans="1:23" x14ac:dyDescent="0.35">
      <c r="A1" s="13"/>
      <c r="B1" s="19"/>
      <c r="C1" s="17" t="s">
        <v>13</v>
      </c>
      <c r="D1" s="14"/>
      <c r="E1" s="14"/>
      <c r="F1" s="14"/>
      <c r="G1" s="14"/>
      <c r="H1" s="14"/>
      <c r="I1" s="14"/>
      <c r="J1" s="14"/>
      <c r="K1" s="14"/>
      <c r="N1" t="s">
        <v>11</v>
      </c>
    </row>
    <row r="2" spans="1:23" x14ac:dyDescent="0.35">
      <c r="A2" s="23"/>
      <c r="B2" s="24"/>
      <c r="C2" s="27" t="s">
        <v>0</v>
      </c>
      <c r="D2" s="28" t="s">
        <v>15</v>
      </c>
      <c r="E2" s="28" t="s">
        <v>16</v>
      </c>
      <c r="F2" s="28" t="s">
        <v>17</v>
      </c>
      <c r="G2" s="28" t="s">
        <v>19</v>
      </c>
      <c r="H2" s="28" t="s">
        <v>20</v>
      </c>
      <c r="I2" s="28" t="s">
        <v>21</v>
      </c>
      <c r="J2" s="28" t="s">
        <v>18</v>
      </c>
      <c r="K2" s="28" t="s">
        <v>22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ht="14.5" customHeight="1" x14ac:dyDescent="0.35">
      <c r="A3" s="20" t="s">
        <v>14</v>
      </c>
      <c r="B3" s="25" t="s">
        <v>0</v>
      </c>
      <c r="C3" s="21">
        <f>SUM('16SEC ALERT'!C3,'23MQS ALERT'!C3,'34MFS ALERT'!C3)</f>
        <v>38099539</v>
      </c>
      <c r="D3" s="22">
        <f>SUM('16SEC ALERT'!D3,'23MQS ALERT'!D3,'34MFS ALERT'!D3)</f>
        <v>30475</v>
      </c>
      <c r="E3" s="22">
        <f>SUM('16SEC ALERT'!E3,'23MQS ALERT'!E3,'34MFS ALERT'!E3)</f>
        <v>13915</v>
      </c>
      <c r="F3" s="22">
        <f>SUM('16SEC ALERT'!F3,'23MQS ALERT'!F3,'34MFS ALERT'!F3)</f>
        <v>1082</v>
      </c>
      <c r="G3" s="22">
        <f>SUM('16SEC ALERT'!G3,'23MQS ALERT'!G3,'34MFS ALERT'!G3)</f>
        <v>88</v>
      </c>
      <c r="H3" s="22">
        <f>SUM('16SEC ALERT'!H3,'23MQS ALERT'!H3,'34MFS ALERT'!H3)</f>
        <v>22</v>
      </c>
      <c r="I3" s="22">
        <f>SUM('16SEC ALERT'!I3,'23MQS ALERT'!I3,'34MFS ALERT'!I3)</f>
        <v>64</v>
      </c>
      <c r="J3" s="22">
        <f>SUM('16SEC ALERT'!J3,'23MQS ALERT'!J3,'34MFS ALERT'!J3)</f>
        <v>69220</v>
      </c>
      <c r="K3" s="22">
        <f>SUM('16SEC ALERT'!K3,'23MQS ALERT'!K3,'34MFS ALERT'!K3)</f>
        <v>6223</v>
      </c>
      <c r="L3">
        <f>SUM(C3:K3)</f>
        <v>38220628</v>
      </c>
      <c r="N3" t="s">
        <v>0</v>
      </c>
      <c r="O3" s="2">
        <f>C3/$L3</f>
        <v>0.99683184169553674</v>
      </c>
      <c r="P3" s="2">
        <f>D3/$L3</f>
        <v>7.9734430318622706E-4</v>
      </c>
      <c r="Q3" s="2">
        <f>E3/$L3</f>
        <v>3.6407041768125842E-4</v>
      </c>
      <c r="R3" s="2">
        <f>F3/$L3</f>
        <v>2.8309320296882617E-5</v>
      </c>
      <c r="S3" s="2">
        <f>G3/$L3</f>
        <v>2.3024216137945196E-6</v>
      </c>
      <c r="T3" s="2">
        <f>H3/$L3</f>
        <v>5.7560540344862989E-7</v>
      </c>
      <c r="U3" s="2">
        <f>I3/$L3</f>
        <v>1.6744884463960142E-6</v>
      </c>
      <c r="V3" s="2">
        <f>J3/$L3</f>
        <v>1.8110639103051892E-3</v>
      </c>
      <c r="W3" s="2">
        <f>K3/$L3</f>
        <v>1.6281783753003745E-4</v>
      </c>
    </row>
    <row r="4" spans="1:23" x14ac:dyDescent="0.35">
      <c r="A4" s="15"/>
      <c r="B4" s="26" t="s">
        <v>15</v>
      </c>
      <c r="C4" s="18">
        <f>SUM('16SEC ALERT'!C4,'23MQS ALERT'!C4,'34MFS ALERT'!C4)</f>
        <v>6355</v>
      </c>
      <c r="D4" s="16">
        <f>SUM('16SEC ALERT'!D4,'23MQS ALERT'!D4,'34MFS ALERT'!D4)</f>
        <v>320870</v>
      </c>
      <c r="E4" s="16">
        <f>SUM('16SEC ALERT'!E4,'23MQS ALERT'!E4,'34MFS ALERT'!E4)</f>
        <v>9308</v>
      </c>
      <c r="F4" s="16">
        <f>SUM('16SEC ALERT'!F4,'23MQS ALERT'!F4,'34MFS ALERT'!F4)</f>
        <v>1033</v>
      </c>
      <c r="G4" s="16">
        <f>SUM('16SEC ALERT'!G4,'23MQS ALERT'!G4,'34MFS ALERT'!G4)</f>
        <v>458</v>
      </c>
      <c r="H4" s="16">
        <f>SUM('16SEC ALERT'!H4,'23MQS ALERT'!H4,'34MFS ALERT'!H4)</f>
        <v>19</v>
      </c>
      <c r="I4" s="16">
        <f>SUM('16SEC ALERT'!I4,'23MQS ALERT'!I4,'34MFS ALERT'!I4)</f>
        <v>129</v>
      </c>
      <c r="J4" s="16">
        <f>SUM('16SEC ALERT'!J4,'23MQS ALERT'!J4,'34MFS ALERT'!J4)</f>
        <v>157</v>
      </c>
      <c r="K4" s="16">
        <f>SUM('16SEC ALERT'!K4,'23MQS ALERT'!K4,'34MFS ALERT'!K4)</f>
        <v>40</v>
      </c>
      <c r="L4">
        <f t="shared" ref="L4:L11" si="0">SUM(C4:K4)</f>
        <v>338369</v>
      </c>
      <c r="N4" t="s">
        <v>1</v>
      </c>
      <c r="O4" s="2">
        <f>C4/$L4</f>
        <v>1.8781271333957898E-2</v>
      </c>
      <c r="P4" s="2">
        <f>D4/$L4</f>
        <v>0.94828426954005829</v>
      </c>
      <c r="Q4" s="2">
        <f>E4/$L4</f>
        <v>2.7508430145787587E-2</v>
      </c>
      <c r="R4" s="2">
        <f>F4/$L4</f>
        <v>3.0528801397291124E-3</v>
      </c>
      <c r="S4" s="2">
        <f>G4/$L4</f>
        <v>1.3535518915739916E-3</v>
      </c>
      <c r="T4" s="2">
        <f>H4/$L4</f>
        <v>5.6151716025995289E-5</v>
      </c>
      <c r="U4" s="2">
        <f>I4/$L4</f>
        <v>3.812405982817575E-4</v>
      </c>
      <c r="V4" s="2">
        <f>J4/$L4</f>
        <v>4.6399049558322421E-4</v>
      </c>
      <c r="W4" s="2">
        <f>K4/$L4</f>
        <v>1.1821413900209535E-4</v>
      </c>
    </row>
    <row r="5" spans="1:23" ht="15" thickBot="1" x14ac:dyDescent="0.4">
      <c r="A5" s="15"/>
      <c r="B5" s="26" t="s">
        <v>16</v>
      </c>
      <c r="C5" s="18">
        <f>SUM('16SEC ALERT'!C5,'23MQS ALERT'!C5,'34MFS ALERT'!C5)</f>
        <v>6011</v>
      </c>
      <c r="D5" s="16">
        <f>SUM('16SEC ALERT'!D5,'23MQS ALERT'!D5,'34MFS ALERT'!D5)</f>
        <v>6405</v>
      </c>
      <c r="E5" s="16">
        <f>SUM('16SEC ALERT'!E5,'23MQS ALERT'!E5,'34MFS ALERT'!E5)</f>
        <v>258577</v>
      </c>
      <c r="F5" s="16">
        <f>SUM('16SEC ALERT'!F5,'23MQS ALERT'!F5,'34MFS ALERT'!F5)</f>
        <v>8129</v>
      </c>
      <c r="G5" s="16">
        <f>SUM('16SEC ALERT'!G5,'23MQS ALERT'!G5,'34MFS ALERT'!G5)</f>
        <v>4</v>
      </c>
      <c r="H5" s="16">
        <f>SUM('16SEC ALERT'!H5,'23MQS ALERT'!H5,'34MFS ALERT'!H5)</f>
        <v>357</v>
      </c>
      <c r="I5" s="16">
        <f>SUM('16SEC ALERT'!I5,'23MQS ALERT'!I5,'34MFS ALERT'!I5)</f>
        <v>429</v>
      </c>
      <c r="J5" s="16">
        <f>SUM('16SEC ALERT'!J5,'23MQS ALERT'!J5,'34MFS ALERT'!J5)</f>
        <v>48</v>
      </c>
      <c r="K5" s="16">
        <f>SUM('16SEC ALERT'!K5,'23MQS ALERT'!K5,'34MFS ALERT'!K5)</f>
        <v>3</v>
      </c>
      <c r="L5">
        <f t="shared" si="0"/>
        <v>279963</v>
      </c>
      <c r="N5" t="s">
        <v>2</v>
      </c>
      <c r="O5" s="2">
        <f>C5/$L5</f>
        <v>2.1470694341752302E-2</v>
      </c>
      <c r="P5" s="2">
        <f>D5/$L5</f>
        <v>2.2878023167347113E-2</v>
      </c>
      <c r="Q5" s="2">
        <f>E5/$L5</f>
        <v>0.92361133435489695</v>
      </c>
      <c r="R5" s="2">
        <f>F5/$L5</f>
        <v>2.9035979754467554E-2</v>
      </c>
      <c r="S5" s="2">
        <f>G5/$L5</f>
        <v>1.4287602290302647E-5</v>
      </c>
      <c r="T5" s="2">
        <f>H5/$L5</f>
        <v>1.2751685044095113E-3</v>
      </c>
      <c r="U5" s="2">
        <f>I5/$L5</f>
        <v>1.5323453456349589E-3</v>
      </c>
      <c r="V5" s="2">
        <f>J5/$L5</f>
        <v>1.7145122748363177E-4</v>
      </c>
      <c r="W5" s="2">
        <f>K5/$L5</f>
        <v>1.0715701717726985E-5</v>
      </c>
    </row>
    <row r="6" spans="1:23" ht="15" thickBot="1" x14ac:dyDescent="0.4">
      <c r="A6" s="15"/>
      <c r="B6" s="26" t="s">
        <v>17</v>
      </c>
      <c r="C6" s="18">
        <f>SUM('16SEC ALERT'!C6,'23MQS ALERT'!C6,'34MFS ALERT'!C6)</f>
        <v>503</v>
      </c>
      <c r="D6" s="16">
        <f>SUM('16SEC ALERT'!D6,'23MQS ALERT'!D6,'34MFS ALERT'!D6)</f>
        <v>498</v>
      </c>
      <c r="E6" s="16">
        <f>SUM('16SEC ALERT'!E6,'23MQS ALERT'!E6,'34MFS ALERT'!E6)</f>
        <v>11540</v>
      </c>
      <c r="F6" s="16">
        <f>SUM('16SEC ALERT'!F6,'23MQS ALERT'!F6,'34MFS ALERT'!F6)</f>
        <v>208796</v>
      </c>
      <c r="G6" s="16">
        <f>SUM('16SEC ALERT'!G6,'23MQS ALERT'!G6,'34MFS ALERT'!G6)</f>
        <v>0</v>
      </c>
      <c r="H6" s="16">
        <f>SUM('16SEC ALERT'!H6,'23MQS ALERT'!H6,'34MFS ALERT'!H6)</f>
        <v>5</v>
      </c>
      <c r="I6" s="16">
        <f>SUM('16SEC ALERT'!I6,'23MQS ALERT'!I6,'34MFS ALERT'!I6)</f>
        <v>3404</v>
      </c>
      <c r="J6" s="16">
        <f>SUM('16SEC ALERT'!J6,'23MQS ALERT'!J6,'34MFS ALERT'!J6)</f>
        <v>717</v>
      </c>
      <c r="K6" s="16">
        <f>SUM('16SEC ALERT'!K6,'23MQS ALERT'!K6,'34MFS ALERT'!K6)</f>
        <v>4</v>
      </c>
      <c r="L6">
        <f t="shared" si="0"/>
        <v>225467</v>
      </c>
      <c r="N6" t="s">
        <v>3</v>
      </c>
      <c r="O6" s="2">
        <f>C6/$L6</f>
        <v>2.2309251464737632E-3</v>
      </c>
      <c r="P6" s="2">
        <f>D6/$L6</f>
        <v>2.2087489521748194E-3</v>
      </c>
      <c r="Q6" s="2">
        <f>E6/$L6</f>
        <v>5.1182656441962682E-2</v>
      </c>
      <c r="R6" s="4">
        <f>F6/$L6</f>
        <v>0.92606013296846101</v>
      </c>
      <c r="S6" s="2">
        <f>G6/$L6</f>
        <v>0</v>
      </c>
      <c r="T6" s="2">
        <f>H6/$L6</f>
        <v>2.2176194298943968E-5</v>
      </c>
      <c r="U6" s="2">
        <f>I6/$L6</f>
        <v>1.5097553078721055E-2</v>
      </c>
      <c r="V6" s="2">
        <f>J6/$L6</f>
        <v>3.1800662624685652E-3</v>
      </c>
      <c r="W6" s="2">
        <f>K6/$L6</f>
        <v>1.7740955439155177E-5</v>
      </c>
    </row>
    <row r="7" spans="1:23" x14ac:dyDescent="0.35">
      <c r="A7" s="15"/>
      <c r="B7" s="26" t="s">
        <v>19</v>
      </c>
      <c r="C7" s="18">
        <f>SUM('16SEC ALERT'!C7,'23MQS ALERT'!C7,'34MFS ALERT'!C7)</f>
        <v>88</v>
      </c>
      <c r="D7" s="16">
        <f>SUM('16SEC ALERT'!D7,'23MQS ALERT'!D7,'34MFS ALERT'!D7)</f>
        <v>84</v>
      </c>
      <c r="E7" s="16">
        <f>SUM('16SEC ALERT'!E7,'23MQS ALERT'!E7,'34MFS ALERT'!E7)</f>
        <v>2</v>
      </c>
      <c r="F7" s="16">
        <f>SUM('16SEC ALERT'!F7,'23MQS ALERT'!F7,'34MFS ALERT'!F7)</f>
        <v>0</v>
      </c>
      <c r="G7" s="16">
        <f>SUM('16SEC ALERT'!G7,'23MQS ALERT'!G7,'34MFS ALERT'!G7)</f>
        <v>4487</v>
      </c>
      <c r="H7" s="16">
        <f>SUM('16SEC ALERT'!H7,'23MQS ALERT'!H7,'34MFS ALERT'!H7)</f>
        <v>63</v>
      </c>
      <c r="I7" s="16">
        <f>SUM('16SEC ALERT'!I7,'23MQS ALERT'!I7,'34MFS ALERT'!I7)</f>
        <v>16</v>
      </c>
      <c r="J7" s="16">
        <f>SUM('16SEC ALERT'!J7,'23MQS ALERT'!J7,'34MFS ALERT'!J7)</f>
        <v>2</v>
      </c>
      <c r="K7" s="16">
        <f>SUM('16SEC ALERT'!K7,'23MQS ALERT'!K7,'34MFS ALERT'!K7)</f>
        <v>0</v>
      </c>
      <c r="L7">
        <f t="shared" si="0"/>
        <v>4742</v>
      </c>
      <c r="N7" t="s">
        <v>4</v>
      </c>
      <c r="O7" s="2">
        <f>C7/$L7</f>
        <v>1.8557570645297342E-2</v>
      </c>
      <c r="P7" s="2">
        <f>D7/$L7</f>
        <v>1.7714044706874738E-2</v>
      </c>
      <c r="Q7" s="2">
        <f>E7/$L7</f>
        <v>4.2176296921130323E-4</v>
      </c>
      <c r="R7" s="2">
        <f>F7/$L7</f>
        <v>0</v>
      </c>
      <c r="S7" s="2">
        <f>G7/$L7</f>
        <v>0.94622522142555887</v>
      </c>
      <c r="T7" s="2">
        <f>H7/$L7</f>
        <v>1.3285533530156053E-2</v>
      </c>
      <c r="U7" s="2">
        <f>I7/$L7</f>
        <v>3.3741037536904259E-3</v>
      </c>
      <c r="V7" s="2">
        <f>J7/$L7</f>
        <v>4.2176296921130323E-4</v>
      </c>
      <c r="W7" s="2">
        <f>K7/$L7</f>
        <v>0</v>
      </c>
    </row>
    <row r="8" spans="1:23" x14ac:dyDescent="0.35">
      <c r="A8" s="15"/>
      <c r="B8" s="26" t="s">
        <v>20</v>
      </c>
      <c r="C8" s="18">
        <f>SUM('16SEC ALERT'!C8,'23MQS ALERT'!C8,'34MFS ALERT'!C8)</f>
        <v>14</v>
      </c>
      <c r="D8" s="16">
        <f>SUM('16SEC ALERT'!D8,'23MQS ALERT'!D8,'34MFS ALERT'!D8)</f>
        <v>7</v>
      </c>
      <c r="E8" s="16">
        <f>SUM('16SEC ALERT'!E8,'23MQS ALERT'!E8,'34MFS ALERT'!E8)</f>
        <v>83</v>
      </c>
      <c r="F8" s="16">
        <f>SUM('16SEC ALERT'!F8,'23MQS ALERT'!F8,'34MFS ALERT'!F8)</f>
        <v>2</v>
      </c>
      <c r="G8" s="16">
        <f>SUM('16SEC ALERT'!G8,'23MQS ALERT'!G8,'34MFS ALERT'!G8)</f>
        <v>21</v>
      </c>
      <c r="H8" s="16">
        <f>SUM('16SEC ALERT'!H8,'23MQS ALERT'!H8,'34MFS ALERT'!H8)</f>
        <v>4714</v>
      </c>
      <c r="I8" s="16">
        <f>SUM('16SEC ALERT'!I8,'23MQS ALERT'!I8,'34MFS ALERT'!I8)</f>
        <v>251</v>
      </c>
      <c r="J8" s="16">
        <f>SUM('16SEC ALERT'!J8,'23MQS ALERT'!J8,'34MFS ALERT'!J8)</f>
        <v>0</v>
      </c>
      <c r="K8" s="16">
        <f>SUM('16SEC ALERT'!K8,'23MQS ALERT'!K8,'34MFS ALERT'!K8)</f>
        <v>0</v>
      </c>
      <c r="L8">
        <f t="shared" si="0"/>
        <v>5092</v>
      </c>
      <c r="N8" t="s">
        <v>5</v>
      </c>
      <c r="O8" s="2">
        <f>C8/$L8</f>
        <v>2.7494108405341712E-3</v>
      </c>
      <c r="P8" s="2">
        <f>D8/$L8</f>
        <v>1.3747054202670856E-3</v>
      </c>
      <c r="Q8" s="2">
        <f>E8/$L8</f>
        <v>1.6300078554595445E-2</v>
      </c>
      <c r="R8" s="2">
        <f>F8/$L8</f>
        <v>3.9277297721916735E-4</v>
      </c>
      <c r="S8" s="2">
        <f>G8/$L8</f>
        <v>4.124116260801257E-3</v>
      </c>
      <c r="T8" s="2">
        <f>H8/$L8</f>
        <v>0.9257659073055774</v>
      </c>
      <c r="U8" s="2">
        <f>I8/$L8</f>
        <v>4.9293008641005498E-2</v>
      </c>
      <c r="V8" s="2">
        <f>J8/$L8</f>
        <v>0</v>
      </c>
      <c r="W8" s="2">
        <f>K8/$L8</f>
        <v>0</v>
      </c>
    </row>
    <row r="9" spans="1:23" x14ac:dyDescent="0.35">
      <c r="A9" s="15"/>
      <c r="B9" s="26" t="s">
        <v>21</v>
      </c>
      <c r="C9" s="18">
        <f>SUM('16SEC ALERT'!C9,'23MQS ALERT'!C9,'34MFS ALERT'!C9)</f>
        <v>8</v>
      </c>
      <c r="D9" s="16">
        <f>SUM('16SEC ALERT'!D9,'23MQS ALERT'!D9,'34MFS ALERT'!D9)</f>
        <v>30</v>
      </c>
      <c r="E9" s="16">
        <f>SUM('16SEC ALERT'!E9,'23MQS ALERT'!E9,'34MFS ALERT'!E9)</f>
        <v>97</v>
      </c>
      <c r="F9" s="16">
        <f>SUM('16SEC ALERT'!F9,'23MQS ALERT'!F9,'34MFS ALERT'!F9)</f>
        <v>1825</v>
      </c>
      <c r="G9" s="16">
        <f>SUM('16SEC ALERT'!G9,'23MQS ALERT'!G9,'34MFS ALERT'!G9)</f>
        <v>7</v>
      </c>
      <c r="H9" s="16">
        <f>SUM('16SEC ALERT'!H9,'23MQS ALERT'!H9,'34MFS ALERT'!H9)</f>
        <v>121</v>
      </c>
      <c r="I9" s="16">
        <f>SUM('16SEC ALERT'!I9,'23MQS ALERT'!I9,'34MFS ALERT'!I9)</f>
        <v>111632</v>
      </c>
      <c r="J9" s="16">
        <f>SUM('16SEC ALERT'!J9,'23MQS ALERT'!J9,'34MFS ALERT'!J9)</f>
        <v>2</v>
      </c>
      <c r="K9" s="16">
        <f>SUM('16SEC ALERT'!K9,'23MQS ALERT'!K9,'34MFS ALERT'!K9)</f>
        <v>45</v>
      </c>
      <c r="L9">
        <f t="shared" si="0"/>
        <v>113767</v>
      </c>
      <c r="N9" t="s">
        <v>6</v>
      </c>
      <c r="O9" s="2">
        <f>C9/$L9</f>
        <v>7.0319161092408173E-5</v>
      </c>
      <c r="P9" s="2">
        <f>D9/$L9</f>
        <v>2.6369685409653065E-4</v>
      </c>
      <c r="Q9" s="2">
        <f>E9/$L9</f>
        <v>8.5261982824544899E-4</v>
      </c>
      <c r="R9" s="2">
        <f>F9/$L9</f>
        <v>1.6041558624205612E-2</v>
      </c>
      <c r="S9" s="2">
        <f>G9/$L9</f>
        <v>6.152926595585715E-5</v>
      </c>
      <c r="T9" s="2">
        <f>H9/$L9</f>
        <v>1.0635773115226736E-3</v>
      </c>
      <c r="U9" s="2">
        <f>I9/$L9</f>
        <v>0.98123357388346355</v>
      </c>
      <c r="V9" s="2">
        <f>J9/$L9</f>
        <v>1.7579790273102043E-5</v>
      </c>
      <c r="W9" s="2">
        <f>K9/$L9</f>
        <v>3.9554528114479594E-4</v>
      </c>
    </row>
    <row r="10" spans="1:23" x14ac:dyDescent="0.35">
      <c r="A10" s="15"/>
      <c r="B10" s="26" t="s">
        <v>18</v>
      </c>
      <c r="C10" s="18">
        <f>SUM('16SEC ALERT'!C10,'23MQS ALERT'!C10,'34MFS ALERT'!C10)</f>
        <v>69874</v>
      </c>
      <c r="D10" s="16">
        <f>SUM('16SEC ALERT'!D10,'23MQS ALERT'!D10,'34MFS ALERT'!D10)</f>
        <v>1514</v>
      </c>
      <c r="E10" s="16">
        <f>SUM('16SEC ALERT'!E10,'23MQS ALERT'!E10,'34MFS ALERT'!E10)</f>
        <v>462</v>
      </c>
      <c r="F10" s="16">
        <f>SUM('16SEC ALERT'!F10,'23MQS ALERT'!F10,'34MFS ALERT'!F10)</f>
        <v>2878</v>
      </c>
      <c r="G10" s="16">
        <f>SUM('16SEC ALERT'!G10,'23MQS ALERT'!G10,'34MFS ALERT'!G10)</f>
        <v>0</v>
      </c>
      <c r="H10" s="16">
        <f>SUM('16SEC ALERT'!H10,'23MQS ALERT'!H10,'34MFS ALERT'!H10)</f>
        <v>0</v>
      </c>
      <c r="I10" s="16">
        <f>SUM('16SEC ALERT'!I10,'23MQS ALERT'!I10,'34MFS ALERT'!I10)</f>
        <v>21</v>
      </c>
      <c r="J10" s="16">
        <f>SUM('16SEC ALERT'!J10,'23MQS ALERT'!J10,'34MFS ALERT'!J10)</f>
        <v>749555</v>
      </c>
      <c r="K10" s="16">
        <f>SUM('16SEC ALERT'!K10,'23MQS ALERT'!K10,'34MFS ALERT'!K10)</f>
        <v>3745</v>
      </c>
      <c r="L10">
        <f t="shared" si="0"/>
        <v>828049</v>
      </c>
      <c r="N10" t="s">
        <v>7</v>
      </c>
      <c r="O10" s="2">
        <f>C10/$L10</f>
        <v>8.4383895155962993E-2</v>
      </c>
      <c r="P10" s="2">
        <f>D10/$L10</f>
        <v>1.8283942133859228E-3</v>
      </c>
      <c r="Q10" s="2">
        <f>E10/$L10</f>
        <v>5.5793799642291704E-4</v>
      </c>
      <c r="R10" s="2">
        <f>F10/$L10</f>
        <v>3.4756397266345351E-3</v>
      </c>
      <c r="S10" s="2">
        <f>G10/$L10</f>
        <v>0</v>
      </c>
      <c r="T10" s="2">
        <f>H10/$L10</f>
        <v>0</v>
      </c>
      <c r="U10" s="2">
        <f>I10/$L10</f>
        <v>2.53608180192235E-5</v>
      </c>
      <c r="V10" s="2">
        <f>J10/$L10</f>
        <v>0.90520609287614617</v>
      </c>
      <c r="W10" s="2">
        <f>K10/$L10</f>
        <v>4.5226792134281909E-3</v>
      </c>
    </row>
    <row r="11" spans="1:23" x14ac:dyDescent="0.35">
      <c r="A11" s="15"/>
      <c r="B11" s="26" t="s">
        <v>22</v>
      </c>
      <c r="C11" s="18">
        <f>SUM('16SEC ALERT'!C11,'23MQS ALERT'!C11,'34MFS ALERT'!C11)</f>
        <v>6832</v>
      </c>
      <c r="D11" s="16">
        <f>SUM('16SEC ALERT'!D11,'23MQS ALERT'!D11,'34MFS ALERT'!D11)</f>
        <v>476</v>
      </c>
      <c r="E11" s="16">
        <f>SUM('16SEC ALERT'!E11,'23MQS ALERT'!E11,'34MFS ALERT'!E11)</f>
        <v>32</v>
      </c>
      <c r="F11" s="16">
        <f>SUM('16SEC ALERT'!F11,'23MQS ALERT'!F11,'34MFS ALERT'!F11)</f>
        <v>4</v>
      </c>
      <c r="G11" s="16">
        <f>SUM('16SEC ALERT'!G11,'23MQS ALERT'!G11,'34MFS ALERT'!G11)</f>
        <v>1</v>
      </c>
      <c r="H11" s="16">
        <f>SUM('16SEC ALERT'!H11,'23MQS ALERT'!H11,'34MFS ALERT'!H11)</f>
        <v>0</v>
      </c>
      <c r="I11" s="16">
        <f>SUM('16SEC ALERT'!I11,'23MQS ALERT'!I11,'34MFS ALERT'!I11)</f>
        <v>418</v>
      </c>
      <c r="J11" s="16">
        <f>SUM('16SEC ALERT'!J11,'23MQS ALERT'!J11,'34MFS ALERT'!J11)</f>
        <v>2538</v>
      </c>
      <c r="K11" s="16">
        <f>SUM('16SEC ALERT'!K11,'23MQS ALERT'!K11,'34MFS ALERT'!K11)</f>
        <v>120901</v>
      </c>
      <c r="L11">
        <f t="shared" si="0"/>
        <v>131202</v>
      </c>
      <c r="N11" t="s">
        <v>8</v>
      </c>
      <c r="O11" s="2">
        <f>C11/$L11</f>
        <v>5.2072376945473391E-2</v>
      </c>
      <c r="P11" s="2">
        <f>D11/$L11</f>
        <v>3.6279934757092115E-3</v>
      </c>
      <c r="Q11" s="2">
        <f>E11/$L11</f>
        <v>2.4389872105608145E-4</v>
      </c>
      <c r="R11" s="2">
        <f>F11/$L11</f>
        <v>3.0487340132010181E-5</v>
      </c>
      <c r="S11" s="2">
        <f>G11/$L11</f>
        <v>7.6218350330025453E-6</v>
      </c>
      <c r="T11" s="2">
        <f>H11/$L11</f>
        <v>0</v>
      </c>
      <c r="U11" s="2">
        <f>I11/$L11</f>
        <v>3.1859270437950642E-3</v>
      </c>
      <c r="V11" s="2">
        <f>J11/$L11</f>
        <v>1.9344217313760462E-2</v>
      </c>
      <c r="W11" s="2">
        <f>K11/$L11</f>
        <v>0.92148747732504077</v>
      </c>
    </row>
    <row r="12" spans="1:23" x14ac:dyDescent="0.35">
      <c r="C12">
        <f>SUM(C3:C11)</f>
        <v>38189224</v>
      </c>
      <c r="D12">
        <f t="shared" ref="D12:K12" si="1">SUM(D3:D11)</f>
        <v>360359</v>
      </c>
      <c r="E12">
        <f t="shared" si="1"/>
        <v>294016</v>
      </c>
      <c r="F12">
        <f t="shared" si="1"/>
        <v>223749</v>
      </c>
      <c r="G12">
        <f t="shared" si="1"/>
        <v>5066</v>
      </c>
      <c r="H12">
        <f t="shared" si="1"/>
        <v>5301</v>
      </c>
      <c r="I12">
        <f t="shared" si="1"/>
        <v>116364</v>
      </c>
      <c r="J12">
        <f t="shared" si="1"/>
        <v>822239</v>
      </c>
      <c r="K12">
        <f t="shared" si="1"/>
        <v>130961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s="2"/>
      <c r="P15" s="29">
        <f>SUM(C3,D4,E5,F6,G7,H8,I9,J10,K11)/SUM(C3:K11)</f>
        <v>0.99331939781024758</v>
      </c>
      <c r="Q15" t="s">
        <v>25</v>
      </c>
    </row>
    <row r="16" spans="1:23" x14ac:dyDescent="0.35">
      <c r="B16" t="s">
        <v>0</v>
      </c>
      <c r="C16" s="2">
        <f>C3/C$12</f>
        <v>0.99765156265023869</v>
      </c>
      <c r="D16" s="2">
        <f>D3/D$12</f>
        <v>8.4568444245877034E-2</v>
      </c>
      <c r="E16" s="2">
        <f>E3/E$12</f>
        <v>4.7327356334349154E-2</v>
      </c>
      <c r="F16" s="2">
        <f>F3/F$12</f>
        <v>4.8357758023499543E-3</v>
      </c>
      <c r="G16" s="2">
        <f>G3/G$12</f>
        <v>1.7370706671930518E-2</v>
      </c>
      <c r="H16" s="2">
        <f>H3/H$12</f>
        <v>4.1501603471043201E-3</v>
      </c>
      <c r="I16" s="2">
        <f>I3/I$12</f>
        <v>5.499982812553711E-4</v>
      </c>
      <c r="J16" s="2">
        <f>J3/J$12</f>
        <v>8.4184768662152978E-2</v>
      </c>
      <c r="K16" s="2">
        <f>K3/K$12</f>
        <v>4.7517963363138647E-2</v>
      </c>
      <c r="L16" s="2"/>
      <c r="O16" s="3"/>
      <c r="P16" s="1">
        <f>SUM(D4:K11)/SUM(D3:K11)</f>
        <v>0.93815852976550707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>C4/C$12</f>
        <v>1.6640819933916437E-4</v>
      </c>
      <c r="D17" s="2">
        <f>D4/D$12</f>
        <v>0.89041761132648278</v>
      </c>
      <c r="E17" s="2">
        <f>E4/E$12</f>
        <v>3.1658141053548104E-2</v>
      </c>
      <c r="F17" s="2">
        <f>F4/F$12</f>
        <v>4.6167804101917773E-3</v>
      </c>
      <c r="G17" s="2">
        <f>G4/G$12</f>
        <v>9.040663245163838E-2</v>
      </c>
      <c r="H17" s="2">
        <f>H4/H$12</f>
        <v>3.5842293906810036E-3</v>
      </c>
      <c r="I17" s="2">
        <f>I4/I$12</f>
        <v>1.1085902856553572E-3</v>
      </c>
      <c r="J17" s="2">
        <f>J4/J$12</f>
        <v>1.9094204969601297E-4</v>
      </c>
      <c r="K17" s="2">
        <f>K4/K$12</f>
        <v>3.0543444231488761E-4</v>
      </c>
      <c r="O17" s="3"/>
      <c r="P17" s="1">
        <f>SUM(D4:K11)/SUM(C4:K11)</f>
        <v>0.95345031352331067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>C5/C$12</f>
        <v>1.5740042269515609E-4</v>
      </c>
      <c r="D18" s="2">
        <f>D5/D$12</f>
        <v>1.7773942096631416E-2</v>
      </c>
      <c r="E18" s="4">
        <f>E5/E$12</f>
        <v>0.87946574336090555</v>
      </c>
      <c r="F18" s="2">
        <f>F5/F$12</f>
        <v>3.6330888629669857E-2</v>
      </c>
      <c r="G18" s="2">
        <f>G5/G$12</f>
        <v>7.8957757599684166E-4</v>
      </c>
      <c r="H18" s="2">
        <f>H5/H$12</f>
        <v>6.7345783814374643E-2</v>
      </c>
      <c r="I18" s="2">
        <f>I5/I$12</f>
        <v>3.6867072290399094E-3</v>
      </c>
      <c r="J18" s="2">
        <f>J5/J$12</f>
        <v>5.8377187168207786E-5</v>
      </c>
      <c r="K18" s="2">
        <f>K5/K$12</f>
        <v>2.2907583173616574E-5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>C6/C$12</f>
        <v>1.3171254802139996E-5</v>
      </c>
      <c r="D19" s="2">
        <f>D6/D$12</f>
        <v>1.3819552168809438E-3</v>
      </c>
      <c r="E19" s="2">
        <f>E6/E$12</f>
        <v>3.9249564649542885E-2</v>
      </c>
      <c r="F19" s="2">
        <f>F6/F$12</f>
        <v>0.9331706510420158</v>
      </c>
      <c r="G19" s="2">
        <f>G6/G$12</f>
        <v>0</v>
      </c>
      <c r="H19" s="2">
        <f>H6/H$12</f>
        <v>9.4321826070552727E-4</v>
      </c>
      <c r="I19" s="2">
        <f>I6/I$12</f>
        <v>2.925303358427005E-2</v>
      </c>
      <c r="J19" s="2">
        <f>J6/J$12</f>
        <v>8.7200923332510379E-4</v>
      </c>
      <c r="K19" s="2">
        <f>K6/K$12</f>
        <v>3.0543444231488761E-5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>C7/C$12</f>
        <v>2.3043149554439755E-6</v>
      </c>
      <c r="D20" s="2">
        <f>D7/D$12</f>
        <v>2.3310087995582183E-4</v>
      </c>
      <c r="E20" s="2">
        <f>E7/E$12</f>
        <v>6.8023508924684368E-6</v>
      </c>
      <c r="F20" s="2">
        <f>F7/F$12</f>
        <v>0</v>
      </c>
      <c r="G20" s="4">
        <f>G7/G$12</f>
        <v>0.88570864587445719</v>
      </c>
      <c r="H20" s="2">
        <f>H7/H$12</f>
        <v>1.1884550084889643E-2</v>
      </c>
      <c r="I20" s="2">
        <f>I7/I$12</f>
        <v>1.3749957031384277E-4</v>
      </c>
      <c r="J20" s="2">
        <f>J7/J$12</f>
        <v>2.4323827986753244E-6</v>
      </c>
      <c r="K20" s="2">
        <f>K7/K$12</f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>C8/C$12</f>
        <v>3.6659556109335976E-7</v>
      </c>
      <c r="D21" s="2">
        <f>D8/D$12</f>
        <v>1.9425073329651821E-5</v>
      </c>
      <c r="E21" s="2">
        <f>E8/E$12</f>
        <v>2.8229756203744012E-4</v>
      </c>
      <c r="F21" s="2">
        <f>F8/F$12</f>
        <v>8.9385874350276418E-6</v>
      </c>
      <c r="G21" s="2">
        <f>G8/G$12</f>
        <v>4.1452822739834186E-3</v>
      </c>
      <c r="H21" s="4">
        <f>H8/H$12</f>
        <v>0.88926617619317105</v>
      </c>
      <c r="I21" s="2">
        <f>I8/I$12</f>
        <v>2.1570245092984086E-3</v>
      </c>
      <c r="J21" s="2">
        <f>J8/J$12</f>
        <v>0</v>
      </c>
      <c r="K21" s="2">
        <f>K8/K$12</f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>C9/C$12</f>
        <v>2.0948317776763415E-7</v>
      </c>
      <c r="D22" s="2">
        <f>D9/D$12</f>
        <v>8.3250314269936373E-5</v>
      </c>
      <c r="E22" s="2">
        <f>E9/E$12</f>
        <v>3.2991401828471922E-4</v>
      </c>
      <c r="F22" s="2">
        <f>F9/F$12</f>
        <v>8.1564610344627246E-3</v>
      </c>
      <c r="G22" s="2">
        <f>G9/G$12</f>
        <v>1.3817607579944729E-3</v>
      </c>
      <c r="H22" s="2">
        <f>H9/H$12</f>
        <v>2.282588190907376E-2</v>
      </c>
      <c r="I22" s="2">
        <f>I9/I$12</f>
        <v>0.95933450207968096</v>
      </c>
      <c r="J22" s="2">
        <f>J9/J$12</f>
        <v>2.4323827986753244E-6</v>
      </c>
      <c r="K22" s="2">
        <f>K9/K$12</f>
        <v>3.4361374760424857E-4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>C10/C$12</f>
        <v>1.8296784454169585E-3</v>
      </c>
      <c r="D23" s="2">
        <f>D10/D$12</f>
        <v>4.201365860156122E-3</v>
      </c>
      <c r="E23" s="2">
        <f>E10/E$12</f>
        <v>1.5713430561602089E-3</v>
      </c>
      <c r="F23" s="2">
        <f>F10/F$12</f>
        <v>1.2862627319004777E-2</v>
      </c>
      <c r="G23" s="2">
        <f>G10/G$12</f>
        <v>0</v>
      </c>
      <c r="H23" s="2">
        <f>H10/H$12</f>
        <v>0</v>
      </c>
      <c r="I23" s="2">
        <f>I10/I$12</f>
        <v>1.8046818603691863E-4</v>
      </c>
      <c r="J23" s="2">
        <f>J10/J$12</f>
        <v>0.91160234433054133</v>
      </c>
      <c r="K23" s="2">
        <f>K10/K$12</f>
        <v>2.8596299661731356E-2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>C11/C$12</f>
        <v>1.7889863381355956E-4</v>
      </c>
      <c r="D24" s="2">
        <f>D11/D$12</f>
        <v>1.3209049864163238E-3</v>
      </c>
      <c r="E24" s="2">
        <f>E11/E$12</f>
        <v>1.0883761427949499E-4</v>
      </c>
      <c r="F24" s="2">
        <f>F11/F$12</f>
        <v>1.7877174870055284E-5</v>
      </c>
      <c r="G24" s="2">
        <f>G11/G$12</f>
        <v>1.9739439399921041E-4</v>
      </c>
      <c r="H24" s="2">
        <f>H11/H$12</f>
        <v>0</v>
      </c>
      <c r="I24" s="2">
        <f>I11/I$12</f>
        <v>3.5921762744491425E-3</v>
      </c>
      <c r="J24" s="2">
        <f>J11/J$12</f>
        <v>3.0866937715189864E-3</v>
      </c>
      <c r="K24" s="2">
        <f>K11/K$12</f>
        <v>0.92318323775780575</v>
      </c>
      <c r="O24" s="3"/>
      <c r="P24" s="3"/>
      <c r="Q24" s="3"/>
      <c r="R24" s="3"/>
      <c r="S24" s="3"/>
      <c r="T24" s="3"/>
      <c r="U24" s="3"/>
      <c r="V24" s="3"/>
      <c r="W24" s="3"/>
    </row>
  </sheetData>
  <mergeCells count="2">
    <mergeCell ref="A3:A11"/>
    <mergeCell ref="C1:K1"/>
  </mergeCells>
  <conditionalFormatting sqref="C16:K24 L16">
    <cfRule type="colorScale" priority="4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3">
      <colorScale>
        <cfvo type="min"/>
        <cfvo type="percentile" val="90"/>
        <color rgb="FFFCFCFF"/>
        <color rgb="FF63BE7B"/>
      </colorScale>
    </cfRule>
  </conditionalFormatting>
  <conditionalFormatting sqref="O18:W24 O16:O17 Q16:W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zoomScaleNormal="100" workbookViewId="0">
      <selection activeCell="T29" sqref="T29"/>
    </sheetView>
  </sheetViews>
  <sheetFormatPr defaultRowHeight="14.5" x14ac:dyDescent="0.35"/>
  <cols>
    <col min="1" max="1" width="4" customWidth="1"/>
    <col min="2" max="2" width="9.7265625" customWidth="1"/>
    <col min="3" max="3" width="11.36328125" customWidth="1"/>
    <col min="4" max="9" width="9.6328125" customWidth="1"/>
    <col min="10" max="10" width="10" customWidth="1"/>
    <col min="11" max="11" width="9.6328125" customWidth="1"/>
    <col min="12" max="12" width="11.81640625" bestFit="1" customWidth="1"/>
  </cols>
  <sheetData>
    <row r="1" spans="1:23" x14ac:dyDescent="0.35">
      <c r="A1" s="13"/>
      <c r="B1" s="19"/>
      <c r="C1" s="17" t="s">
        <v>13</v>
      </c>
      <c r="D1" s="14"/>
      <c r="E1" s="14"/>
      <c r="F1" s="14"/>
      <c r="G1" s="14"/>
      <c r="H1" s="14"/>
      <c r="I1" s="14"/>
      <c r="J1" s="14"/>
      <c r="K1" s="14"/>
      <c r="L1" s="8"/>
      <c r="N1" t="s">
        <v>11</v>
      </c>
    </row>
    <row r="2" spans="1:23" x14ac:dyDescent="0.35">
      <c r="A2" s="23"/>
      <c r="B2" s="24"/>
      <c r="C2" s="27" t="s">
        <v>0</v>
      </c>
      <c r="D2" s="28" t="s">
        <v>15</v>
      </c>
      <c r="E2" s="28" t="s">
        <v>16</v>
      </c>
      <c r="F2" s="28" t="s">
        <v>17</v>
      </c>
      <c r="G2" s="28" t="s">
        <v>19</v>
      </c>
      <c r="H2" s="28" t="s">
        <v>20</v>
      </c>
      <c r="I2" s="28" t="s">
        <v>21</v>
      </c>
      <c r="J2" s="28" t="s">
        <v>18</v>
      </c>
      <c r="K2" s="28" t="s">
        <v>22</v>
      </c>
      <c r="L2" s="9"/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s="20" t="s">
        <v>14</v>
      </c>
      <c r="B3" s="25" t="s">
        <v>0</v>
      </c>
      <c r="C3" s="21">
        <f>SUM('16SEC ANN'!C3,'23MQS ANN'!C3,'34MFS ANN'!C3)</f>
        <v>38423473</v>
      </c>
      <c r="D3" s="22">
        <f>SUM('16SEC ANN'!D3,'23MQS ANN'!D3,'34MFS ANN'!D3)</f>
        <v>0</v>
      </c>
      <c r="E3" s="22">
        <f>SUM('16SEC ANN'!E3,'23MQS ANN'!E3,'34MFS ANN'!E3)</f>
        <v>0</v>
      </c>
      <c r="F3" s="22">
        <f>SUM('16SEC ANN'!F3,'23MQS ANN'!F3,'34MFS ANN'!F3)</f>
        <v>6526</v>
      </c>
      <c r="G3" s="22">
        <f>SUM('16SEC ANN'!G3,'23MQS ANN'!G3,'34MFS ANN'!G3)</f>
        <v>0</v>
      </c>
      <c r="H3" s="22">
        <f>SUM('16SEC ANN'!H3,'23MQS ANN'!H3,'34MFS ANN'!H3)</f>
        <v>0</v>
      </c>
      <c r="I3" s="22">
        <f>SUM('16SEC ANN'!I3,'23MQS ANN'!I3,'34MFS ANN'!I3)</f>
        <v>320</v>
      </c>
      <c r="J3" s="22">
        <f>SUM('16SEC ANN'!J3,'23MQS ANN'!J3,'34MFS ANN'!J3)</f>
        <v>58726</v>
      </c>
      <c r="K3" s="22">
        <f>SUM('16SEC ANN'!K3,'23MQS ANN'!K3,'34MFS ANN'!K3)</f>
        <v>7265</v>
      </c>
      <c r="L3" s="9">
        <f>SUM(C3:K3)</f>
        <v>38496310</v>
      </c>
      <c r="N3" t="s">
        <v>0</v>
      </c>
      <c r="O3" s="2">
        <f>C3/$L3</f>
        <v>0.99810794852805373</v>
      </c>
      <c r="P3" s="2">
        <f>D3/$L3</f>
        <v>0</v>
      </c>
      <c r="Q3" s="2">
        <f>E3/$L3</f>
        <v>0</v>
      </c>
      <c r="R3" s="2">
        <f>F3/$L3</f>
        <v>1.6952274127052697E-4</v>
      </c>
      <c r="S3" s="2">
        <f>G3/$L3</f>
        <v>0</v>
      </c>
      <c r="T3" s="2">
        <f>H3/$L3</f>
        <v>0</v>
      </c>
      <c r="U3" s="2">
        <f>I3/$L3</f>
        <v>8.3124850147975227E-6</v>
      </c>
      <c r="V3" s="2">
        <f>J3/$L3</f>
        <v>1.5254968593093727E-3</v>
      </c>
      <c r="W3" s="2">
        <f>K3/$L3</f>
        <v>1.8871938635157501E-4</v>
      </c>
    </row>
    <row r="4" spans="1:23" x14ac:dyDescent="0.35">
      <c r="A4" s="15"/>
      <c r="B4" s="26" t="s">
        <v>15</v>
      </c>
      <c r="C4" s="18">
        <f>SUM('16SEC ANN'!C4,'23MQS ANN'!C4,'34MFS ANN'!C4)</f>
        <v>0</v>
      </c>
      <c r="D4" s="16">
        <f>SUM('16SEC ANN'!D4,'23MQS ANN'!D4,'34MFS ANN'!D4)</f>
        <v>0</v>
      </c>
      <c r="E4" s="16">
        <f>SUM('16SEC ANN'!E4,'23MQS ANN'!E4,'34MFS ANN'!E4)</f>
        <v>0</v>
      </c>
      <c r="F4" s="16">
        <f>SUM('16SEC ANN'!F4,'23MQS ANN'!F4,'34MFS ANN'!F4)</f>
        <v>0</v>
      </c>
      <c r="G4" s="16">
        <f>SUM('16SEC ANN'!G4,'23MQS ANN'!G4,'34MFS ANN'!G4)</f>
        <v>0</v>
      </c>
      <c r="H4" s="16">
        <f>SUM('16SEC ANN'!H4,'23MQS ANN'!H4,'34MFS ANN'!H4)</f>
        <v>0</v>
      </c>
      <c r="I4" s="16">
        <f>SUM('16SEC ANN'!I4,'23MQS ANN'!I4,'34MFS ANN'!I4)</f>
        <v>0</v>
      </c>
      <c r="J4" s="16">
        <f>SUM('16SEC ANN'!J4,'23MQS ANN'!J4,'34MFS ANN'!J4)</f>
        <v>0</v>
      </c>
      <c r="K4" s="16">
        <f>SUM('16SEC ANN'!K4,'23MQS ANN'!K4,'34MFS ANN'!K4)</f>
        <v>0</v>
      </c>
      <c r="L4" s="9">
        <f t="shared" ref="L4:L11" si="0">SUM(C4:K4)</f>
        <v>0</v>
      </c>
      <c r="N4" t="s">
        <v>1</v>
      </c>
      <c r="O4" s="2" t="e">
        <f>C4/$L4</f>
        <v>#DIV/0!</v>
      </c>
      <c r="P4" s="2" t="e">
        <f>D4/$L4</f>
        <v>#DIV/0!</v>
      </c>
      <c r="Q4" s="2" t="e">
        <f>E4/$L4</f>
        <v>#DIV/0!</v>
      </c>
      <c r="R4" s="2" t="e">
        <f>F4/$L4</f>
        <v>#DIV/0!</v>
      </c>
      <c r="S4" s="2" t="e">
        <f>G4/$L4</f>
        <v>#DIV/0!</v>
      </c>
      <c r="T4" s="2" t="e">
        <f>H4/$L4</f>
        <v>#DIV/0!</v>
      </c>
      <c r="U4" s="2" t="e">
        <f>I4/$L4</f>
        <v>#DIV/0!</v>
      </c>
      <c r="V4" s="2" t="e">
        <f>J4/$L4</f>
        <v>#DIV/0!</v>
      </c>
      <c r="W4" s="2" t="e">
        <f>K4/$L4</f>
        <v>#DIV/0!</v>
      </c>
    </row>
    <row r="5" spans="1:23" ht="15" thickBot="1" x14ac:dyDescent="0.4">
      <c r="A5" s="15"/>
      <c r="B5" s="26" t="s">
        <v>16</v>
      </c>
      <c r="C5" s="18">
        <f>SUM('16SEC ANN'!C5,'23MQS ANN'!C5,'34MFS ANN'!C5)</f>
        <v>0</v>
      </c>
      <c r="D5" s="16">
        <f>SUM('16SEC ANN'!D5,'23MQS ANN'!D5,'34MFS ANN'!D5)</f>
        <v>0</v>
      </c>
      <c r="E5" s="16">
        <f>SUM('16SEC ANN'!E5,'23MQS ANN'!E5,'34MFS ANN'!E5)</f>
        <v>0</v>
      </c>
      <c r="F5" s="16">
        <f>SUM('16SEC ANN'!F5,'23MQS ANN'!F5,'34MFS ANN'!F5)</f>
        <v>0</v>
      </c>
      <c r="G5" s="16">
        <f>SUM('16SEC ANN'!G5,'23MQS ANN'!G5,'34MFS ANN'!G5)</f>
        <v>0</v>
      </c>
      <c r="H5" s="16">
        <f>SUM('16SEC ANN'!H5,'23MQS ANN'!H5,'34MFS ANN'!H5)</f>
        <v>0</v>
      </c>
      <c r="I5" s="16">
        <f>SUM('16SEC ANN'!I5,'23MQS ANN'!I5,'34MFS ANN'!I5)</f>
        <v>0</v>
      </c>
      <c r="J5" s="16">
        <f>SUM('16SEC ANN'!J5,'23MQS ANN'!J5,'34MFS ANN'!J5)</f>
        <v>0</v>
      </c>
      <c r="K5" s="16">
        <f>SUM('16SEC ANN'!K5,'23MQS ANN'!K5,'34MFS ANN'!K5)</f>
        <v>0</v>
      </c>
      <c r="L5" s="9">
        <f t="shared" si="0"/>
        <v>0</v>
      </c>
      <c r="N5" t="s">
        <v>2</v>
      </c>
      <c r="O5" s="2" t="e">
        <f>C5/$L5</f>
        <v>#DIV/0!</v>
      </c>
      <c r="P5" s="2" t="e">
        <f>D5/$L5</f>
        <v>#DIV/0!</v>
      </c>
      <c r="Q5" s="2" t="e">
        <f>E5/$L5</f>
        <v>#DIV/0!</v>
      </c>
      <c r="R5" s="2" t="e">
        <f>F5/$L5</f>
        <v>#DIV/0!</v>
      </c>
      <c r="S5" s="2" t="e">
        <f>G5/$L5</f>
        <v>#DIV/0!</v>
      </c>
      <c r="T5" s="2" t="e">
        <f>H5/$L5</f>
        <v>#DIV/0!</v>
      </c>
      <c r="U5" s="2" t="e">
        <f>I5/$L5</f>
        <v>#DIV/0!</v>
      </c>
      <c r="V5" s="2" t="e">
        <f>J5/$L5</f>
        <v>#DIV/0!</v>
      </c>
      <c r="W5" s="2" t="e">
        <f>K5/$L5</f>
        <v>#DIV/0!</v>
      </c>
    </row>
    <row r="6" spans="1:23" ht="15" thickBot="1" x14ac:dyDescent="0.4">
      <c r="A6" s="15"/>
      <c r="B6" s="26" t="s">
        <v>17</v>
      </c>
      <c r="C6" s="18">
        <f>SUM('16SEC ANN'!C6,'23MQS ANN'!C6,'34MFS ANN'!C6)</f>
        <v>11269</v>
      </c>
      <c r="D6" s="16">
        <f>SUM('16SEC ANN'!D6,'23MQS ANN'!D6,'34MFS ANN'!D6)</f>
        <v>0</v>
      </c>
      <c r="E6" s="16">
        <f>SUM('16SEC ANN'!E6,'23MQS ANN'!E6,'34MFS ANN'!E6)</f>
        <v>0</v>
      </c>
      <c r="F6" s="16">
        <f>SUM('16SEC ANN'!F6,'23MQS ANN'!F6,'34MFS ANN'!F6)</f>
        <v>178251</v>
      </c>
      <c r="G6" s="16">
        <f>SUM('16SEC ANN'!G6,'23MQS ANN'!G6,'34MFS ANN'!G6)</f>
        <v>0</v>
      </c>
      <c r="H6" s="16">
        <f>SUM('16SEC ANN'!H6,'23MQS ANN'!H6,'34MFS ANN'!H6)</f>
        <v>0</v>
      </c>
      <c r="I6" s="16">
        <f>SUM('16SEC ANN'!I6,'23MQS ANN'!I6,'34MFS ANN'!I6)</f>
        <v>2943</v>
      </c>
      <c r="J6" s="16">
        <f>SUM('16SEC ANN'!J6,'23MQS ANN'!J6,'34MFS ANN'!J6)</f>
        <v>4033</v>
      </c>
      <c r="K6" s="16">
        <f>SUM('16SEC ANN'!K6,'23MQS ANN'!K6,'34MFS ANN'!K6)</f>
        <v>1147</v>
      </c>
      <c r="L6" s="9">
        <f t="shared" si="0"/>
        <v>197643</v>
      </c>
      <c r="N6" t="s">
        <v>3</v>
      </c>
      <c r="O6" s="2">
        <f>C6/$L6</f>
        <v>5.7016944693209476E-2</v>
      </c>
      <c r="P6" s="2">
        <f>D6/$L6</f>
        <v>0</v>
      </c>
      <c r="Q6" s="2">
        <f>E6/$L6</f>
        <v>0</v>
      </c>
      <c r="R6" s="4">
        <f>F6/$L6</f>
        <v>0.90188369939739832</v>
      </c>
      <c r="S6" s="2">
        <f>G6/$L6</f>
        <v>0</v>
      </c>
      <c r="T6" s="2">
        <f>H6/$L6</f>
        <v>0</v>
      </c>
      <c r="U6" s="2">
        <f>I6/$L6</f>
        <v>1.4890484358160927E-2</v>
      </c>
      <c r="V6" s="2">
        <f>J6/$L6</f>
        <v>2.0405478564887197E-2</v>
      </c>
      <c r="W6" s="2">
        <f>K6/$L6</f>
        <v>5.8033929863440647E-3</v>
      </c>
    </row>
    <row r="7" spans="1:23" x14ac:dyDescent="0.35">
      <c r="A7" s="15"/>
      <c r="B7" s="26" t="s">
        <v>19</v>
      </c>
      <c r="C7" s="18">
        <f>SUM('16SEC ANN'!C7,'23MQS ANN'!C7,'34MFS ANN'!C7)</f>
        <v>0</v>
      </c>
      <c r="D7" s="16">
        <f>SUM('16SEC ANN'!D7,'23MQS ANN'!D7,'34MFS ANN'!D7)</f>
        <v>0</v>
      </c>
      <c r="E7" s="16">
        <f>SUM('16SEC ANN'!E7,'23MQS ANN'!E7,'34MFS ANN'!E7)</f>
        <v>0</v>
      </c>
      <c r="F7" s="16">
        <f>SUM('16SEC ANN'!F7,'23MQS ANN'!F7,'34MFS ANN'!F7)</f>
        <v>0</v>
      </c>
      <c r="G7" s="16">
        <f>SUM('16SEC ANN'!G7,'23MQS ANN'!G7,'34MFS ANN'!G7)</f>
        <v>0</v>
      </c>
      <c r="H7" s="16">
        <f>SUM('16SEC ANN'!H7,'23MQS ANN'!H7,'34MFS ANN'!H7)</f>
        <v>0</v>
      </c>
      <c r="I7" s="16">
        <f>SUM('16SEC ANN'!I7,'23MQS ANN'!I7,'34MFS ANN'!I7)</f>
        <v>0</v>
      </c>
      <c r="J7" s="16">
        <f>SUM('16SEC ANN'!J7,'23MQS ANN'!J7,'34MFS ANN'!J7)</f>
        <v>0</v>
      </c>
      <c r="K7" s="16">
        <f>SUM('16SEC ANN'!K7,'23MQS ANN'!K7,'34MFS ANN'!K7)</f>
        <v>0</v>
      </c>
      <c r="L7" s="9">
        <f t="shared" si="0"/>
        <v>0</v>
      </c>
      <c r="N7" t="s">
        <v>4</v>
      </c>
      <c r="O7" s="2" t="e">
        <f>C7/$L7</f>
        <v>#DIV/0!</v>
      </c>
      <c r="P7" s="2" t="e">
        <f>D7/$L7</f>
        <v>#DIV/0!</v>
      </c>
      <c r="Q7" s="2" t="e">
        <f>E7/$L7</f>
        <v>#DIV/0!</v>
      </c>
      <c r="R7" s="2" t="e">
        <f>F7/$L7</f>
        <v>#DIV/0!</v>
      </c>
      <c r="S7" s="2" t="e">
        <f>G7/$L7</f>
        <v>#DIV/0!</v>
      </c>
      <c r="T7" s="2" t="e">
        <f>H7/$L7</f>
        <v>#DIV/0!</v>
      </c>
      <c r="U7" s="2" t="e">
        <f>I7/$L7</f>
        <v>#DIV/0!</v>
      </c>
      <c r="V7" s="2" t="e">
        <f>J7/$L7</f>
        <v>#DIV/0!</v>
      </c>
      <c r="W7" s="2" t="e">
        <f>K7/$L7</f>
        <v>#DIV/0!</v>
      </c>
    </row>
    <row r="8" spans="1:23" x14ac:dyDescent="0.35">
      <c r="A8" s="15"/>
      <c r="B8" s="26" t="s">
        <v>20</v>
      </c>
      <c r="C8" s="18">
        <f>SUM('16SEC ANN'!C8,'23MQS ANN'!C8,'34MFS ANN'!C8)</f>
        <v>0</v>
      </c>
      <c r="D8" s="16">
        <f>SUM('16SEC ANN'!D8,'23MQS ANN'!D8,'34MFS ANN'!D8)</f>
        <v>0</v>
      </c>
      <c r="E8" s="16">
        <f>SUM('16SEC ANN'!E8,'23MQS ANN'!E8,'34MFS ANN'!E8)</f>
        <v>0</v>
      </c>
      <c r="F8" s="16">
        <f>SUM('16SEC ANN'!F8,'23MQS ANN'!F8,'34MFS ANN'!F8)</f>
        <v>0</v>
      </c>
      <c r="G8" s="16">
        <f>SUM('16SEC ANN'!G8,'23MQS ANN'!G8,'34MFS ANN'!G8)</f>
        <v>0</v>
      </c>
      <c r="H8" s="16">
        <f>SUM('16SEC ANN'!H8,'23MQS ANN'!H8,'34MFS ANN'!H8)</f>
        <v>0</v>
      </c>
      <c r="I8" s="16">
        <f>SUM('16SEC ANN'!I8,'23MQS ANN'!I8,'34MFS ANN'!I8)</f>
        <v>0</v>
      </c>
      <c r="J8" s="16">
        <f>SUM('16SEC ANN'!J8,'23MQS ANN'!J8,'34MFS ANN'!J8)</f>
        <v>0</v>
      </c>
      <c r="K8" s="16">
        <f>SUM('16SEC ANN'!K8,'23MQS ANN'!K8,'34MFS ANN'!K8)</f>
        <v>0</v>
      </c>
      <c r="L8" s="9">
        <f t="shared" si="0"/>
        <v>0</v>
      </c>
      <c r="N8" t="s">
        <v>5</v>
      </c>
      <c r="O8" s="2" t="e">
        <f>C8/$L8</f>
        <v>#DIV/0!</v>
      </c>
      <c r="P8" s="2" t="e">
        <f>D8/$L8</f>
        <v>#DIV/0!</v>
      </c>
      <c r="Q8" s="2" t="e">
        <f>E8/$L8</f>
        <v>#DIV/0!</v>
      </c>
      <c r="R8" s="2" t="e">
        <f>F8/$L8</f>
        <v>#DIV/0!</v>
      </c>
      <c r="S8" s="2" t="e">
        <f>G8/$L8</f>
        <v>#DIV/0!</v>
      </c>
      <c r="T8" s="2" t="e">
        <f>H8/$L8</f>
        <v>#DIV/0!</v>
      </c>
      <c r="U8" s="2" t="e">
        <f>I8/$L8</f>
        <v>#DIV/0!</v>
      </c>
      <c r="V8" s="2" t="e">
        <f>J8/$L8</f>
        <v>#DIV/0!</v>
      </c>
      <c r="W8" s="2" t="e">
        <f>K8/$L8</f>
        <v>#DIV/0!</v>
      </c>
    </row>
    <row r="9" spans="1:23" x14ac:dyDescent="0.35">
      <c r="A9" s="15"/>
      <c r="B9" s="26" t="s">
        <v>21</v>
      </c>
      <c r="C9" s="18">
        <f>SUM('16SEC ANN'!C9,'23MQS ANN'!C9,'34MFS ANN'!C9)</f>
        <v>157</v>
      </c>
      <c r="D9" s="16">
        <f>SUM('16SEC ANN'!D9,'23MQS ANN'!D9,'34MFS ANN'!D9)</f>
        <v>0</v>
      </c>
      <c r="E9" s="16">
        <f>SUM('16SEC ANN'!E9,'23MQS ANN'!E9,'34MFS ANN'!E9)</f>
        <v>0</v>
      </c>
      <c r="F9" s="16">
        <f>SUM('16SEC ANN'!F9,'23MQS ANN'!F9,'34MFS ANN'!F9)</f>
        <v>1676</v>
      </c>
      <c r="G9" s="16">
        <f>SUM('16SEC ANN'!G9,'23MQS ANN'!G9,'34MFS ANN'!G9)</f>
        <v>0</v>
      </c>
      <c r="H9" s="16">
        <f>SUM('16SEC ANN'!H9,'23MQS ANN'!H9,'34MFS ANN'!H9)</f>
        <v>0</v>
      </c>
      <c r="I9" s="16">
        <f>SUM('16SEC ANN'!I9,'23MQS ANN'!I9,'34MFS ANN'!I9)</f>
        <v>103196</v>
      </c>
      <c r="J9" s="16">
        <f>SUM('16SEC ANN'!J9,'23MQS ANN'!J9,'34MFS ANN'!J9)</f>
        <v>226</v>
      </c>
      <c r="K9" s="16">
        <f>SUM('16SEC ANN'!K9,'23MQS ANN'!K9,'34MFS ANN'!K9)</f>
        <v>339</v>
      </c>
      <c r="L9" s="9">
        <f t="shared" si="0"/>
        <v>105594</v>
      </c>
      <c r="N9" t="s">
        <v>6</v>
      </c>
      <c r="O9" s="2">
        <f>C9/$L9</f>
        <v>1.4868269030437334E-3</v>
      </c>
      <c r="P9" s="2">
        <f>D9/$L9</f>
        <v>0</v>
      </c>
      <c r="Q9" s="2">
        <f>E9/$L9</f>
        <v>0</v>
      </c>
      <c r="R9" s="2">
        <f>F9/$L9</f>
        <v>1.5872113945868137E-2</v>
      </c>
      <c r="S9" s="2">
        <f>G9/$L9</f>
        <v>0</v>
      </c>
      <c r="T9" s="2">
        <f>H9/$L9</f>
        <v>0</v>
      </c>
      <c r="U9" s="2">
        <f>I9/$L9</f>
        <v>0.97729037634714089</v>
      </c>
      <c r="V9" s="2">
        <f>J9/$L9</f>
        <v>2.1402731215788774E-3</v>
      </c>
      <c r="W9" s="2">
        <f>K9/$L9</f>
        <v>3.2104096823683164E-3</v>
      </c>
    </row>
    <row r="10" spans="1:23" x14ac:dyDescent="0.35">
      <c r="A10" s="15"/>
      <c r="B10" s="26" t="s">
        <v>18</v>
      </c>
      <c r="C10" s="18">
        <f>SUM('16SEC ANN'!C10,'23MQS ANN'!C10,'34MFS ANN'!C10)</f>
        <v>69949</v>
      </c>
      <c r="D10" s="16">
        <f>SUM('16SEC ANN'!D10,'23MQS ANN'!D10,'34MFS ANN'!D10)</f>
        <v>0</v>
      </c>
      <c r="E10" s="16">
        <f>SUM('16SEC ANN'!E10,'23MQS ANN'!E10,'34MFS ANN'!E10)</f>
        <v>0</v>
      </c>
      <c r="F10" s="16">
        <f>SUM('16SEC ANN'!F10,'23MQS ANN'!F10,'34MFS ANN'!F10)</f>
        <v>5974</v>
      </c>
      <c r="G10" s="16">
        <f>SUM('16SEC ANN'!G10,'23MQS ANN'!G10,'34MFS ANN'!G10)</f>
        <v>0</v>
      </c>
      <c r="H10" s="16">
        <f>SUM('16SEC ANN'!H10,'23MQS ANN'!H10,'34MFS ANN'!H10)</f>
        <v>0</v>
      </c>
      <c r="I10" s="16">
        <f>SUM('16SEC ANN'!I10,'23MQS ANN'!I10,'34MFS ANN'!I10)</f>
        <v>230</v>
      </c>
      <c r="J10" s="16">
        <f>SUM('16SEC ANN'!J10,'23MQS ANN'!J10,'34MFS ANN'!J10)</f>
        <v>1049171</v>
      </c>
      <c r="K10" s="16">
        <f>SUM('16SEC ANN'!K10,'23MQS ANN'!K10,'34MFS ANN'!K10)</f>
        <v>6508</v>
      </c>
      <c r="L10" s="9">
        <f t="shared" si="0"/>
        <v>1131832</v>
      </c>
      <c r="N10" t="s">
        <v>7</v>
      </c>
      <c r="O10" s="2">
        <f>C10/$L10</f>
        <v>6.1801574792018601E-2</v>
      </c>
      <c r="P10" s="2">
        <f>D10/$L10</f>
        <v>0</v>
      </c>
      <c r="Q10" s="2">
        <f>E10/$L10</f>
        <v>0</v>
      </c>
      <c r="R10" s="2">
        <f>F10/$L10</f>
        <v>5.2781684914368918E-3</v>
      </c>
      <c r="S10" s="2">
        <f>G10/$L10</f>
        <v>0</v>
      </c>
      <c r="T10" s="2">
        <f>H10/$L10</f>
        <v>0</v>
      </c>
      <c r="U10" s="2">
        <f>I10/$L10</f>
        <v>2.032103704436701E-4</v>
      </c>
      <c r="V10" s="2">
        <f>J10/$L10</f>
        <v>0.92696707638589471</v>
      </c>
      <c r="W10" s="2">
        <f>K10/$L10</f>
        <v>5.7499699602061079E-3</v>
      </c>
    </row>
    <row r="11" spans="1:23" x14ac:dyDescent="0.35">
      <c r="A11" s="15"/>
      <c r="B11" s="26" t="s">
        <v>22</v>
      </c>
      <c r="C11" s="18">
        <f>SUM('16SEC ANN'!C11,'23MQS ANN'!C11,'34MFS ANN'!C11)</f>
        <v>4296</v>
      </c>
      <c r="D11" s="16">
        <f>SUM('16SEC ANN'!D11,'23MQS ANN'!D11,'34MFS ANN'!D11)</f>
        <v>0</v>
      </c>
      <c r="E11" s="16">
        <f>SUM('16SEC ANN'!E11,'23MQS ANN'!E11,'34MFS ANN'!E11)</f>
        <v>0</v>
      </c>
      <c r="F11" s="16">
        <f>SUM('16SEC ANN'!F11,'23MQS ANN'!F11,'34MFS ANN'!F11)</f>
        <v>254</v>
      </c>
      <c r="G11" s="16">
        <f>SUM('16SEC ANN'!G11,'23MQS ANN'!G11,'34MFS ANN'!G11)</f>
        <v>0</v>
      </c>
      <c r="H11" s="16">
        <f>SUM('16SEC ANN'!H11,'23MQS ANN'!H11,'34MFS ANN'!H11)</f>
        <v>0</v>
      </c>
      <c r="I11" s="16">
        <f>SUM('16SEC ANN'!I11,'23MQS ANN'!I11,'34MFS ANN'!I11)</f>
        <v>1402</v>
      </c>
      <c r="J11" s="16">
        <f>SUM('16SEC ANN'!J11,'23MQS ANN'!J11,'34MFS ANN'!J11)</f>
        <v>4485</v>
      </c>
      <c r="K11" s="16">
        <f>SUM('16SEC ANN'!K11,'23MQS ANN'!K11,'34MFS ANN'!K11)</f>
        <v>205463</v>
      </c>
      <c r="L11" s="9">
        <f t="shared" si="0"/>
        <v>215900</v>
      </c>
      <c r="N11" t="s">
        <v>8</v>
      </c>
      <c r="O11" s="2">
        <f>C11/$L11</f>
        <v>1.9898100972672535E-2</v>
      </c>
      <c r="P11" s="2">
        <f>D11/$L11</f>
        <v>0</v>
      </c>
      <c r="Q11" s="2">
        <f>E11/$L11</f>
        <v>0</v>
      </c>
      <c r="R11" s="2">
        <f>F11/$L11</f>
        <v>1.176470588235294E-3</v>
      </c>
      <c r="S11" s="2">
        <f>G11/$L11</f>
        <v>0</v>
      </c>
      <c r="T11" s="2">
        <f>H11/$L11</f>
        <v>0</v>
      </c>
      <c r="U11" s="2">
        <f>I11/$L11</f>
        <v>6.4937471051412692E-3</v>
      </c>
      <c r="V11" s="2">
        <f>J11/$L11</f>
        <v>2.0773506252894858E-2</v>
      </c>
      <c r="W11" s="2">
        <f>K11/$L11</f>
        <v>0.95165817508105599</v>
      </c>
    </row>
    <row r="12" spans="1:23" x14ac:dyDescent="0.35">
      <c r="A12" s="10"/>
      <c r="B12" s="11"/>
      <c r="C12" s="12">
        <f>SUM(C3:C11)</f>
        <v>38509144</v>
      </c>
      <c r="D12" s="12">
        <f t="shared" ref="D12:K12" si="1">SUM(D3:D11)</f>
        <v>0</v>
      </c>
      <c r="E12" s="12">
        <f t="shared" si="1"/>
        <v>0</v>
      </c>
      <c r="F12" s="12">
        <f t="shared" si="1"/>
        <v>192681</v>
      </c>
      <c r="G12" s="12">
        <f t="shared" si="1"/>
        <v>0</v>
      </c>
      <c r="H12" s="12">
        <f t="shared" si="1"/>
        <v>0</v>
      </c>
      <c r="I12" s="12">
        <f t="shared" si="1"/>
        <v>108091</v>
      </c>
      <c r="J12" s="12">
        <f t="shared" si="1"/>
        <v>1116641</v>
      </c>
      <c r="K12" s="12">
        <f t="shared" si="1"/>
        <v>220722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s="2"/>
      <c r="P15" s="29">
        <f>SUM(C3,D4,E5,F6,G7,H8,I9,J10,K11)/SUM(C3:K11)</f>
        <v>0.99532409157791246</v>
      </c>
      <c r="Q15" t="s">
        <v>25</v>
      </c>
    </row>
    <row r="16" spans="1:23" x14ac:dyDescent="0.35">
      <c r="B16" t="s">
        <v>0</v>
      </c>
      <c r="C16" s="2">
        <f>C3/C$12</f>
        <v>0.99777530759967037</v>
      </c>
      <c r="D16" s="2" t="e">
        <f>D3/D$12</f>
        <v>#DIV/0!</v>
      </c>
      <c r="E16" s="2" t="e">
        <f>E3/E$12</f>
        <v>#DIV/0!</v>
      </c>
      <c r="F16" s="2">
        <f>F3/F$12</f>
        <v>3.3869452618576816E-2</v>
      </c>
      <c r="G16" s="2" t="e">
        <f>G3/G$12</f>
        <v>#DIV/0!</v>
      </c>
      <c r="H16" s="2" t="e">
        <f>H3/H$12</f>
        <v>#DIV/0!</v>
      </c>
      <c r="I16" s="2">
        <f>I3/I$12</f>
        <v>2.9604684941391974E-3</v>
      </c>
      <c r="J16" s="2">
        <f>J3/J$12</f>
        <v>5.2591656584345371E-2</v>
      </c>
      <c r="K16" s="2">
        <f>K3/K$12</f>
        <v>3.2914707188227726E-2</v>
      </c>
      <c r="L16" s="2"/>
      <c r="O16" s="3"/>
      <c r="P16" s="1">
        <f>SUM(D4:K11)/SUM(D3:K11)</f>
        <v>0.95553663159629698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>C4/C$12</f>
        <v>0</v>
      </c>
      <c r="D17" s="2" t="e">
        <f>D4/D$12</f>
        <v>#DIV/0!</v>
      </c>
      <c r="E17" s="2" t="e">
        <f>E4/E$12</f>
        <v>#DIV/0!</v>
      </c>
      <c r="F17" s="2">
        <f>F4/F$12</f>
        <v>0</v>
      </c>
      <c r="G17" s="2" t="e">
        <f>G4/G$12</f>
        <v>#DIV/0!</v>
      </c>
      <c r="H17" s="2" t="e">
        <f>H4/H$12</f>
        <v>#DIV/0!</v>
      </c>
      <c r="I17" s="2">
        <f>I4/I$12</f>
        <v>0</v>
      </c>
      <c r="J17" s="2">
        <f>J4/J$12</f>
        <v>0</v>
      </c>
      <c r="K17" s="2">
        <f>K4/K$12</f>
        <v>0</v>
      </c>
      <c r="O17" s="3"/>
      <c r="P17" s="1">
        <f>SUM(D4:K11)/SUM(C4:K11)</f>
        <v>0.9481086561891835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>C5/C$12</f>
        <v>0</v>
      </c>
      <c r="D18" s="2" t="e">
        <f>D5/D$12</f>
        <v>#DIV/0!</v>
      </c>
      <c r="E18" s="4" t="e">
        <f>E5/E$12</f>
        <v>#DIV/0!</v>
      </c>
      <c r="F18" s="2">
        <f>F5/F$12</f>
        <v>0</v>
      </c>
      <c r="G18" s="2" t="e">
        <f>G5/G$12</f>
        <v>#DIV/0!</v>
      </c>
      <c r="H18" s="2" t="e">
        <f>H5/H$12</f>
        <v>#DIV/0!</v>
      </c>
      <c r="I18" s="2">
        <f>I5/I$12</f>
        <v>0</v>
      </c>
      <c r="J18" s="2">
        <f>J5/J$12</f>
        <v>0</v>
      </c>
      <c r="K18" s="2">
        <f>K5/K$12</f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>C6/C$12</f>
        <v>2.9263179674936425E-4</v>
      </c>
      <c r="D19" s="2" t="e">
        <f>D6/D$12</f>
        <v>#DIV/0!</v>
      </c>
      <c r="E19" s="2" t="e">
        <f>E6/E$12</f>
        <v>#DIV/0!</v>
      </c>
      <c r="F19" s="2">
        <f>F6/F$12</f>
        <v>0.92510937767605528</v>
      </c>
      <c r="G19" s="2" t="e">
        <f>G6/G$12</f>
        <v>#DIV/0!</v>
      </c>
      <c r="H19" s="2" t="e">
        <f>H6/H$12</f>
        <v>#DIV/0!</v>
      </c>
      <c r="I19" s="2">
        <f>I6/I$12</f>
        <v>2.7227058682036433E-2</v>
      </c>
      <c r="J19" s="2">
        <f>J6/J$12</f>
        <v>3.6117248068089922E-3</v>
      </c>
      <c r="K19" s="2">
        <f>K6/K$12</f>
        <v>5.1965821259321683E-3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>C7/C$12</f>
        <v>0</v>
      </c>
      <c r="D20" s="2" t="e">
        <f>D7/D$12</f>
        <v>#DIV/0!</v>
      </c>
      <c r="E20" s="2" t="e">
        <f>E7/E$12</f>
        <v>#DIV/0!</v>
      </c>
      <c r="F20" s="2">
        <f>F7/F$12</f>
        <v>0</v>
      </c>
      <c r="G20" s="4" t="e">
        <f>G7/G$12</f>
        <v>#DIV/0!</v>
      </c>
      <c r="H20" s="2" t="e">
        <f>H7/H$12</f>
        <v>#DIV/0!</v>
      </c>
      <c r="I20" s="2">
        <f>I7/I$12</f>
        <v>0</v>
      </c>
      <c r="J20" s="2">
        <f>J7/J$12</f>
        <v>0</v>
      </c>
      <c r="K20" s="2">
        <f>K7/K$12</f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>C8/C$12</f>
        <v>0</v>
      </c>
      <c r="D21" s="2" t="e">
        <f>D8/D$12</f>
        <v>#DIV/0!</v>
      </c>
      <c r="E21" s="2" t="e">
        <f>E8/E$12</f>
        <v>#DIV/0!</v>
      </c>
      <c r="F21" s="2">
        <f>F8/F$12</f>
        <v>0</v>
      </c>
      <c r="G21" s="2" t="e">
        <f>G8/G$12</f>
        <v>#DIV/0!</v>
      </c>
      <c r="H21" s="4" t="e">
        <f>H8/H$12</f>
        <v>#DIV/0!</v>
      </c>
      <c r="I21" s="2">
        <f>I8/I$12</f>
        <v>0</v>
      </c>
      <c r="J21" s="2">
        <f>J8/J$12</f>
        <v>0</v>
      </c>
      <c r="K21" s="2">
        <f>K8/K$12</f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>C9/C$12</f>
        <v>4.0769537749268068E-6</v>
      </c>
      <c r="D22" s="2" t="e">
        <f>D9/D$12</f>
        <v>#DIV/0!</v>
      </c>
      <c r="E22" s="2" t="e">
        <f>E9/E$12</f>
        <v>#DIV/0!</v>
      </c>
      <c r="F22" s="2">
        <f>F9/F$12</f>
        <v>8.6983148312495782E-3</v>
      </c>
      <c r="G22" s="2" t="e">
        <f>G9/G$12</f>
        <v>#DIV/0!</v>
      </c>
      <c r="H22" s="2" t="e">
        <f>H9/H$12</f>
        <v>#DIV/0!</v>
      </c>
      <c r="I22" s="2">
        <f>I9/I$12</f>
        <v>0.95471408350371445</v>
      </c>
      <c r="J22" s="2">
        <f>J9/J$12</f>
        <v>2.0239271171307519E-4</v>
      </c>
      <c r="K22" s="2">
        <f>K9/K$12</f>
        <v>1.5358686492510942E-3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>C10/C$12</f>
        <v>1.8164257299513071E-3</v>
      </c>
      <c r="D23" s="2" t="e">
        <f>D10/D$12</f>
        <v>#DIV/0!</v>
      </c>
      <c r="E23" s="2" t="e">
        <f>E10/E$12</f>
        <v>#DIV/0!</v>
      </c>
      <c r="F23" s="2">
        <f>F10/F$12</f>
        <v>3.1004613843606789E-2</v>
      </c>
      <c r="G23" s="2" t="e">
        <f>G10/G$12</f>
        <v>#DIV/0!</v>
      </c>
      <c r="H23" s="2" t="e">
        <f>H10/H$12</f>
        <v>#DIV/0!</v>
      </c>
      <c r="I23" s="2">
        <f>I10/I$12</f>
        <v>2.1278367301625482E-3</v>
      </c>
      <c r="J23" s="2">
        <f>J10/J$12</f>
        <v>0.93957771566689741</v>
      </c>
      <c r="K23" s="2">
        <f>K10/K$12</f>
        <v>2.9485053596832213E-2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>C11/C$12</f>
        <v>1.1155791985404817E-4</v>
      </c>
      <c r="D24" s="2" t="e">
        <f>D11/D$12</f>
        <v>#DIV/0!</v>
      </c>
      <c r="E24" s="2" t="e">
        <f>E11/E$12</f>
        <v>#DIV/0!</v>
      </c>
      <c r="F24" s="2">
        <f>F11/F$12</f>
        <v>1.3182410305115709E-3</v>
      </c>
      <c r="G24" s="2" t="e">
        <f>G11/G$12</f>
        <v>#DIV/0!</v>
      </c>
      <c r="H24" s="2" t="e">
        <f>H11/H$12</f>
        <v>#DIV/0!</v>
      </c>
      <c r="I24" s="2">
        <f>I11/I$12</f>
        <v>1.297055258994736E-2</v>
      </c>
      <c r="J24" s="2">
        <f>J11/J$12</f>
        <v>4.0165102302351426E-3</v>
      </c>
      <c r="K24" s="2">
        <f>K11/K$12</f>
        <v>0.93086778843975682</v>
      </c>
      <c r="O24" s="3"/>
      <c r="P24" s="3"/>
      <c r="Q24" s="3"/>
      <c r="R24" s="3"/>
      <c r="S24" s="3"/>
      <c r="T24" s="3"/>
      <c r="U24" s="3"/>
      <c r="V24" s="3"/>
      <c r="W24" s="3"/>
    </row>
    <row r="39" spans="1:11" x14ac:dyDescent="0.35">
      <c r="C39" s="5"/>
      <c r="D39" s="5"/>
      <c r="E39" s="5"/>
      <c r="F39" s="5"/>
      <c r="G39" s="5"/>
      <c r="H39" s="5"/>
      <c r="I39" s="5"/>
      <c r="J39" s="5"/>
      <c r="K39" s="5"/>
    </row>
    <row r="41" spans="1:11" x14ac:dyDescent="0.35">
      <c r="A41" s="6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35">
      <c r="A42" s="6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35">
      <c r="A43" s="6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35">
      <c r="A44" s="6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35">
      <c r="A45" s="6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35">
      <c r="A46" s="6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35">
      <c r="A47" s="6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35">
      <c r="A48" s="6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5">
      <c r="A49" s="6"/>
      <c r="C49" s="7"/>
      <c r="D49" s="7"/>
      <c r="E49" s="7"/>
      <c r="F49" s="7"/>
      <c r="G49" s="7"/>
      <c r="H49" s="7"/>
      <c r="I49" s="7"/>
      <c r="J49" s="7"/>
      <c r="K49" s="7"/>
    </row>
  </sheetData>
  <mergeCells count="4">
    <mergeCell ref="C1:K1"/>
    <mergeCell ref="A3:A11"/>
    <mergeCell ref="C39:K39"/>
    <mergeCell ref="A41:A49"/>
  </mergeCells>
  <conditionalFormatting sqref="C16:K24 L16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4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C41:K49">
    <cfRule type="colorScale" priority="3">
      <colorScale>
        <cfvo type="min"/>
        <cfvo type="percentile" val="90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16SEC ALERT</vt:lpstr>
      <vt:lpstr>16SEC ANN</vt:lpstr>
      <vt:lpstr>23MQS ALERT</vt:lpstr>
      <vt:lpstr>23MQS ANN</vt:lpstr>
      <vt:lpstr>34MFS ALERT</vt:lpstr>
      <vt:lpstr>34MFS ANN</vt:lpstr>
      <vt:lpstr>ALERT all</vt:lpstr>
      <vt:lpstr>ANN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Pickens</dc:creator>
  <cp:lastModifiedBy>Amy Pickens</cp:lastModifiedBy>
  <dcterms:created xsi:type="dcterms:W3CDTF">2024-01-04T14:42:30Z</dcterms:created>
  <dcterms:modified xsi:type="dcterms:W3CDTF">2024-01-25T14:15:22Z</dcterms:modified>
</cp:coreProperties>
</file>