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<sst xmlns="http://schemas.openxmlformats.org/spreadsheetml/2006/main" count="48" uniqueCount="43">
  <si>
    <t>Part Name</t>
  </si>
  <si>
    <t>Part Number</t>
  </si>
  <si>
    <t>Amount</t>
  </si>
  <si>
    <t>Link</t>
  </si>
  <si>
    <t>Footprint</t>
  </si>
  <si>
    <t>Cost</t>
  </si>
  <si>
    <t>Micro SD Pinout</t>
  </si>
  <si>
    <t>1X08-BIG</t>
  </si>
  <si>
    <t>DS3231 RTC</t>
  </si>
  <si>
    <t>DS3231SN#T&amp;RCT-ND</t>
  </si>
  <si>
    <t>16-SOP</t>
  </si>
  <si>
    <t>Battery Holder</t>
  </si>
  <si>
    <t>36-3000CT-ND</t>
  </si>
  <si>
    <t>CR1220-SMD</t>
  </si>
  <si>
    <t>500 Ohm Resistor (475 Ohm)</t>
  </si>
  <si>
    <t>541-3306-1-ND</t>
  </si>
  <si>
    <t>R1206 (Version 1)</t>
  </si>
  <si>
    <t>10k Ohm Resistor</t>
  </si>
  <si>
    <t>CRT1206-BY-1002ELFCT-ND</t>
  </si>
  <si>
    <t>Capacitor 100nF</t>
  </si>
  <si>
    <t>1276-1017-1-ND</t>
  </si>
  <si>
    <t>C1206 (Version 1)</t>
  </si>
  <si>
    <t>Feather M0</t>
  </si>
  <si>
    <t>BLUEFRUIT_MO</t>
  </si>
  <si>
    <t>30k Ohm Resistor</t>
  </si>
  <si>
    <t>P30KDBCT-ND</t>
  </si>
  <si>
    <t>Pin Headers</t>
  </si>
  <si>
    <t>732-5315-ND</t>
  </si>
  <si>
    <t>1X02 (Version 1)</t>
  </si>
  <si>
    <t>D-Flip-Flop</t>
  </si>
  <si>
    <t>296-17617-1-ND</t>
  </si>
  <si>
    <t>DBV6</t>
  </si>
  <si>
    <t>1k Ohm Resistor</t>
  </si>
  <si>
    <t>311-1KMCT-ND</t>
  </si>
  <si>
    <t>PMOS</t>
  </si>
  <si>
    <t>BSS84-FDICT-ND</t>
  </si>
  <si>
    <t>SOT-23-3</t>
  </si>
  <si>
    <t>NMOS</t>
  </si>
  <si>
    <t>BSS131H6327XTSA1CT-ND</t>
  </si>
  <si>
    <t>300k Ohm Resistor</t>
  </si>
  <si>
    <t>RHM300KAICT-ND</t>
  </si>
  <si>
    <t>Push Button</t>
  </si>
  <si>
    <t>PUSHBUTTON_SMD_SJ (Version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</si>
</sst>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1.0"/>
      <color rgb="FF000000"/>
      <name val="Arial"/>
    </font>
    <font>
      <b/>
      <sz val="11.0"/>
      <color rgb="FF000000"/>
      <name val="Calibri"/>
    </font>
    <font>
      <name val="Arial"/>
    </font>
    <font>
      <u/>
      <color rgb="FF1155CC"/>
      <name val="Arial"/>
    </font>
    <font>
      <u/>
      <color rgb="FF1155CC"/>
      <name val="Arial"/>
    </font>
    <font/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6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27.0"/>
    <col customWidth="1" min="5" max="5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 t="s">
        <v>6</v>
      </c>
      <c r="B2" s="5">
        <v>254.0</v>
      </c>
      <c r="C2" s="6">
        <v>1.0</v>
      </c>
      <c r="D2" s="7" t="str">
        <f>HYPERLINK("https://www.adafruit.com/product/254","Adafruit")</f>
        <v>Adafruit</v>
      </c>
      <c r="E2" s="6" t="s">
        <v>7</v>
      </c>
      <c r="F2" s="8">
        <v>7.5</v>
      </c>
    </row>
    <row r="3">
      <c r="A3" s="9" t="s">
        <v>8</v>
      </c>
      <c r="B3" s="9" t="s">
        <v>9</v>
      </c>
      <c r="C3" s="6">
        <v>1.0</v>
      </c>
      <c r="D3" s="7" t="str">
        <f>HYPERLINK("https://www.adafruit.com/product/3028","Adafruit")</f>
        <v>Adafruit</v>
      </c>
      <c r="E3" s="6" t="s">
        <v>10</v>
      </c>
      <c r="F3" s="8">
        <v>9.05</v>
      </c>
    </row>
    <row r="4">
      <c r="A4" s="9" t="s">
        <v>11</v>
      </c>
      <c r="B4" s="9" t="s">
        <v>12</v>
      </c>
      <c r="C4" s="6">
        <v>1.0</v>
      </c>
      <c r="D4" s="10" t="str">
        <f>HYPERLINK("https://www.digikey.com/product-detail/en/keystone-electronics/3000TR/36-3000CT-ND/1532229","Digikey")</f>
        <v>Digikey</v>
      </c>
      <c r="E4" s="6" t="s">
        <v>13</v>
      </c>
      <c r="F4" s="8">
        <v>0.91</v>
      </c>
    </row>
    <row r="5">
      <c r="A5" s="11" t="s">
        <v>14</v>
      </c>
      <c r="B5" s="11" t="s">
        <v>15</v>
      </c>
      <c r="C5" s="11">
        <v>3.0</v>
      </c>
      <c r="D5" s="12" t="str">
        <f>HYPERLINK("https://www.digikey.com/product-detail/en/stackpole-electronics-inc/RNCP1206FTD475R/RNCP1206FTD475RCT-ND/2240666","Digikey")</f>
        <v>Digikey</v>
      </c>
      <c r="E5" s="11" t="s">
        <v>16</v>
      </c>
      <c r="F5" s="13">
        <v>0.1</v>
      </c>
    </row>
    <row r="6">
      <c r="A6" s="11" t="s">
        <v>17</v>
      </c>
      <c r="B6" s="11" t="s">
        <v>18</v>
      </c>
      <c r="C6" s="11">
        <v>3.0</v>
      </c>
      <c r="D6" s="12" t="str">
        <f>HYPERLINK("https://www.digikey.com/product-detail/en/bourns-inc/CRT1206-BY-1002ELF/CRT1206-BY-1002ELFCT-ND/1775051","Digikey")</f>
        <v>Digikey</v>
      </c>
      <c r="E6" s="11" t="s">
        <v>16</v>
      </c>
      <c r="F6" s="13">
        <v>0.53</v>
      </c>
    </row>
    <row r="7">
      <c r="A7" s="11" t="s">
        <v>19</v>
      </c>
      <c r="B7" s="11" t="s">
        <v>20</v>
      </c>
      <c r="C7" s="11">
        <v>3.0</v>
      </c>
      <c r="D7" s="14" t="str">
        <f>HYPERLINK("https://www.digikey.com/product-detail/en/samsung-electro-mechanics/CL31B104KBCNNNC/1276-1017-1-ND/3889103","Digikey")</f>
        <v>Digikey</v>
      </c>
      <c r="E7" s="11" t="s">
        <v>21</v>
      </c>
      <c r="F7" s="13">
        <v>0.12</v>
      </c>
    </row>
    <row r="8">
      <c r="A8" s="11" t="s">
        <v>22</v>
      </c>
      <c r="B8" s="15">
        <v>2772.0</v>
      </c>
      <c r="C8" s="11">
        <v>1.0</v>
      </c>
      <c r="D8" s="12" t="str">
        <f>HYPERLINK("https://www.adafruit.com/product/2772","Adafruit")</f>
        <v>Adafruit</v>
      </c>
      <c r="E8" s="11" t="s">
        <v>23</v>
      </c>
      <c r="F8" s="13">
        <v>19.95</v>
      </c>
    </row>
    <row r="9">
      <c r="A9" s="11" t="s">
        <v>24</v>
      </c>
      <c r="B9" s="11" t="s">
        <v>25</v>
      </c>
      <c r="C9" s="11">
        <v>2.0</v>
      </c>
      <c r="D9" s="12" t="str">
        <f>HYPERLINK("https://www.digikey.com/product-detail/en/panasonic-electronic-components/ERA-3AEB303V/P30KDBCT-ND/1466087","Digikey")</f>
        <v>Digikey</v>
      </c>
      <c r="E9" s="11" t="s">
        <v>16</v>
      </c>
      <c r="F9" s="13">
        <v>0.35</v>
      </c>
    </row>
    <row r="10">
      <c r="A10" s="11" t="s">
        <v>26</v>
      </c>
      <c r="B10" s="11" t="s">
        <v>27</v>
      </c>
      <c r="C10" s="11">
        <v>1.0</v>
      </c>
      <c r="D10" s="12" t="str">
        <f>HYPERLINK("https://www.digikey.com/product-detail/en/wurth-electronics-inc/61300211121/732-5315-ND/4846823","Digikey")</f>
        <v>Digikey</v>
      </c>
      <c r="E10" s="11" t="s">
        <v>28</v>
      </c>
      <c r="F10" s="13">
        <v>0.13</v>
      </c>
    </row>
    <row r="11">
      <c r="A11" s="11" t="s">
        <v>29</v>
      </c>
      <c r="B11" s="11" t="s">
        <v>30</v>
      </c>
      <c r="C11" s="11">
        <v>1.0</v>
      </c>
      <c r="D11" s="12" t="str">
        <f>HYPERLINK("https://www.digikey.com/product-detail/en/texas-instruments/SN74LVC1G175DBVR/296-17617-1-ND/706599?utm_adgroup=Integrated%20Circuits&amp;slid=&amp;gclid=CjwKCAjwg-DpBRBbEiwAEV1_-AqN9KRNTzNVOE5yWiIfAs8FyNz0En5sL_lMYW0-4G8UccjZKEFU3BoCuw4QAvD_BwE","Digikey")</f>
        <v>Digikey</v>
      </c>
      <c r="E11" s="11" t="s">
        <v>31</v>
      </c>
      <c r="F11" s="13">
        <v>0.37</v>
      </c>
    </row>
    <row r="12">
      <c r="A12" s="11" t="s">
        <v>32</v>
      </c>
      <c r="B12" s="11" t="s">
        <v>33</v>
      </c>
      <c r="C12" s="11">
        <v>1.0</v>
      </c>
      <c r="D12" s="12" t="str">
        <f>HYPERLINK("https://www.digikey.com/product-detail/en/yageo/RC0201FR-071KL/311-1KMCT-ND/4340581","Digikey")</f>
        <v>Digikey</v>
      </c>
      <c r="E12" s="11" t="s">
        <v>16</v>
      </c>
      <c r="F12" s="13">
        <v>0.1</v>
      </c>
    </row>
    <row r="13">
      <c r="A13" s="11" t="s">
        <v>34</v>
      </c>
      <c r="B13" s="11" t="s">
        <v>35</v>
      </c>
      <c r="C13" s="11">
        <v>1.0</v>
      </c>
      <c r="D13" s="12" t="str">
        <f>HYPERLINK("https://www.digikey.com/product-detail/en/diodes-incorporated/BSS84-7-F/BSS84-FDICT-ND/717844","Digikey")</f>
        <v>Digikey</v>
      </c>
      <c r="E13" s="11" t="s">
        <v>36</v>
      </c>
      <c r="F13" s="13">
        <v>0.24</v>
      </c>
    </row>
    <row r="14">
      <c r="A14" s="11" t="s">
        <v>37</v>
      </c>
      <c r="B14" s="11" t="s">
        <v>38</v>
      </c>
      <c r="C14" s="11">
        <v>1.0</v>
      </c>
      <c r="D14" s="16" t="str">
        <f>HYPERLINK("https://www.digikey.com/product-detail/en/infineon-technologies/BSS131H6327XTSA1/BSS131H6327XTSA1CT-ND/3196640","Digikey")</f>
        <v>Digikey</v>
      </c>
      <c r="E14" s="11" t="s">
        <v>36</v>
      </c>
      <c r="F14" s="13">
        <v>0.47</v>
      </c>
    </row>
    <row r="15">
      <c r="A15" s="11" t="s">
        <v>39</v>
      </c>
      <c r="B15" s="11" t="s">
        <v>40</v>
      </c>
      <c r="C15" s="11">
        <v>1.0</v>
      </c>
      <c r="D15" s="12" t="str">
        <f>HYPERLINK("https://www.digikey.com/product-detail/en/rohm-semiconductor/KTR18EZPF3003/RHM300KAICT-ND/1984045","Digikey")</f>
        <v>Digikey</v>
      </c>
      <c r="E15" s="11" t="s">
        <v>16</v>
      </c>
      <c r="F15" s="13">
        <v>0.21</v>
      </c>
    </row>
    <row r="16">
      <c r="A16" s="11" t="s">
        <v>41</v>
      </c>
      <c r="B16" s="15">
        <v>1400.0</v>
      </c>
      <c r="C16" s="11">
        <v>1.0</v>
      </c>
      <c r="D16" s="12" t="str">
        <f>HYPERLINK("https://www.pololu.com/product/1400/pictures","Pololu")</f>
        <v>Pololu</v>
      </c>
      <c r="E16" s="11" t="s">
        <v>42</v>
      </c>
      <c r="F16" s="13">
        <v>0.99</v>
      </c>
    </row>
  </sheetData>
  <drawing r:id="rId1"/>
</worksheet>
</file>