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7B7B1AF-3151-4BD5-A315-2C5BB88744F4}" xr6:coauthVersionLast="43" xr6:coauthVersionMax="43" xr10:uidLastSave="{00000000-0000-0000-0000-000000000000}"/>
  <bookViews>
    <workbookView xWindow="2205" yWindow="216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P19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N16" i="1" l="1"/>
  <c r="N15" i="1"/>
  <c r="N14" i="1"/>
  <c r="N13" i="1"/>
  <c r="N12" i="1"/>
  <c r="N11" i="1"/>
  <c r="N3" i="1"/>
  <c r="N4" i="1"/>
  <c r="N5" i="1"/>
  <c r="N6" i="1"/>
  <c r="N7" i="1"/>
  <c r="N8" i="1"/>
  <c r="N9" i="1"/>
  <c r="N10" i="1"/>
  <c r="N19" i="1" l="1"/>
  <c r="N20" i="1" s="1"/>
</calcChain>
</file>

<file path=xl/sharedStrings.xml><?xml version="1.0" encoding="utf-8"?>
<sst xmlns="http://schemas.openxmlformats.org/spreadsheetml/2006/main" count="74" uniqueCount="54">
  <si>
    <t>Name</t>
  </si>
  <si>
    <t>Footprint</t>
  </si>
  <si>
    <t>Price</t>
  </si>
  <si>
    <t>Link</t>
  </si>
  <si>
    <t>Note</t>
  </si>
  <si>
    <t>MOSFET - N channel</t>
  </si>
  <si>
    <t>Part Number</t>
  </si>
  <si>
    <t>Amount</t>
  </si>
  <si>
    <t>Unit Price</t>
  </si>
  <si>
    <t>DMG3406L-13</t>
  </si>
  <si>
    <t>SOT23</t>
  </si>
  <si>
    <t>Digikey</t>
  </si>
  <si>
    <t>MOSFET - P channel</t>
  </si>
  <si>
    <t>DMP3099L-7</t>
  </si>
  <si>
    <t>0805</t>
  </si>
  <si>
    <t>Capacitor 100nF</t>
  </si>
  <si>
    <t>LED red</t>
  </si>
  <si>
    <t>1206</t>
  </si>
  <si>
    <t>Diode</t>
  </si>
  <si>
    <t>SOD-123</t>
  </si>
  <si>
    <t>DS3231 RTC</t>
  </si>
  <si>
    <t>FRAM 128kbs</t>
  </si>
  <si>
    <t>865-1279-ND</t>
  </si>
  <si>
    <t>DS3231SN#T&amp;RCT-ND</t>
  </si>
  <si>
    <t>More expensive but can operate under 0C</t>
  </si>
  <si>
    <t>8-SOP</t>
  </si>
  <si>
    <t>16-SOP</t>
  </si>
  <si>
    <t>1N4148WTPMSCT-ND</t>
  </si>
  <si>
    <t>160-1167-1-ND</t>
  </si>
  <si>
    <t>Resistor 500 ohm</t>
  </si>
  <si>
    <t>R1, R2, R4, R6, R7, R12, R13</t>
  </si>
  <si>
    <t>Resistor 30k ohm</t>
  </si>
  <si>
    <t>Resistor 1k ohm</t>
  </si>
  <si>
    <t>Resistor 10K ohm</t>
  </si>
  <si>
    <t>SMD</t>
  </si>
  <si>
    <t>475 ohm actually</t>
  </si>
  <si>
    <t>311-475CRCT-ND</t>
  </si>
  <si>
    <t>RNCP0805FTD30K1CT-ND</t>
  </si>
  <si>
    <t>RNCP0805FTD1K00CT-ND</t>
  </si>
  <si>
    <t>RNCF0805DTE10K0CT-ND</t>
  </si>
  <si>
    <t>Resistor 50 ohm</t>
  </si>
  <si>
    <t>A126374CT-ND</t>
  </si>
  <si>
    <t>Battery Holder 12mm</t>
  </si>
  <si>
    <t>36-3000CT-ND</t>
  </si>
  <si>
    <t>Total without PCB</t>
  </si>
  <si>
    <t>PCB</t>
  </si>
  <si>
    <t>Each</t>
  </si>
  <si>
    <t>Total with PCB</t>
  </si>
  <si>
    <t>Extra</t>
  </si>
  <si>
    <t>With Extra</t>
  </si>
  <si>
    <t>1276-1015-1-ND</t>
  </si>
  <si>
    <t>Capacitor 10nF</t>
  </si>
  <si>
    <t>399-1169-1-ND</t>
  </si>
  <si>
    <t>1nF was not found on 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</si>
</sst>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left" vertical="center"/>
    </xf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NCP0805FTD30K1/RNCP0805FTD30K1CT-ND/2240617" TargetMode="External"/><Relationship Id="rId13" Type="http://schemas.openxmlformats.org/officeDocument/2006/relationships/hyperlink" Target="https://www.digikey.com/product-detail/en/samsung-electro-mechanics/CL21B103KBANNNC/1276-1015-1-ND/3889101" TargetMode="External"/><Relationship Id="rId3" Type="http://schemas.openxmlformats.org/officeDocument/2006/relationships/hyperlink" Target="https://www.digikey.com/product-detail/en/lite-on-inc/LTST-C150CKT/160-1167-1-ND/269239" TargetMode="External"/><Relationship Id="rId7" Type="http://schemas.openxmlformats.org/officeDocument/2006/relationships/hyperlink" Target="https://www.digikey.com/product-detail/en/yageo/RC0805FR-07475RL/311-475CRCT-ND/730925" TargetMode="External"/><Relationship Id="rId12" Type="http://schemas.openxmlformats.org/officeDocument/2006/relationships/hyperlink" Target="https://www.digikey.com/product-detail/en/keystone-electronics/3000TR/36-3000CT-ND/1532229" TargetMode="External"/><Relationship Id="rId2" Type="http://schemas.openxmlformats.org/officeDocument/2006/relationships/hyperlink" Target="https://www.digikey.com/product-detail/en/diodes-incorporated/DMP3099L-7/DMP3099L-7DICT-ND/5218217" TargetMode="External"/><Relationship Id="rId1" Type="http://schemas.openxmlformats.org/officeDocument/2006/relationships/hyperlink" Target="https://www.digikey.com/product-detail/en/diodes-incorporated/DMG3406L-13/DMG3406L-13DICT-ND/7605284" TargetMode="External"/><Relationship Id="rId6" Type="http://schemas.openxmlformats.org/officeDocument/2006/relationships/hyperlink" Target="https://www.digikey.com/products/en?keywords=865-1279-ND" TargetMode="External"/><Relationship Id="rId11" Type="http://schemas.openxmlformats.org/officeDocument/2006/relationships/hyperlink" Target="https://www.digikey.com/product-detail/en/te-connectivity-passive-product/CRG0805F51R/A126374CT-ND/7603429" TargetMode="External"/><Relationship Id="rId5" Type="http://schemas.openxmlformats.org/officeDocument/2006/relationships/hyperlink" Target="https://www.digikey.com/product-detail/en/nichicon/RL80J102MDN1KX/493-4024-1-ND/234791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stackpole-electronics-inc/RNCF0805DTE10K0/RNCF0805DTE10K0CT-ND/2687083" TargetMode="External"/><Relationship Id="rId4" Type="http://schemas.openxmlformats.org/officeDocument/2006/relationships/hyperlink" Target="https://www.digikey.com/product-detail/en/micro-commercial-co/1N4148W-TP/1N4148WTPMSCT-ND/717311" TargetMode="External"/><Relationship Id="rId9" Type="http://schemas.openxmlformats.org/officeDocument/2006/relationships/hyperlink" Target="https://www.digikey.com/product-detail/en/stackpole-electronics-inc/RNCP0805FTD1K00/RNCP0805FTD1K00CT-ND/2240568" TargetMode="External"/><Relationship Id="rId14" Type="http://schemas.openxmlformats.org/officeDocument/2006/relationships/hyperlink" Target="https://www.digikey.com/product-detail/en/kemet/C0805C104M5RACTU/399-1169-1-ND/411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0"/>
  <sheetViews>
    <sheetView tabSelected="1" workbookViewId="0">
      <selection activeCell="R6" sqref="R6"/>
    </sheetView>
  </sheetViews>
  <sheetFormatPr defaultRowHeight="15" x14ac:dyDescent="0.25"/>
  <cols>
    <col min="8" max="8" width="23.28515625" bestFit="1" customWidth="1"/>
    <col min="16" max="16" width="10.140625" bestFit="1" customWidth="1"/>
  </cols>
  <sheetData>
    <row r="2" spans="2:20" x14ac:dyDescent="0.25">
      <c r="B2" t="s">
        <v>0</v>
      </c>
      <c r="H2" t="s">
        <v>6</v>
      </c>
      <c r="I2" t="s">
        <v>7</v>
      </c>
      <c r="J2" t="s">
        <v>48</v>
      </c>
      <c r="K2" t="s">
        <v>1</v>
      </c>
      <c r="L2" t="s">
        <v>3</v>
      </c>
      <c r="M2" t="s">
        <v>8</v>
      </c>
      <c r="N2" t="s">
        <v>2</v>
      </c>
      <c r="P2" t="s">
        <v>49</v>
      </c>
      <c r="Q2" t="s">
        <v>4</v>
      </c>
    </row>
    <row r="3" spans="2:20" ht="15.75" x14ac:dyDescent="0.25">
      <c r="B3" t="s">
        <v>5</v>
      </c>
      <c r="H3" s="1" t="s">
        <v>9</v>
      </c>
      <c r="I3">
        <v>4</v>
      </c>
      <c r="K3" s="4" t="s">
        <v>10</v>
      </c>
      <c r="L3" s="2" t="s">
        <v>11</v>
      </c>
      <c r="M3">
        <v>0.41</v>
      </c>
      <c r="N3">
        <f t="shared" ref="N3:N9" si="0">I3*M3</f>
        <v>1.64</v>
      </c>
      <c r="P3">
        <f>(I3+J3)*M3</f>
        <v>1.64</v>
      </c>
    </row>
    <row r="4" spans="2:20" ht="15.75" x14ac:dyDescent="0.25">
      <c r="B4" t="s">
        <v>12</v>
      </c>
      <c r="H4" s="3" t="s">
        <v>13</v>
      </c>
      <c r="I4">
        <v>4</v>
      </c>
      <c r="K4" s="4" t="s">
        <v>10</v>
      </c>
      <c r="L4" s="2" t="s">
        <v>11</v>
      </c>
      <c r="M4">
        <v>0.33</v>
      </c>
      <c r="N4">
        <f t="shared" si="0"/>
        <v>1.32</v>
      </c>
      <c r="P4">
        <f t="shared" ref="P4:P16" si="1">(I4+J4)*M4</f>
        <v>1.32</v>
      </c>
    </row>
    <row r="5" spans="2:20" x14ac:dyDescent="0.25">
      <c r="B5" t="s">
        <v>51</v>
      </c>
      <c r="H5" s="5" t="s">
        <v>50</v>
      </c>
      <c r="I5">
        <v>1</v>
      </c>
      <c r="J5">
        <v>2</v>
      </c>
      <c r="K5" s="4" t="s">
        <v>14</v>
      </c>
      <c r="L5" s="2" t="s">
        <v>11</v>
      </c>
      <c r="M5">
        <v>0.1</v>
      </c>
      <c r="N5">
        <f t="shared" si="0"/>
        <v>0.1</v>
      </c>
      <c r="P5">
        <f t="shared" si="1"/>
        <v>0.30000000000000004</v>
      </c>
      <c r="R5" t="s">
        <v>53</v>
      </c>
    </row>
    <row r="6" spans="2:20" x14ac:dyDescent="0.25">
      <c r="B6" t="s">
        <v>15</v>
      </c>
      <c r="H6" s="5" t="s">
        <v>52</v>
      </c>
      <c r="I6">
        <v>2</v>
      </c>
      <c r="J6">
        <v>2</v>
      </c>
      <c r="K6" s="4" t="s">
        <v>14</v>
      </c>
      <c r="L6" s="2" t="s">
        <v>11</v>
      </c>
      <c r="M6">
        <v>0.11</v>
      </c>
      <c r="N6">
        <f t="shared" si="0"/>
        <v>0.22</v>
      </c>
      <c r="P6">
        <f t="shared" si="1"/>
        <v>0.44</v>
      </c>
    </row>
    <row r="7" spans="2:20" x14ac:dyDescent="0.25">
      <c r="B7" s="7" t="s">
        <v>16</v>
      </c>
      <c r="C7" s="7"/>
      <c r="D7" s="7"/>
      <c r="E7" s="7"/>
      <c r="F7" s="7"/>
      <c r="G7" s="7"/>
      <c r="H7" s="5" t="s">
        <v>28</v>
      </c>
      <c r="I7">
        <v>1</v>
      </c>
      <c r="J7">
        <v>2</v>
      </c>
      <c r="K7" s="4" t="s">
        <v>17</v>
      </c>
      <c r="L7" s="2" t="s">
        <v>11</v>
      </c>
      <c r="M7">
        <v>0.37</v>
      </c>
      <c r="N7">
        <f t="shared" si="0"/>
        <v>0.37</v>
      </c>
      <c r="P7">
        <f t="shared" si="1"/>
        <v>1.1099999999999999</v>
      </c>
    </row>
    <row r="8" spans="2:20" x14ac:dyDescent="0.25">
      <c r="B8" s="7" t="s">
        <v>18</v>
      </c>
      <c r="C8" s="7"/>
      <c r="D8" s="7"/>
      <c r="E8" s="7"/>
      <c r="F8" s="7"/>
      <c r="G8" s="7"/>
      <c r="H8" s="5" t="s">
        <v>27</v>
      </c>
      <c r="I8">
        <v>4</v>
      </c>
      <c r="K8" s="4" t="s">
        <v>19</v>
      </c>
      <c r="L8" s="2" t="s">
        <v>11</v>
      </c>
      <c r="M8">
        <v>0.14000000000000001</v>
      </c>
      <c r="N8">
        <f t="shared" si="0"/>
        <v>0.56000000000000005</v>
      </c>
      <c r="P8">
        <f t="shared" si="1"/>
        <v>0.56000000000000005</v>
      </c>
    </row>
    <row r="9" spans="2:20" x14ac:dyDescent="0.25">
      <c r="B9" t="s">
        <v>20</v>
      </c>
      <c r="H9" s="5" t="s">
        <v>23</v>
      </c>
      <c r="I9">
        <v>1</v>
      </c>
      <c r="K9" s="4" t="s">
        <v>26</v>
      </c>
      <c r="L9" s="2" t="s">
        <v>11</v>
      </c>
      <c r="M9">
        <v>9.0500000000000007</v>
      </c>
      <c r="N9">
        <f t="shared" si="0"/>
        <v>9.0500000000000007</v>
      </c>
      <c r="P9">
        <f t="shared" si="1"/>
        <v>9.0500000000000007</v>
      </c>
      <c r="Q9" t="s">
        <v>24</v>
      </c>
    </row>
    <row r="10" spans="2:20" x14ac:dyDescent="0.25">
      <c r="B10" t="s">
        <v>21</v>
      </c>
      <c r="H10" s="5" t="s">
        <v>22</v>
      </c>
      <c r="I10">
        <v>1</v>
      </c>
      <c r="K10" s="4" t="s">
        <v>25</v>
      </c>
      <c r="L10" s="2" t="s">
        <v>11</v>
      </c>
      <c r="M10">
        <v>2.92</v>
      </c>
      <c r="N10">
        <f t="shared" ref="N10:N16" si="2">I10*M10</f>
        <v>2.92</v>
      </c>
      <c r="P10">
        <f t="shared" si="1"/>
        <v>2.92</v>
      </c>
    </row>
    <row r="11" spans="2:20" x14ac:dyDescent="0.25">
      <c r="B11" t="s">
        <v>29</v>
      </c>
      <c r="H11" s="6" t="s">
        <v>36</v>
      </c>
      <c r="I11">
        <v>7</v>
      </c>
      <c r="J11">
        <v>2</v>
      </c>
      <c r="K11" s="4" t="s">
        <v>14</v>
      </c>
      <c r="L11" s="2" t="s">
        <v>11</v>
      </c>
      <c r="M11">
        <v>0.1</v>
      </c>
      <c r="N11">
        <f t="shared" si="2"/>
        <v>0.70000000000000007</v>
      </c>
      <c r="P11">
        <f t="shared" si="1"/>
        <v>0.9</v>
      </c>
      <c r="Q11" t="s">
        <v>30</v>
      </c>
      <c r="T11" t="s">
        <v>35</v>
      </c>
    </row>
    <row r="12" spans="2:20" x14ac:dyDescent="0.25">
      <c r="B12" t="s">
        <v>31</v>
      </c>
      <c r="H12" s="5" t="s">
        <v>37</v>
      </c>
      <c r="I12">
        <v>2</v>
      </c>
      <c r="J12">
        <v>2</v>
      </c>
      <c r="K12" s="4" t="s">
        <v>14</v>
      </c>
      <c r="L12" s="2" t="s">
        <v>11</v>
      </c>
      <c r="M12">
        <v>0.1</v>
      </c>
      <c r="N12">
        <f t="shared" si="2"/>
        <v>0.2</v>
      </c>
      <c r="P12">
        <f t="shared" si="1"/>
        <v>0.4</v>
      </c>
    </row>
    <row r="13" spans="2:20" x14ac:dyDescent="0.25">
      <c r="B13" t="s">
        <v>32</v>
      </c>
      <c r="H13" s="5" t="s">
        <v>38</v>
      </c>
      <c r="I13">
        <v>1</v>
      </c>
      <c r="J13">
        <v>2</v>
      </c>
      <c r="K13" s="4" t="s">
        <v>14</v>
      </c>
      <c r="L13" s="2" t="s">
        <v>11</v>
      </c>
      <c r="M13">
        <v>0.1</v>
      </c>
      <c r="N13">
        <f t="shared" si="2"/>
        <v>0.1</v>
      </c>
      <c r="P13">
        <f t="shared" si="1"/>
        <v>0.30000000000000004</v>
      </c>
    </row>
    <row r="14" spans="2:20" x14ac:dyDescent="0.25">
      <c r="B14" t="s">
        <v>33</v>
      </c>
      <c r="H14" s="6" t="s">
        <v>39</v>
      </c>
      <c r="I14">
        <v>1</v>
      </c>
      <c r="J14">
        <v>2</v>
      </c>
      <c r="K14" s="4" t="s">
        <v>14</v>
      </c>
      <c r="L14" s="2" t="s">
        <v>11</v>
      </c>
      <c r="M14">
        <v>0.17</v>
      </c>
      <c r="N14">
        <f t="shared" si="2"/>
        <v>0.17</v>
      </c>
      <c r="P14">
        <f t="shared" si="1"/>
        <v>0.51</v>
      </c>
    </row>
    <row r="15" spans="2:20" x14ac:dyDescent="0.25">
      <c r="B15" t="s">
        <v>40</v>
      </c>
      <c r="H15" s="5" t="s">
        <v>41</v>
      </c>
      <c r="I15">
        <v>1</v>
      </c>
      <c r="J15">
        <v>2</v>
      </c>
      <c r="K15" s="4" t="s">
        <v>14</v>
      </c>
      <c r="L15" s="2" t="s">
        <v>11</v>
      </c>
      <c r="M15">
        <v>0.1</v>
      </c>
      <c r="N15">
        <f t="shared" si="2"/>
        <v>0.1</v>
      </c>
      <c r="P15">
        <f t="shared" si="1"/>
        <v>0.30000000000000004</v>
      </c>
    </row>
    <row r="16" spans="2:20" x14ac:dyDescent="0.25">
      <c r="B16" t="s">
        <v>42</v>
      </c>
      <c r="H16" s="6" t="s">
        <v>43</v>
      </c>
      <c r="I16">
        <v>1</v>
      </c>
      <c r="K16" s="4" t="s">
        <v>34</v>
      </c>
      <c r="L16" s="2" t="s">
        <v>11</v>
      </c>
      <c r="M16">
        <v>0.91</v>
      </c>
      <c r="N16">
        <f t="shared" si="2"/>
        <v>0.91</v>
      </c>
      <c r="P16">
        <f t="shared" si="1"/>
        <v>0.91</v>
      </c>
    </row>
    <row r="17" spans="2:16" x14ac:dyDescent="0.25">
      <c r="K17" s="4"/>
    </row>
    <row r="19" spans="2:16" x14ac:dyDescent="0.25">
      <c r="C19" t="s">
        <v>46</v>
      </c>
      <c r="L19" t="s">
        <v>44</v>
      </c>
      <c r="N19">
        <f>SUM(N3:N16)</f>
        <v>18.360000000000003</v>
      </c>
      <c r="P19">
        <f>SUM(P3:P16)</f>
        <v>20.66</v>
      </c>
    </row>
    <row r="20" spans="2:16" x14ac:dyDescent="0.25">
      <c r="B20" t="s">
        <v>45</v>
      </c>
      <c r="C20">
        <v>3.83</v>
      </c>
      <c r="L20" t="s">
        <v>47</v>
      </c>
      <c r="N20">
        <f>N19+C20</f>
        <v>22.190000000000005</v>
      </c>
      <c r="P20">
        <f>P19+C20</f>
        <v>24.490000000000002</v>
      </c>
    </row>
  </sheetData>
  <mergeCells count="2">
    <mergeCell ref="B7:G7"/>
    <mergeCell ref="B8:G8"/>
  </mergeCells>
  <hyperlinks>
    <hyperlink ref="L3" r:id="rId1" xr:uid="{A9EA8366-4DC0-4F1C-9FE3-E819F1B8AAC9}"/>
    <hyperlink ref="L4" r:id="rId2" xr:uid="{D6C5863C-DEA4-4E66-BC3F-CFA0AA6F5BEE}"/>
    <hyperlink ref="L7" r:id="rId3" xr:uid="{9C0DFB52-2F7F-438C-AD89-A62556544C3A}"/>
    <hyperlink ref="L8" r:id="rId4" xr:uid="{EBA5E652-0D86-4C85-A203-DDB527D2F7A5}"/>
    <hyperlink ref="L9" r:id="rId5" xr:uid="{07C41D7A-AD37-4195-BC43-43E8D39E4333}"/>
    <hyperlink ref="L10" r:id="rId6" xr:uid="{0B4199B3-9F81-4C18-8E27-94C4B39DE08D}"/>
    <hyperlink ref="L11" r:id="rId7" xr:uid="{33C28B6E-82DE-4282-950C-BF6152F3E55C}"/>
    <hyperlink ref="L12" r:id="rId8" xr:uid="{501B051D-CFA5-4E85-B806-8734BE79F3B1}"/>
    <hyperlink ref="L13" r:id="rId9" xr:uid="{58EF44CD-E4CB-47D9-BD40-175AF8BA05C0}"/>
    <hyperlink ref="L14" r:id="rId10" xr:uid="{576E6A02-1339-4AED-B675-065FAF030B7E}"/>
    <hyperlink ref="L15" r:id="rId11" xr:uid="{E08F98AA-9383-4413-BCC3-723E7B0E74A1}"/>
    <hyperlink ref="L16" r:id="rId12" xr:uid="{42088396-6DBF-488F-A172-A7A7002BAB25}"/>
    <hyperlink ref="L5" r:id="rId13" xr:uid="{8E4F1EA2-14B0-4CA8-A5F7-E5DEA49EE517}"/>
    <hyperlink ref="L6" r:id="rId14" xr:uid="{68FC2ED1-CFFC-4FBF-89CA-3EB350C79279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2019-07-03T16:42:13Z</dcterms:modified>
</cp:coreProperties>
</file>