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повое задание 1" sheetId="1" r:id="rId4"/>
    <sheet state="visible" name="Типовое задание 2" sheetId="2" r:id="rId5"/>
  </sheets>
  <definedNames/>
  <calcPr/>
</workbook>
</file>

<file path=xl/sharedStrings.xml><?xml version="1.0" encoding="utf-8"?>
<sst xmlns="http://schemas.openxmlformats.org/spreadsheetml/2006/main" count="222" uniqueCount="55">
  <si>
    <t>Методы решения и оптимизации ТЗ</t>
  </si>
  <si>
    <t>Вариант  ...</t>
  </si>
  <si>
    <t>Типовое задание 1.</t>
  </si>
  <si>
    <t>Метод СЗУ</t>
  </si>
  <si>
    <t>В1</t>
  </si>
  <si>
    <t>В2</t>
  </si>
  <si>
    <t>В3</t>
  </si>
  <si>
    <t>В4</t>
  </si>
  <si>
    <t>В5</t>
  </si>
  <si>
    <t>Осталось вывезти</t>
  </si>
  <si>
    <t>А1</t>
  </si>
  <si>
    <t>А2</t>
  </si>
  <si>
    <t>А3</t>
  </si>
  <si>
    <t>А4</t>
  </si>
  <si>
    <t>Осталось довезти</t>
  </si>
  <si>
    <t>Опорный план грузоперевозок</t>
  </si>
  <si>
    <t>X</t>
  </si>
  <si>
    <t>A</t>
  </si>
  <si>
    <t>Типовое задание 2</t>
  </si>
  <si>
    <t>min стоимости</t>
  </si>
  <si>
    <t>Метод потенциалов</t>
  </si>
  <si>
    <t>а</t>
  </si>
  <si>
    <t>в</t>
  </si>
  <si>
    <t>Опорный план является оптимальным.</t>
  </si>
  <si>
    <t>не вносить</t>
  </si>
  <si>
    <t>план оптимальный</t>
  </si>
  <si>
    <t>Задание 3.</t>
  </si>
  <si>
    <t>Задание 4.</t>
  </si>
  <si>
    <t>Метод минимальной стоимости</t>
  </si>
  <si>
    <t>Задание 5.</t>
  </si>
  <si>
    <t>Задание 6.</t>
  </si>
  <si>
    <t>Проверить план грузоперевозок на оптимальность</t>
  </si>
  <si>
    <t>Задание 7.</t>
  </si>
  <si>
    <t>Только тот, у которого стоимость меньше</t>
  </si>
  <si>
    <t>Или тот, у которого план перевозок не является оптимальным</t>
  </si>
  <si>
    <t>2)</t>
  </si>
  <si>
    <t>3)</t>
  </si>
  <si>
    <t>Осталось привезти</t>
  </si>
  <si>
    <t>Получен опорный план</t>
  </si>
  <si>
    <t>Проверим его оптимальность</t>
  </si>
  <si>
    <t>Типовое задание 8</t>
  </si>
  <si>
    <r>
      <rPr>
        <rFont val="Arial"/>
        <color theme="1"/>
      </rPr>
      <t xml:space="preserve">Т.К. дельта A1;B4  0, полученный опорный план </t>
    </r>
    <r>
      <rPr>
        <rFont val="Arial"/>
        <color rgb="FFEA4335"/>
      </rPr>
      <t>не является оптимальным</t>
    </r>
    <r>
      <rPr>
        <rFont val="Arial"/>
        <color theme="1"/>
      </rPr>
      <t>. С помощью распределительного метода приведем его к оптимальному.</t>
    </r>
  </si>
  <si>
    <t>3+4-1</t>
  </si>
  <si>
    <t>Так как дельта A1;B4, А1;B3; A2;B4 &gt; 0, полученный план грузоперевозок не является оптимальным и с помощью распределительного метода приведём его в оптимальному</t>
  </si>
  <si>
    <t>СЗУ</t>
  </si>
  <si>
    <t>Осталост вывезти</t>
  </si>
  <si>
    <t>min</t>
  </si>
  <si>
    <t>1)</t>
  </si>
  <si>
    <t>вывод: план оптимальный, минимальная стоимость 1810 единиц.</t>
  </si>
  <si>
    <t>Х</t>
  </si>
  <si>
    <t>А</t>
  </si>
  <si>
    <t>Самостоятельно Т50-1-18</t>
  </si>
  <si>
    <t>1) расчитать план перевозок</t>
  </si>
  <si>
    <t>2) проверить оптимальность</t>
  </si>
  <si>
    <t>3) привести к оптимальному перераспределением груза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</si>
</sst>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b/>
      <sz val="14.0"/>
      <color theme="1"/>
      <name val="Times New Roman"/>
    </font>
    <font>
      <b/>
      <sz val="12.0"/>
      <color theme="1"/>
      <name val="Arial"/>
      <scheme val="minor"/>
    </font>
    <font/>
    <font>
      <sz val="11.0"/>
      <color rgb="FF000000"/>
      <name val="Calibri"/>
    </font>
    <font>
      <b/>
      <sz val="14.0"/>
      <color rgb="FF000000"/>
      <name val="Calibri"/>
    </font>
    <font>
      <sz val="12.0"/>
      <color rgb="FF000000"/>
      <name val="Calibri"/>
    </font>
    <font>
      <color rgb="FFFF0000"/>
      <name val="Arial"/>
      <scheme val="minor"/>
    </font>
    <font>
      <sz val="12.0"/>
      <color theme="1"/>
      <name val="Arial"/>
      <scheme val="minor"/>
    </font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D9D9D9"/>
        <bgColor rgb="FFD9D9D9"/>
      </patternFill>
    </fill>
    <fill>
      <patternFill patternType="solid">
        <fgColor rgb="FFC6E0B4"/>
        <bgColor rgb="FFC6E0B4"/>
      </patternFill>
    </fill>
    <fill>
      <patternFill patternType="solid">
        <fgColor rgb="FFFFE699"/>
        <bgColor rgb="FFFFE699"/>
      </patternFill>
    </fill>
    <fill>
      <patternFill patternType="solid">
        <fgColor rgb="FFB7B7B7"/>
        <bgColor rgb="FFB7B7B7"/>
      </patternFill>
    </fill>
    <fill>
      <patternFill patternType="solid">
        <fgColor theme="5"/>
        <bgColor theme="5"/>
      </patternFill>
    </fill>
    <fill>
      <patternFill patternType="solid">
        <fgColor rgb="FFE2EFDA"/>
        <bgColor rgb="FFE2EFDA"/>
      </patternFill>
    </fill>
    <fill>
      <patternFill patternType="solid">
        <fgColor rgb="FFCCCCCC"/>
        <bgColor rgb="FFCCCCCC"/>
      </patternFill>
    </fill>
    <fill>
      <patternFill patternType="solid">
        <fgColor rgb="FF0000FF"/>
        <bgColor rgb="FF0000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3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34A853"/>
      </left>
      <right style="thin">
        <color rgb="FF34A853"/>
      </right>
      <top style="thin">
        <color rgb="FF34A853"/>
      </top>
      <bottom style="thin">
        <color rgb="FF34A853"/>
      </bottom>
    </border>
    <border>
      <left style="thin">
        <color rgb="FF34A853"/>
      </left>
      <right style="thin">
        <color rgb="FF34A853"/>
      </right>
      <top style="thin">
        <color rgb="FF34A853"/>
      </top>
    </border>
    <border>
      <left style="thin">
        <color rgb="FF34A853"/>
      </left>
      <right style="thin">
        <color rgb="FF34A853"/>
      </right>
      <bottom style="thin">
        <color rgb="FF34A853"/>
      </bottom>
    </border>
    <border>
      <left style="thin">
        <color rgb="FF34A853"/>
      </left>
      <top style="thin">
        <color rgb="FF34A853"/>
      </top>
      <bottom style="thin">
        <color rgb="FF34A853"/>
      </bottom>
    </border>
    <border>
      <right style="thin">
        <color rgb="FF34A853"/>
      </right>
      <top style="thin">
        <color rgb="FF34A853"/>
      </top>
      <bottom style="thin">
        <color rgb="FF34A853"/>
      </bottom>
    </border>
  </borders>
  <cellStyleXfs count="1">
    <xf borderId="0" fillId="0" fontId="0" numFmtId="0" applyAlignment="1" applyFont="1"/>
  </cellStyleXfs>
  <cellXfs count="2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 readingOrder="0" vertical="center"/>
    </xf>
    <xf borderId="1" fillId="0" fontId="3" numFmtId="0" xfId="0" applyBorder="1" applyFont="1"/>
    <xf borderId="2" fillId="0" fontId="4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4" fillId="0" fontId="3" numFmtId="0" xfId="0" applyBorder="1" applyFont="1"/>
    <xf borderId="0" fillId="0" fontId="3" numFmtId="0" xfId="0" applyFont="1"/>
    <xf borderId="2" fillId="0" fontId="3" numFmtId="0" xfId="0" applyAlignment="1" applyBorder="1" applyFont="1">
      <alignment readingOrder="0"/>
    </xf>
    <xf borderId="5" fillId="0" fontId="3" numFmtId="0" xfId="0" applyBorder="1" applyFont="1"/>
    <xf borderId="0" fillId="2" fontId="3" numFmtId="0" xfId="0" applyFill="1" applyFont="1"/>
    <xf borderId="0" fillId="3" fontId="3" numFmtId="0" xfId="0" applyFill="1" applyFont="1"/>
    <xf borderId="5" fillId="4" fontId="3" numFmtId="0" xfId="0" applyBorder="1" applyFill="1" applyFont="1"/>
    <xf borderId="5" fillId="0" fontId="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6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readingOrder="0"/>
    </xf>
    <xf borderId="8" fillId="0" fontId="3" numFmtId="0" xfId="0" applyBorder="1" applyFont="1"/>
    <xf borderId="9" fillId="0" fontId="3" numFmtId="0" xfId="0" applyAlignment="1" applyBorder="1" applyFont="1">
      <alignment readingOrder="0"/>
    </xf>
    <xf borderId="0" fillId="4" fontId="3" numFmtId="0" xfId="0" applyFont="1"/>
    <xf borderId="0" fillId="0" fontId="6" numFmtId="0" xfId="0" applyAlignment="1" applyFont="1">
      <alignment readingOrder="0"/>
    </xf>
    <xf borderId="0" fillId="0" fontId="2" numFmtId="0" xfId="0" applyFont="1"/>
    <xf borderId="10" fillId="0" fontId="2" numFmtId="0" xfId="0" applyAlignment="1" applyBorder="1" applyFont="1">
      <alignment horizontal="center" readingOrder="0"/>
    </xf>
    <xf borderId="11" fillId="0" fontId="7" numFmtId="0" xfId="0" applyBorder="1" applyFont="1"/>
    <xf borderId="12" fillId="0" fontId="2" numFmtId="0" xfId="0" applyAlignment="1" applyBorder="1" applyFont="1">
      <alignment horizontal="center" readingOrder="0"/>
    </xf>
    <xf borderId="12" fillId="0" fontId="7" numFmtId="0" xfId="0" applyBorder="1" applyFont="1"/>
    <xf borderId="1" fillId="0" fontId="2" numFmtId="0" xfId="0" applyAlignment="1" applyBorder="1" applyFont="1">
      <alignment horizontal="center" readingOrder="0"/>
    </xf>
    <xf borderId="2" fillId="0" fontId="7" numFmtId="0" xfId="0" applyBorder="1" applyFont="1"/>
    <xf borderId="13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1" fillId="5" fontId="3" numFmtId="0" xfId="0" applyBorder="1" applyFill="1" applyFont="1"/>
    <xf borderId="6" fillId="5" fontId="3" numFmtId="0" xfId="0" applyAlignment="1" applyBorder="1" applyFont="1">
      <alignment readingOrder="0"/>
    </xf>
    <xf borderId="2" fillId="5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13" fillId="0" fontId="3" numFmtId="0" xfId="0" applyAlignment="1" applyBorder="1" applyFont="1">
      <alignment horizontal="center" readingOrder="0" vertical="center"/>
    </xf>
    <xf borderId="14" fillId="0" fontId="7" numFmtId="0" xfId="0" applyBorder="1" applyFont="1"/>
    <xf borderId="3" fillId="0" fontId="3" numFmtId="0" xfId="0" applyBorder="1" applyFont="1"/>
    <xf borderId="4" fillId="4" fontId="3" numFmtId="0" xfId="0" applyAlignment="1" applyBorder="1" applyFont="1">
      <alignment horizontal="left" readingOrder="0"/>
    </xf>
    <xf borderId="3" fillId="5" fontId="3" numFmtId="0" xfId="0" applyAlignment="1" applyBorder="1" applyFont="1">
      <alignment readingOrder="0"/>
    </xf>
    <xf borderId="7" fillId="5" fontId="3" numFmtId="0" xfId="0" applyAlignment="1" applyBorder="1" applyFont="1">
      <alignment readingOrder="0"/>
    </xf>
    <xf borderId="4" fillId="5" fontId="3" numFmtId="0" xfId="0" applyBorder="1" applyFont="1"/>
    <xf borderId="8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center" readingOrder="0" vertical="center"/>
    </xf>
    <xf borderId="0" fillId="2" fontId="3" numFmtId="0" xfId="0" applyAlignment="1" applyFont="1">
      <alignment readingOrder="0"/>
    </xf>
    <xf borderId="0" fillId="6" fontId="3" numFmtId="0" xfId="0" applyFill="1" applyFont="1"/>
    <xf borderId="0" fillId="6" fontId="3" numFmtId="0" xfId="0" applyAlignment="1" applyFont="1">
      <alignment readingOrder="0"/>
    </xf>
    <xf borderId="0" fillId="3" fontId="3" numFmtId="0" xfId="0" applyAlignment="1" applyFont="1">
      <alignment readingOrder="0"/>
    </xf>
    <xf borderId="15" fillId="7" fontId="3" numFmtId="0" xfId="0" applyBorder="1" applyFill="1" applyFont="1"/>
    <xf borderId="0" fillId="7" fontId="3" numFmtId="0" xfId="0" applyFont="1"/>
    <xf borderId="6" fillId="5" fontId="4" numFmtId="0" xfId="0" applyAlignment="1" applyBorder="1" applyFont="1">
      <alignment readingOrder="0"/>
    </xf>
    <xf borderId="2" fillId="5" fontId="4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4" fillId="8" fontId="3" numFmtId="0" xfId="0" applyAlignment="1" applyBorder="1" applyFill="1" applyFont="1">
      <alignment horizontal="left" readingOrder="0"/>
    </xf>
    <xf borderId="7" fillId="5" fontId="3" numFmtId="0" xfId="0" applyBorder="1" applyFont="1"/>
    <xf borderId="8" fillId="5" fontId="3" numFmtId="0" xfId="0" applyAlignment="1" applyBorder="1" applyFont="1">
      <alignment readingOrder="0"/>
    </xf>
    <xf borderId="9" fillId="5" fontId="3" numFmtId="0" xfId="0" applyBorder="1" applyFont="1"/>
    <xf borderId="8" fillId="5" fontId="3" numFmtId="0" xfId="0" applyBorder="1" applyFont="1"/>
    <xf borderId="9" fillId="5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4" fillId="5" fontId="3" numFmtId="0" xfId="0" applyAlignment="1" applyBorder="1" applyFont="1">
      <alignment horizontal="left" readingOrder="0"/>
    </xf>
    <xf borderId="4" fillId="0" fontId="3" numFmtId="0" xfId="0" applyAlignment="1" applyBorder="1" applyFont="1">
      <alignment horizontal="left"/>
    </xf>
    <xf borderId="1" fillId="0" fontId="8" numFmtId="0" xfId="0" applyAlignment="1" applyBorder="1" applyFont="1">
      <alignment shrinkToFit="0" vertical="bottom" wrapText="0"/>
    </xf>
    <xf borderId="2" fillId="0" fontId="9" numFmtId="0" xfId="0" applyAlignment="1" applyBorder="1" applyFont="1">
      <alignment horizontal="right" readingOrder="0" shrinkToFit="0" vertical="bottom" wrapText="0"/>
    </xf>
    <xf borderId="6" fillId="0" fontId="8" numFmtId="0" xfId="0" applyAlignment="1" applyBorder="1" applyFont="1">
      <alignment shrinkToFit="0" vertical="bottom" wrapText="0"/>
    </xf>
    <xf borderId="6" fillId="9" fontId="8" numFmtId="0" xfId="0" applyAlignment="1" applyBorder="1" applyFill="1" applyFont="1">
      <alignment shrinkToFit="0" vertical="bottom" wrapText="0"/>
    </xf>
    <xf borderId="2" fillId="9" fontId="9" numFmtId="0" xfId="0" applyAlignment="1" applyBorder="1" applyFont="1">
      <alignment horizontal="right" readingOrder="0" shrinkToFit="0" vertical="bottom" wrapText="0"/>
    </xf>
    <xf borderId="3" fillId="0" fontId="8" numFmtId="0" xfId="0" applyAlignment="1" applyBorder="1" applyFont="1">
      <alignment horizontal="right" readingOrder="0" shrinkToFit="0" vertical="bottom" wrapText="0"/>
    </xf>
    <xf borderId="4" fillId="0" fontId="8" numFmtId="0" xfId="0" applyAlignment="1" applyBorder="1" applyFont="1">
      <alignment shrinkToFit="0" vertical="bottom" wrapText="0"/>
    </xf>
    <xf borderId="7" fillId="0" fontId="8" numFmtId="0" xfId="0" applyAlignment="1" applyBorder="1" applyFont="1">
      <alignment horizontal="right" readingOrder="0" shrinkToFit="0" vertical="bottom" wrapText="0"/>
    </xf>
    <xf borderId="7" fillId="9" fontId="8" numFmtId="0" xfId="0" applyAlignment="1" applyBorder="1" applyFont="1">
      <alignment horizontal="right" readingOrder="0" shrinkToFit="0" vertical="bottom" wrapText="0"/>
    </xf>
    <xf borderId="4" fillId="9" fontId="8" numFmtId="0" xfId="0" applyAlignment="1" applyBorder="1" applyFont="1">
      <alignment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8" fillId="9" fontId="8" numFmtId="0" xfId="0" applyAlignment="1" applyBorder="1" applyFont="1">
      <alignment shrinkToFit="0" vertical="bottom" wrapText="0"/>
    </xf>
    <xf borderId="9" fillId="9" fontId="9" numFmtId="0" xfId="0" applyAlignment="1" applyBorder="1" applyFont="1">
      <alignment horizontal="right" readingOrder="0" shrinkToFit="0" vertical="bottom" wrapText="0"/>
    </xf>
    <xf borderId="9" fillId="0" fontId="9" numFmtId="0" xfId="0" applyAlignment="1" applyBorder="1" applyFont="1">
      <alignment horizontal="right" readingOrder="0" shrinkToFit="0" vertical="bottom" wrapText="0"/>
    </xf>
    <xf borderId="0" fillId="9" fontId="8" numFmtId="0" xfId="0" applyAlignment="1" applyFont="1">
      <alignment shrinkToFit="0" vertical="bottom" wrapText="0"/>
    </xf>
    <xf borderId="3" fillId="9" fontId="8" numFmtId="0" xfId="0" applyAlignment="1" applyBorder="1" applyFont="1">
      <alignment horizontal="right" readingOrder="0" shrinkToFit="0" vertical="bottom" wrapText="0"/>
    </xf>
    <xf borderId="4" fillId="5" fontId="3" numFmtId="0" xfId="0" applyAlignment="1" applyBorder="1" applyFont="1">
      <alignment horizontal="left"/>
    </xf>
    <xf borderId="8" fillId="0" fontId="8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10" fontId="8" numFmtId="0" xfId="0" applyAlignment="1" applyFill="1" applyFont="1">
      <alignment horizontal="right" readingOrder="0" shrinkToFit="0" vertical="bottom" wrapText="0"/>
    </xf>
    <xf borderId="0" fillId="11" fontId="8" numFmtId="0" xfId="0" applyAlignment="1" applyFill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5" fillId="0" fontId="8" numFmtId="0" xfId="0" applyAlignment="1" applyBorder="1" applyFont="1">
      <alignment horizontal="right" readingOrder="0" shrinkToFit="0" vertical="bottom" wrapText="0"/>
    </xf>
    <xf borderId="11" fillId="0" fontId="8" numFmtId="0" xfId="0" applyAlignment="1" applyBorder="1" applyFont="1">
      <alignment horizontal="right" readingOrder="0" shrinkToFit="0" vertical="bottom" wrapText="0"/>
    </xf>
    <xf borderId="14" fillId="0" fontId="8" numFmtId="0" xfId="0" applyAlignment="1" applyBorder="1" applyFont="1">
      <alignment horizontal="right" readingOrder="0" shrinkToFit="0" vertical="bottom" wrapText="0"/>
    </xf>
    <xf borderId="4" fillId="0" fontId="8" numFmtId="0" xfId="0" applyAlignment="1" applyBorder="1" applyFont="1">
      <alignment horizontal="right" readingOrder="0" shrinkToFit="0" vertical="bottom" wrapText="0"/>
    </xf>
    <xf borderId="1" fillId="12" fontId="3" numFmtId="0" xfId="0" applyAlignment="1" applyBorder="1" applyFill="1" applyFont="1">
      <alignment readingOrder="0"/>
    </xf>
    <xf borderId="2" fillId="12" fontId="4" numFmtId="0" xfId="0" applyAlignment="1" applyBorder="1" applyFont="1">
      <alignment readingOrder="0"/>
    </xf>
    <xf borderId="1" fillId="12" fontId="3" numFmtId="0" xfId="0" applyBorder="1" applyFont="1"/>
    <xf borderId="6" fillId="12" fontId="4" numFmtId="0" xfId="0" applyAlignment="1" applyBorder="1" applyFont="1">
      <alignment readingOrder="0"/>
    </xf>
    <xf borderId="3" fillId="12" fontId="3" numFmtId="0" xfId="0" applyAlignment="1" applyBorder="1" applyFont="1">
      <alignment readingOrder="0"/>
    </xf>
    <xf borderId="4" fillId="12" fontId="3" numFmtId="0" xfId="0" applyAlignment="1" applyBorder="1" applyFont="1">
      <alignment horizontal="left" readingOrder="0"/>
    </xf>
    <xf borderId="7" fillId="12" fontId="3" numFmtId="0" xfId="0" applyBorder="1" applyFont="1"/>
    <xf borderId="4" fillId="13" fontId="3" numFmtId="0" xfId="0" applyAlignment="1" applyBorder="1" applyFill="1" applyFont="1">
      <alignment horizontal="left" readingOrder="0"/>
    </xf>
    <xf borderId="1" fillId="0" fontId="8" numFmtId="0" xfId="0" applyAlignment="1" applyBorder="1" applyFont="1">
      <alignment horizontal="right" readingOrder="0" shrinkToFit="0" vertical="bottom" wrapText="0"/>
    </xf>
    <xf borderId="6" fillId="0" fontId="8" numFmtId="0" xfId="0" applyAlignment="1" applyBorder="1" applyFont="1">
      <alignment horizontal="right" readingOrder="0" shrinkToFit="0" vertical="bottom" wrapText="0"/>
    </xf>
    <xf borderId="6" fillId="14" fontId="8" numFmtId="0" xfId="0" applyAlignment="1" applyBorder="1" applyFill="1" applyFont="1">
      <alignment horizontal="right" readingOrder="0" shrinkToFit="0" vertical="bottom" wrapText="0"/>
    </xf>
    <xf borderId="13" fillId="0" fontId="8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right" readingOrder="0" shrinkToFit="0" vertical="bottom" wrapText="0"/>
    </xf>
    <xf borderId="6" fillId="0" fontId="10" numFmtId="0" xfId="0" applyAlignment="1" applyBorder="1" applyFont="1">
      <alignment horizontal="right" readingOrder="0" shrinkToFit="0" vertical="bottom" wrapText="0"/>
    </xf>
    <xf borderId="6" fillId="15" fontId="8" numFmtId="0" xfId="0" applyAlignment="1" applyBorder="1" applyFill="1" applyFont="1">
      <alignment horizontal="right" readingOrder="0" shrinkToFit="0" vertical="bottom" wrapText="0"/>
    </xf>
    <xf borderId="2" fillId="15" fontId="9" numFmtId="0" xfId="0" applyAlignment="1" applyBorder="1" applyFont="1">
      <alignment horizontal="right" readingOrder="0" shrinkToFit="0" vertical="bottom" wrapText="0"/>
    </xf>
    <xf borderId="13" fillId="0" fontId="10" numFmtId="0" xfId="0" applyAlignment="1" applyBorder="1" applyFont="1">
      <alignment horizontal="center" readingOrder="0" shrinkToFit="0" wrapText="0"/>
    </xf>
    <xf borderId="8" fillId="12" fontId="3" numFmtId="0" xfId="0" applyBorder="1" applyFont="1"/>
    <xf borderId="9" fillId="12" fontId="3" numFmtId="0" xfId="0" applyAlignment="1" applyBorder="1" applyFont="1">
      <alignment readingOrder="0"/>
    </xf>
    <xf borderId="4" fillId="8" fontId="8" numFmtId="0" xfId="0" applyAlignment="1" applyBorder="1" applyFont="1">
      <alignment horizontal="right" readingOrder="0" shrinkToFit="0" vertical="bottom" wrapText="0"/>
    </xf>
    <xf borderId="4" fillId="3" fontId="8" numFmtId="0" xfId="0" applyAlignment="1" applyBorder="1" applyFont="1">
      <alignment horizontal="right" readingOrder="0" shrinkToFit="0" vertical="bottom" wrapText="0"/>
    </xf>
    <xf borderId="4" fillId="0" fontId="10" numFmtId="0" xfId="0" applyAlignment="1" applyBorder="1" applyFont="1">
      <alignment horizontal="right" readingOrder="0" shrinkToFit="0" vertical="bottom" wrapText="0"/>
    </xf>
    <xf borderId="7" fillId="15" fontId="8" numFmtId="0" xfId="0" applyAlignment="1" applyBorder="1" applyFont="1">
      <alignment horizontal="right" readingOrder="0" shrinkToFit="0" vertical="bottom" wrapText="0"/>
    </xf>
    <xf borderId="4" fillId="15" fontId="8" numFmtId="0" xfId="0" applyAlignment="1" applyBorder="1" applyFont="1">
      <alignment horizontal="right" readingOrder="0" shrinkToFit="0" vertical="bottom" wrapText="0"/>
    </xf>
    <xf borderId="4" fillId="12" fontId="3" numFmtId="0" xfId="0" applyBorder="1" applyFont="1"/>
    <xf borderId="4" fillId="13" fontId="3" numFmtId="0" xfId="0" applyAlignment="1" applyBorder="1" applyFont="1">
      <alignment readingOrder="0"/>
    </xf>
    <xf borderId="16" fillId="0" fontId="8" numFmtId="0" xfId="0" applyAlignment="1" applyBorder="1" applyFont="1">
      <alignment horizontal="center" readingOrder="0" shrinkToFit="0" wrapText="0"/>
    </xf>
    <xf borderId="0" fillId="0" fontId="10" numFmtId="0" xfId="0" applyAlignment="1" applyFont="1">
      <alignment horizontal="right" readingOrder="0" shrinkToFit="0" vertical="bottom" wrapText="0"/>
    </xf>
    <xf borderId="16" fillId="0" fontId="10" numFmtId="0" xfId="0" applyAlignment="1" applyBorder="1" applyFont="1">
      <alignment horizontal="center" readingOrder="0" shrinkToFit="0" wrapText="0"/>
    </xf>
    <xf borderId="2" fillId="12" fontId="3" numFmtId="0" xfId="0" applyAlignment="1" applyBorder="1" applyFont="1">
      <alignment readingOrder="0"/>
    </xf>
    <xf borderId="4" fillId="3" fontId="10" numFmtId="0" xfId="0" applyAlignment="1" applyBorder="1" applyFont="1">
      <alignment horizontal="right" readingOrder="0" shrinkToFit="0" vertical="bottom" wrapText="0"/>
    </xf>
    <xf borderId="4" fillId="4" fontId="3" numFmtId="0" xfId="0" applyAlignment="1" applyBorder="1" applyFont="1">
      <alignment readingOrder="0"/>
    </xf>
    <xf borderId="4" fillId="12" fontId="3" numFmtId="0" xfId="0" applyAlignment="1" applyBorder="1" applyFont="1">
      <alignment horizontal="left"/>
    </xf>
    <xf borderId="8" fillId="0" fontId="8" numFmtId="0" xfId="0" applyAlignment="1" applyBorder="1" applyFont="1">
      <alignment horizontal="right" readingOrder="0" shrinkToFit="0" vertical="bottom" wrapText="0"/>
    </xf>
    <xf borderId="8" fillId="0" fontId="10" numFmtId="0" xfId="0" applyAlignment="1" applyBorder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5" fillId="2" fontId="3" numFmtId="0" xfId="0" applyBorder="1" applyFont="1"/>
    <xf borderId="4" fillId="0" fontId="10" numFmtId="0" xfId="0" applyAlignment="1" applyBorder="1" applyFont="1">
      <alignment readingOrder="0" shrinkToFit="0" vertical="bottom" wrapText="0"/>
    </xf>
    <xf borderId="10" fillId="0" fontId="8" numFmtId="0" xfId="0" applyAlignment="1" applyBorder="1" applyFont="1">
      <alignment horizontal="center" readingOrder="0" shrinkToFit="0" wrapText="0"/>
    </xf>
    <xf borderId="12" fillId="0" fontId="8" numFmtId="0" xfId="0" applyAlignment="1" applyBorder="1" applyFont="1">
      <alignment horizontal="center" readingOrder="0" shrinkToFit="0" wrapText="0"/>
    </xf>
    <xf borderId="10" fillId="0" fontId="10" numFmtId="0" xfId="0" applyAlignment="1" applyBorder="1" applyFont="1">
      <alignment horizontal="center" readingOrder="0" shrinkToFit="0" wrapText="0"/>
    </xf>
    <xf borderId="12" fillId="0" fontId="10" numFmtId="0" xfId="0" applyAlignment="1" applyBorder="1" applyFont="1">
      <alignment horizontal="center" readingOrder="0" shrinkToFit="0" wrapText="0"/>
    </xf>
    <xf borderId="0" fillId="2" fontId="8" numFmtId="0" xfId="0" applyAlignment="1" applyFont="1">
      <alignment shrinkToFit="0" vertical="bottom" wrapText="0"/>
    </xf>
    <xf borderId="0" fillId="0" fontId="11" numFmtId="0" xfId="0" applyAlignment="1" applyFont="1">
      <alignment readingOrder="0"/>
    </xf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Alignment="1" applyBorder="1" applyFont="1">
      <alignment readingOrder="0"/>
    </xf>
    <xf borderId="6" fillId="12" fontId="8" numFmtId="0" xfId="0" applyAlignment="1" applyBorder="1" applyFont="1">
      <alignment shrinkToFit="0" vertical="bottom" wrapText="0"/>
    </xf>
    <xf borderId="2" fillId="12" fontId="9" numFmtId="0" xfId="0" applyAlignment="1" applyBorder="1" applyFont="1">
      <alignment horizontal="right" readingOrder="0" shrinkToFit="0" vertical="bottom" wrapText="0"/>
    </xf>
    <xf borderId="6" fillId="12" fontId="8" numFmtId="0" xfId="0" applyAlignment="1" applyBorder="1" applyFont="1">
      <alignment horizontal="right" readingOrder="0" shrinkToFit="0" vertical="bottom" wrapText="0"/>
    </xf>
    <xf borderId="21" fillId="0" fontId="3" numFmtId="0" xfId="0" applyBorder="1" applyFont="1"/>
    <xf borderId="7" fillId="12" fontId="8" numFmtId="0" xfId="0" applyAlignment="1" applyBorder="1" applyFont="1">
      <alignment horizontal="right" readingOrder="0" shrinkToFit="0" vertical="bottom" wrapText="0"/>
    </xf>
    <xf borderId="4" fillId="12" fontId="8" numFmtId="0" xfId="0" applyAlignment="1" applyBorder="1" applyFont="1">
      <alignment shrinkToFit="0" vertical="bottom" wrapText="0"/>
    </xf>
    <xf borderId="4" fillId="12" fontId="8" numFmtId="0" xfId="0" applyAlignment="1" applyBorder="1" applyFont="1">
      <alignment horizontal="right" readingOrder="0" shrinkToFit="0" vertical="bottom" wrapText="0"/>
    </xf>
    <xf borderId="21" fillId="0" fontId="7" numFmtId="0" xfId="0" applyBorder="1" applyFont="1"/>
    <xf borderId="6" fillId="12" fontId="3" numFmtId="0" xfId="0" applyAlignment="1" applyBorder="1" applyFont="1">
      <alignment readingOrder="0"/>
    </xf>
    <xf borderId="8" fillId="12" fontId="8" numFmtId="0" xfId="0" applyAlignment="1" applyBorder="1" applyFont="1">
      <alignment shrinkToFit="0" vertical="bottom" wrapText="0"/>
    </xf>
    <xf borderId="9" fillId="12" fontId="9" numFmtId="0" xfId="0" applyAlignment="1" applyBorder="1" applyFont="1">
      <alignment horizontal="right" readingOrder="0" shrinkToFit="0" vertical="bottom" wrapText="0"/>
    </xf>
    <xf borderId="0" fillId="12" fontId="8" numFmtId="0" xfId="0" applyAlignment="1" applyFont="1">
      <alignment shrinkToFit="0" vertical="bottom" wrapText="0"/>
    </xf>
    <xf borderId="4" fillId="0" fontId="3" numFmtId="0" xfId="0" applyAlignment="1" applyBorder="1" applyFont="1">
      <alignment horizontal="right" readingOrder="0"/>
    </xf>
    <xf borderId="7" fillId="12" fontId="3" numFmtId="0" xfId="0" applyAlignment="1" applyBorder="1" applyFont="1">
      <alignment readingOrder="0"/>
    </xf>
    <xf borderId="3" fillId="12" fontId="8" numFmtId="0" xfId="0" applyAlignment="1" applyBorder="1" applyFont="1">
      <alignment horizontal="right" readingOrder="0" shrinkToFit="0" vertical="bottom" wrapText="0"/>
    </xf>
    <xf borderId="4" fillId="12" fontId="8" numFmtId="0" xfId="0" applyAlignment="1" applyBorder="1" applyFont="1">
      <alignment readingOrder="0" shrinkToFit="0" vertical="bottom" wrapText="0"/>
    </xf>
    <xf borderId="4" fillId="3" fontId="3" numFmtId="0" xfId="0" applyAlignment="1" applyBorder="1" applyFont="1">
      <alignment horizontal="right" readingOrder="0"/>
    </xf>
    <xf borderId="4" fillId="0" fontId="3" numFmtId="0" xfId="0" applyAlignment="1" applyBorder="1" applyFont="1">
      <alignment readingOrder="0"/>
    </xf>
    <xf borderId="4" fillId="3" fontId="3" numFmtId="0" xfId="0" applyAlignment="1" applyBorder="1" applyFont="1">
      <alignment readingOrder="0"/>
    </xf>
    <xf borderId="21" fillId="2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5" fillId="16" fontId="3" numFmtId="0" xfId="0" applyBorder="1" applyFill="1" applyFont="1"/>
    <xf borderId="2" fillId="0" fontId="12" numFmtId="0" xfId="0" applyAlignment="1" applyBorder="1" applyFont="1">
      <alignment readingOrder="0"/>
    </xf>
    <xf borderId="0" fillId="4" fontId="3" numFmtId="0" xfId="0" applyAlignment="1" applyFont="1">
      <alignment readingOrder="0"/>
    </xf>
    <xf borderId="0" fillId="0" fontId="13" numFmtId="0" xfId="0" applyAlignment="1" applyFont="1">
      <alignment vertical="bottom"/>
    </xf>
    <xf borderId="7" fillId="0" fontId="14" numFmtId="0" xfId="0" applyAlignment="1" applyBorder="1" applyFont="1">
      <alignment horizontal="center" vertical="bottom"/>
    </xf>
    <xf borderId="7" fillId="0" fontId="7" numFmtId="0" xfId="0" applyBorder="1" applyFont="1"/>
    <xf borderId="9" fillId="0" fontId="14" numFmtId="0" xfId="0" applyAlignment="1" applyBorder="1" applyFont="1">
      <alignment horizontal="center"/>
    </xf>
    <xf borderId="9" fillId="0" fontId="7" numFmtId="0" xfId="0" applyBorder="1" applyFont="1"/>
    <xf borderId="7" fillId="0" fontId="13" numFmtId="0" xfId="0" applyAlignment="1" applyBorder="1" applyFont="1">
      <alignment horizontal="right" readingOrder="0" vertical="bottom"/>
    </xf>
    <xf borderId="4" fillId="0" fontId="13" numFmtId="0" xfId="0" applyAlignment="1" applyBorder="1" applyFont="1">
      <alignment vertical="bottom"/>
    </xf>
    <xf borderId="7" fillId="0" fontId="13" numFmtId="0" xfId="0" applyAlignment="1" applyBorder="1" applyFont="1">
      <alignment readingOrder="0" vertical="bottom"/>
    </xf>
    <xf borderId="0" fillId="17" fontId="3" numFmtId="0" xfId="0" applyFill="1" applyFont="1"/>
    <xf borderId="0" fillId="2" fontId="15" numFmtId="0" xfId="0" applyFont="1"/>
    <xf borderId="0" fillId="0" fontId="13" numFmtId="0" xfId="0" applyAlignment="1" applyFont="1">
      <alignment horizontal="right" vertical="bottom"/>
    </xf>
    <xf borderId="1" fillId="2" fontId="13" numFmtId="1" xfId="0" applyAlignment="1" applyBorder="1" applyFont="1" applyNumberFormat="1">
      <alignment horizontal="right" vertical="bottom"/>
    </xf>
    <xf borderId="2" fillId="0" fontId="13" numFmtId="0" xfId="0" applyAlignment="1" applyBorder="1" applyFont="1">
      <alignment horizontal="right" vertical="bottom"/>
    </xf>
    <xf borderId="0" fillId="4" fontId="13" numFmtId="0" xfId="0" applyAlignment="1" applyFont="1">
      <alignment horizontal="right" vertical="bottom"/>
    </xf>
    <xf borderId="3" fillId="0" fontId="13" numFmtId="0" xfId="0" applyAlignment="1" applyBorder="1" applyFont="1">
      <alignment vertical="bottom"/>
    </xf>
    <xf borderId="4" fillId="0" fontId="13" numFmtId="0" xfId="0" applyAlignment="1" applyBorder="1" applyFont="1">
      <alignment horizontal="right" vertical="bottom"/>
    </xf>
    <xf borderId="7" fillId="0" fontId="13" numFmtId="0" xfId="0" applyAlignment="1" applyBorder="1" applyFont="1">
      <alignment vertical="bottom"/>
    </xf>
    <xf borderId="9" fillId="0" fontId="13" numFmtId="0" xfId="0" applyAlignment="1" applyBorder="1" applyFont="1">
      <alignment vertical="bottom"/>
    </xf>
    <xf borderId="4" fillId="0" fontId="13" numFmtId="0" xfId="0" applyAlignment="1" applyBorder="1" applyFont="1">
      <alignment horizontal="right" vertical="bottom"/>
    </xf>
    <xf borderId="4" fillId="0" fontId="13" numFmtId="0" xfId="0" applyAlignment="1" applyBorder="1" applyFont="1">
      <alignment vertical="bottom"/>
    </xf>
    <xf borderId="9" fillId="0" fontId="13" numFmtId="0" xfId="0" applyAlignment="1" applyBorder="1" applyFont="1">
      <alignment vertical="bottom"/>
    </xf>
    <xf borderId="4" fillId="0" fontId="3" numFmtId="0" xfId="0" applyAlignment="1" applyBorder="1" applyFont="1">
      <alignment horizontal="left" readingOrder="0"/>
    </xf>
    <xf borderId="8" fillId="12" fontId="3" numFmtId="0" xfId="0" applyAlignment="1" applyBorder="1" applyFont="1">
      <alignment readingOrder="0"/>
    </xf>
    <xf borderId="5" fillId="0" fontId="13" numFmtId="0" xfId="0" applyAlignment="1" applyBorder="1" applyFont="1">
      <alignment horizontal="right" readingOrder="0" vertical="bottom"/>
    </xf>
    <xf borderId="5" fillId="0" fontId="13" numFmtId="0" xfId="0" applyAlignment="1" applyBorder="1" applyFont="1">
      <alignment readingOrder="0" vertical="bottom"/>
    </xf>
    <xf borderId="0" fillId="0" fontId="13" numFmtId="0" xfId="0" applyAlignment="1" applyFont="1">
      <alignment vertical="bottom"/>
    </xf>
    <xf borderId="5" fillId="0" fontId="13" numFmtId="0" xfId="0" applyAlignment="1" applyBorder="1" applyFont="1">
      <alignment horizontal="right" vertical="bottom"/>
    </xf>
    <xf borderId="4" fillId="0" fontId="13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center" readingOrder="0" vertical="center"/>
    </xf>
    <xf borderId="1" fillId="18" fontId="3" numFmtId="0" xfId="0" applyAlignment="1" applyBorder="1" applyFill="1" applyFont="1">
      <alignment readingOrder="0"/>
    </xf>
    <xf borderId="6" fillId="0" fontId="3" numFmtId="0" xfId="0" applyAlignment="1" applyBorder="1" applyFont="1">
      <alignment horizontal="right" readingOrder="0"/>
    </xf>
    <xf borderId="25" fillId="12" fontId="3" numFmtId="0" xfId="0" applyAlignment="1" applyBorder="1" applyFont="1">
      <alignment readingOrder="0"/>
    </xf>
    <xf borderId="26" fillId="0" fontId="3" numFmtId="0" xfId="0" applyAlignment="1" applyBorder="1" applyFont="1">
      <alignment horizontal="center" readingOrder="0" vertical="center"/>
    </xf>
    <xf borderId="4" fillId="8" fontId="3" numFmtId="0" xfId="0" applyAlignment="1" applyBorder="1" applyFont="1">
      <alignment horizontal="right" readingOrder="0"/>
    </xf>
    <xf borderId="7" fillId="0" fontId="3" numFmtId="0" xfId="0" applyAlignment="1" applyBorder="1" applyFont="1">
      <alignment horizontal="right" readingOrder="0"/>
    </xf>
    <xf borderId="7" fillId="12" fontId="3" numFmtId="0" xfId="0" applyAlignment="1" applyBorder="1" applyFont="1">
      <alignment horizontal="left" readingOrder="0"/>
    </xf>
    <xf borderId="27" fillId="0" fontId="7" numFmtId="0" xfId="0" applyBorder="1" applyFont="1"/>
    <xf borderId="8" fillId="18" fontId="3" numFmtId="0" xfId="0" applyAlignment="1" applyBorder="1" applyFont="1">
      <alignment readingOrder="0"/>
    </xf>
    <xf borderId="16" fillId="0" fontId="3" numFmtId="0" xfId="0" applyAlignment="1" applyBorder="1" applyFont="1">
      <alignment horizontal="center" readingOrder="0" vertical="center"/>
    </xf>
    <xf borderId="4" fillId="13" fontId="3" numFmtId="0" xfId="0" applyAlignment="1" applyBorder="1" applyFont="1">
      <alignment horizontal="right" readingOrder="0"/>
    </xf>
    <xf borderId="7" fillId="8" fontId="3" numFmtId="0" xfId="0" applyAlignment="1" applyBorder="1" applyFont="1">
      <alignment horizontal="right" readingOrder="0"/>
    </xf>
    <xf borderId="9" fillId="12" fontId="3" numFmtId="0" xfId="0" applyAlignment="1" applyBorder="1" applyFont="1">
      <alignment horizontal="left" readingOrder="0"/>
    </xf>
    <xf borderId="0" fillId="0" fontId="3" numFmtId="0" xfId="0" applyAlignment="1" applyFont="1">
      <alignment horizontal="center" readingOrder="0"/>
    </xf>
    <xf borderId="28" fillId="0" fontId="3" numFmtId="0" xfId="0" applyAlignment="1" applyBorder="1" applyFont="1">
      <alignment horizontal="center" readingOrder="0" vertical="center"/>
    </xf>
    <xf borderId="29" fillId="0" fontId="7" numFmtId="0" xfId="0" applyBorder="1" applyFont="1"/>
    <xf borderId="12" fillId="0" fontId="3" numFmtId="0" xfId="0" applyAlignment="1" applyBorder="1" applyFont="1">
      <alignment horizontal="center" readingOrder="0" vertical="center"/>
    </xf>
    <xf borderId="1" fillId="11" fontId="3" numFmtId="0" xfId="0" applyAlignment="1" applyBorder="1" applyFont="1">
      <alignment readingOrder="0"/>
    </xf>
    <xf borderId="6" fillId="11" fontId="3" numFmtId="0" xfId="0" applyAlignment="1" applyBorder="1" applyFont="1">
      <alignment readingOrder="0"/>
    </xf>
    <xf borderId="8" fillId="11" fontId="3" numFmtId="0" xfId="0" applyAlignment="1" applyBorder="1" applyFont="1">
      <alignment readingOrder="0"/>
    </xf>
    <xf borderId="0" fillId="2" fontId="3" numFmtId="0" xfId="0" applyAlignment="1" applyFont="1">
      <alignment horizontal="center" readingOrder="0" vertical="center"/>
    </xf>
    <xf borderId="0" fillId="13" fontId="3" numFmtId="0" xfId="0" applyAlignment="1" applyFont="1">
      <alignment readingOrder="0"/>
    </xf>
    <xf borderId="0" fillId="1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571500</xdr:colOff>
      <xdr:row>4</xdr:row>
      <xdr:rowOff>19050</xdr:rowOff>
    </xdr:from>
    <xdr:ext cx="3695700" cy="251460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68</xdr:row>
      <xdr:rowOff>200025</xdr:rowOff>
    </xdr:from>
    <xdr:ext cx="5972175" cy="323850"/>
    <xdr:pic>
      <xdr:nvPicPr>
        <xdr:cNvPr id="0" name="image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71</xdr:row>
      <xdr:rowOff>57150</xdr:rowOff>
    </xdr:from>
    <xdr:ext cx="3048000" cy="628650"/>
    <xdr:pic>
      <xdr:nvPicPr>
        <xdr:cNvPr id="0" name="image1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114300</xdr:colOff>
      <xdr:row>1</xdr:row>
      <xdr:rowOff>76200</xdr:rowOff>
    </xdr:from>
    <xdr:ext cx="4124325" cy="3171825"/>
    <xdr:pic>
      <xdr:nvPicPr>
        <xdr:cNvPr id="0" name="image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114</xdr:row>
      <xdr:rowOff>28575</xdr:rowOff>
    </xdr:from>
    <xdr:ext cx="5429250" cy="295275"/>
    <xdr:pic>
      <xdr:nvPicPr>
        <xdr:cNvPr id="0" name="image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85725</xdr:colOff>
      <xdr:row>115</xdr:row>
      <xdr:rowOff>209550</xdr:rowOff>
    </xdr:from>
    <xdr:ext cx="3048000" cy="628650"/>
    <xdr:pic>
      <xdr:nvPicPr>
        <xdr:cNvPr id="0" name="image1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249</xdr:row>
      <xdr:rowOff>0</xdr:rowOff>
    </xdr:from>
    <xdr:ext cx="12192000" cy="6858000"/>
    <xdr:pic>
      <xdr:nvPicPr>
        <xdr:cNvPr id="0" name="image5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13"/>
    <col customWidth="1" min="3" max="3" width="4.13"/>
    <col customWidth="1" min="4" max="4" width="4.63"/>
    <col customWidth="1" min="5" max="5" width="3.38"/>
    <col customWidth="1" min="6" max="6" width="4.25"/>
    <col customWidth="1" min="7" max="7" width="3.75"/>
    <col customWidth="1" min="8" max="8" width="5.0"/>
    <col customWidth="1" min="9" max="9" width="4.5"/>
    <col customWidth="1" min="10" max="10" width="5.63"/>
    <col customWidth="1" min="11" max="11" width="4.75"/>
    <col customWidth="1" min="12" max="12" width="5.25"/>
    <col customWidth="1" min="13" max="14" width="7.25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M4" s="3"/>
    </row>
    <row r="5">
      <c r="B5" s="4" t="s">
        <v>4</v>
      </c>
      <c r="C5" s="2"/>
      <c r="D5" s="2" t="s">
        <v>5</v>
      </c>
      <c r="F5" s="2" t="s">
        <v>6</v>
      </c>
      <c r="H5" s="2" t="s">
        <v>7</v>
      </c>
      <c r="J5" s="2" t="s">
        <v>8</v>
      </c>
      <c r="M5" s="3" t="s">
        <v>9</v>
      </c>
    </row>
    <row r="6">
      <c r="A6" s="5" t="s">
        <v>10</v>
      </c>
      <c r="B6" s="6"/>
      <c r="C6" s="7"/>
      <c r="D6" s="6"/>
      <c r="E6" s="7"/>
      <c r="F6" s="6"/>
      <c r="G6" s="7"/>
      <c r="H6" s="6"/>
      <c r="I6" s="7"/>
      <c r="J6" s="6"/>
      <c r="K6" s="7"/>
    </row>
    <row r="7">
      <c r="B7" s="8"/>
      <c r="C7" s="9"/>
      <c r="D7" s="8"/>
      <c r="E7" s="9"/>
      <c r="F7" s="8"/>
      <c r="G7" s="9"/>
      <c r="H7" s="8"/>
      <c r="I7" s="9"/>
      <c r="J7" s="8"/>
      <c r="K7" s="9"/>
      <c r="M7" s="10">
        <f>N7-SUM(B7:K7)</f>
        <v>30</v>
      </c>
      <c r="N7" s="3">
        <v>30.0</v>
      </c>
    </row>
    <row r="8">
      <c r="A8" s="5" t="s">
        <v>11</v>
      </c>
      <c r="B8" s="6"/>
      <c r="C8" s="11"/>
      <c r="D8" s="6"/>
      <c r="E8" s="11"/>
      <c r="F8" s="6"/>
      <c r="G8" s="11"/>
      <c r="H8" s="6"/>
      <c r="I8" s="11"/>
      <c r="J8" s="6"/>
      <c r="K8" s="11"/>
    </row>
    <row r="9">
      <c r="B9" s="8"/>
      <c r="C9" s="9"/>
      <c r="D9" s="8"/>
      <c r="E9" s="9"/>
      <c r="F9" s="8"/>
      <c r="G9" s="9"/>
      <c r="H9" s="8"/>
      <c r="I9" s="9"/>
      <c r="J9" s="8"/>
      <c r="K9" s="9"/>
      <c r="M9" s="10">
        <f>N9-SUM(B9:K9)</f>
        <v>48</v>
      </c>
      <c r="N9" s="3">
        <v>48.0</v>
      </c>
    </row>
    <row r="10">
      <c r="A10" s="5" t="s">
        <v>12</v>
      </c>
      <c r="B10" s="6"/>
      <c r="C10" s="11"/>
      <c r="D10" s="6"/>
      <c r="E10" s="11"/>
      <c r="F10" s="6"/>
      <c r="G10" s="11"/>
      <c r="H10" s="6"/>
      <c r="I10" s="11"/>
      <c r="J10" s="6"/>
      <c r="K10" s="11"/>
    </row>
    <row r="11">
      <c r="B11" s="8"/>
      <c r="C11" s="9"/>
      <c r="D11" s="8"/>
      <c r="E11" s="9"/>
      <c r="F11" s="8"/>
      <c r="G11" s="9"/>
      <c r="H11" s="8"/>
      <c r="I11" s="9"/>
      <c r="J11" s="8"/>
      <c r="K11" s="9"/>
      <c r="M11" s="10">
        <f>N11-SUM(B11:K11)</f>
        <v>20</v>
      </c>
      <c r="N11" s="3">
        <v>20.0</v>
      </c>
    </row>
    <row r="12">
      <c r="A12" s="5" t="s">
        <v>13</v>
      </c>
      <c r="B12" s="6"/>
      <c r="C12" s="11"/>
      <c r="D12" s="6"/>
      <c r="E12" s="11"/>
      <c r="F12" s="6"/>
      <c r="G12" s="11"/>
      <c r="H12" s="6"/>
      <c r="I12" s="11"/>
      <c r="J12" s="6"/>
      <c r="K12" s="11"/>
    </row>
    <row r="13">
      <c r="B13" s="8"/>
      <c r="C13" s="9"/>
      <c r="D13" s="8"/>
      <c r="E13" s="9"/>
      <c r="F13" s="8"/>
      <c r="G13" s="9"/>
      <c r="H13" s="8"/>
      <c r="I13" s="9"/>
      <c r="J13" s="8"/>
      <c r="K13" s="9"/>
      <c r="M13" s="10">
        <f>N13-SUM(B13:K13)</f>
        <v>30</v>
      </c>
      <c r="N13" s="3">
        <v>30.0</v>
      </c>
    </row>
    <row r="14">
      <c r="M14" s="12">
        <f>SUM(M6:M13)</f>
        <v>128</v>
      </c>
    </row>
    <row r="15">
      <c r="A15" s="3" t="s">
        <v>14</v>
      </c>
      <c r="B15" s="10">
        <f>SUM(B6:B13)-B16</f>
        <v>-18</v>
      </c>
      <c r="D15" s="10">
        <f>SUM(D6:D13)-D16</f>
        <v>-27</v>
      </c>
      <c r="F15" s="10">
        <f>SUM(F6:F13)-F16</f>
        <v>-42</v>
      </c>
      <c r="H15" s="10">
        <f>SUM(H6:H13)-H16</f>
        <v>-26</v>
      </c>
      <c r="J15" s="10">
        <f>SUM(J6:J13)-J16</f>
        <v>-15</v>
      </c>
      <c r="L15" s="12">
        <f>SUM(B15:K15)</f>
        <v>-128</v>
      </c>
      <c r="M15" s="13">
        <f>SUMPRODUCT(B25:F28,B20:F23)</f>
        <v>0</v>
      </c>
      <c r="N15" s="13">
        <f>C6*B7+E6*D7+E8*D9+G8*F9+G10*F11+I10*H11+I12*H13+K12*J13</f>
        <v>0</v>
      </c>
    </row>
    <row r="16">
      <c r="B16" s="3">
        <v>18.0</v>
      </c>
      <c r="D16" s="3">
        <v>27.0</v>
      </c>
      <c r="F16" s="3">
        <v>42.0</v>
      </c>
      <c r="H16" s="3">
        <v>26.0</v>
      </c>
      <c r="J16" s="3">
        <v>15.0</v>
      </c>
      <c r="M16" s="14">
        <f>SUM(B16:K16)</f>
        <v>128</v>
      </c>
      <c r="N16" s="14">
        <f>SUM(N7:N13)</f>
        <v>128</v>
      </c>
    </row>
    <row r="19">
      <c r="A19" s="3" t="s">
        <v>15</v>
      </c>
    </row>
    <row r="20">
      <c r="B20" s="15" t="str">
        <f>B7</f>
        <v/>
      </c>
      <c r="C20" s="15" t="str">
        <f>D7</f>
        <v/>
      </c>
      <c r="D20" s="15" t="str">
        <f>F7</f>
        <v/>
      </c>
      <c r="E20" s="15" t="str">
        <f>H7</f>
        <v/>
      </c>
      <c r="F20" s="15" t="str">
        <f>J7</f>
        <v/>
      </c>
    </row>
    <row r="21">
      <c r="B21" s="15" t="str">
        <f>B9</f>
        <v/>
      </c>
      <c r="C21" s="15" t="str">
        <f>D9</f>
        <v/>
      </c>
      <c r="D21" s="15" t="str">
        <f>F9</f>
        <v/>
      </c>
      <c r="E21" s="15" t="str">
        <f>H9</f>
        <v/>
      </c>
      <c r="F21" s="15" t="str">
        <f>J9</f>
        <v/>
      </c>
    </row>
    <row r="22">
      <c r="A22" s="3" t="s">
        <v>16</v>
      </c>
      <c r="B22" s="15" t="str">
        <f>B11</f>
        <v/>
      </c>
      <c r="C22" s="15" t="str">
        <f>D11</f>
        <v/>
      </c>
      <c r="D22" s="15" t="str">
        <f>F11</f>
        <v/>
      </c>
      <c r="E22" s="15" t="str">
        <f>H11</f>
        <v/>
      </c>
      <c r="F22" s="15" t="str">
        <f>J11</f>
        <v/>
      </c>
    </row>
    <row r="23">
      <c r="B23" s="15" t="str">
        <f>B13</f>
        <v/>
      </c>
      <c r="C23" s="15" t="str">
        <f>D13</f>
        <v/>
      </c>
      <c r="D23" s="15" t="str">
        <f>D13</f>
        <v/>
      </c>
      <c r="E23" s="15" t="str">
        <f>H13</f>
        <v/>
      </c>
      <c r="F23" s="15" t="str">
        <f>J13</f>
        <v/>
      </c>
    </row>
    <row r="25">
      <c r="B25" s="12" t="str">
        <f>C6</f>
        <v/>
      </c>
      <c r="C25" s="12" t="str">
        <f>E6</f>
        <v/>
      </c>
      <c r="D25" s="16" t="str">
        <f>G6</f>
        <v/>
      </c>
      <c r="E25" s="16" t="str">
        <f>I6</f>
        <v/>
      </c>
      <c r="F25" s="12" t="str">
        <f>K6</f>
        <v/>
      </c>
    </row>
    <row r="26">
      <c r="A26" s="3" t="s">
        <v>17</v>
      </c>
      <c r="B26" s="12" t="str">
        <f>C8</f>
        <v/>
      </c>
      <c r="C26" s="12" t="str">
        <f>E8</f>
        <v/>
      </c>
      <c r="D26" s="12" t="str">
        <f>G8</f>
        <v/>
      </c>
      <c r="E26" s="12" t="str">
        <f>I8</f>
        <v/>
      </c>
      <c r="F26" s="12" t="str">
        <f>K8</f>
        <v/>
      </c>
    </row>
    <row r="27">
      <c r="B27" s="12" t="str">
        <f>C10</f>
        <v/>
      </c>
      <c r="C27" s="12" t="str">
        <f>E10</f>
        <v/>
      </c>
      <c r="D27" s="12" t="str">
        <f>G10</f>
        <v/>
      </c>
      <c r="E27" s="12" t="str">
        <f>I10</f>
        <v/>
      </c>
      <c r="F27" s="12" t="str">
        <f>K10</f>
        <v/>
      </c>
    </row>
    <row r="28">
      <c r="B28" s="12" t="str">
        <f>C12</f>
        <v/>
      </c>
      <c r="C28" s="12" t="str">
        <f>E12</f>
        <v/>
      </c>
      <c r="D28" s="12" t="str">
        <f>G12</f>
        <v/>
      </c>
      <c r="E28" s="12" t="str">
        <f>I12</f>
        <v/>
      </c>
      <c r="F28" s="12" t="str">
        <f>K12</f>
        <v/>
      </c>
    </row>
    <row r="30">
      <c r="A30" s="17" t="s">
        <v>18</v>
      </c>
    </row>
    <row r="31">
      <c r="A31" s="1" t="s">
        <v>19</v>
      </c>
    </row>
    <row r="32">
      <c r="B32" s="2" t="s">
        <v>4</v>
      </c>
      <c r="D32" s="2" t="s">
        <v>5</v>
      </c>
      <c r="F32" s="2" t="s">
        <v>6</v>
      </c>
      <c r="H32" s="2" t="s">
        <v>7</v>
      </c>
      <c r="J32" s="2" t="s">
        <v>8</v>
      </c>
    </row>
    <row r="33">
      <c r="A33" s="5" t="s">
        <v>10</v>
      </c>
      <c r="B33" s="6"/>
      <c r="C33" s="7"/>
      <c r="D33" s="6"/>
      <c r="E33" s="18"/>
      <c r="F33" s="19"/>
      <c r="G33" s="7"/>
      <c r="H33" s="20"/>
      <c r="I33" s="7"/>
      <c r="J33" s="6"/>
      <c r="K33" s="7"/>
    </row>
    <row r="34">
      <c r="B34" s="8"/>
      <c r="C34" s="9"/>
      <c r="D34" s="8"/>
      <c r="E34" s="21"/>
      <c r="F34" s="8"/>
      <c r="G34" s="9"/>
      <c r="H34" s="22"/>
      <c r="I34" s="9"/>
      <c r="J34" s="8"/>
      <c r="K34" s="9"/>
      <c r="M34" s="10">
        <f>N34-SUM(B34:K34)</f>
        <v>30</v>
      </c>
      <c r="N34" s="3">
        <v>30.0</v>
      </c>
    </row>
    <row r="35">
      <c r="A35" s="5" t="s">
        <v>11</v>
      </c>
      <c r="B35" s="6"/>
      <c r="C35" s="11"/>
      <c r="D35" s="6"/>
      <c r="E35" s="11"/>
      <c r="F35" s="23"/>
      <c r="G35" s="24"/>
      <c r="H35" s="6"/>
      <c r="I35" s="11"/>
      <c r="J35" s="6"/>
      <c r="K35" s="11"/>
    </row>
    <row r="36">
      <c r="B36" s="8"/>
      <c r="C36" s="9"/>
      <c r="D36" s="8"/>
      <c r="E36" s="9"/>
      <c r="F36" s="8"/>
      <c r="G36" s="9"/>
      <c r="H36" s="8"/>
      <c r="I36" s="9"/>
      <c r="J36" s="8"/>
      <c r="K36" s="9"/>
      <c r="M36" s="10">
        <f>N36-SUM(B36:K36)</f>
        <v>48</v>
      </c>
      <c r="N36" s="3">
        <v>48.0</v>
      </c>
    </row>
    <row r="37">
      <c r="A37" s="5" t="s">
        <v>12</v>
      </c>
      <c r="B37" s="6"/>
      <c r="C37" s="11"/>
      <c r="D37" s="6"/>
      <c r="E37" s="11"/>
      <c r="F37" s="6"/>
      <c r="G37" s="11"/>
      <c r="H37" s="6"/>
      <c r="I37" s="11"/>
      <c r="J37" s="6"/>
      <c r="K37" s="11"/>
    </row>
    <row r="38">
      <c r="B38" s="8"/>
      <c r="C38" s="9"/>
      <c r="D38" s="8"/>
      <c r="E38" s="9"/>
      <c r="F38" s="8"/>
      <c r="G38" s="9"/>
      <c r="H38" s="8"/>
      <c r="I38" s="9"/>
      <c r="J38" s="8"/>
      <c r="K38" s="9"/>
      <c r="M38" s="10">
        <f>N38-SUM(B38:K38)</f>
        <v>20</v>
      </c>
      <c r="N38" s="3">
        <v>20.0</v>
      </c>
    </row>
    <row r="39">
      <c r="A39" s="5" t="s">
        <v>13</v>
      </c>
      <c r="B39" s="6"/>
      <c r="C39" s="11"/>
      <c r="D39" s="6"/>
      <c r="E39" s="11"/>
      <c r="F39" s="6"/>
      <c r="G39" s="11"/>
      <c r="H39" s="6"/>
      <c r="I39" s="11"/>
      <c r="J39" s="6"/>
      <c r="K39" s="11"/>
    </row>
    <row r="40">
      <c r="B40" s="8"/>
      <c r="C40" s="9"/>
      <c r="D40" s="8"/>
      <c r="E40" s="9"/>
      <c r="F40" s="8"/>
      <c r="G40" s="9"/>
      <c r="H40" s="8"/>
      <c r="I40" s="9"/>
      <c r="J40" s="8"/>
      <c r="K40" s="9"/>
      <c r="M40" s="10">
        <f>N40-SUM(B40:K40)</f>
        <v>30</v>
      </c>
      <c r="N40" s="3">
        <v>30.0</v>
      </c>
    </row>
    <row r="41">
      <c r="M41" s="10">
        <f>SUM(M33:M40)</f>
        <v>128</v>
      </c>
    </row>
    <row r="42">
      <c r="B42" s="10">
        <f>SUM(B33:B40)-B43</f>
        <v>-18</v>
      </c>
      <c r="D42" s="10">
        <f>SUM(D33:D40)-D43</f>
        <v>-27</v>
      </c>
      <c r="F42" s="10">
        <f>SUM(F33:F40)-F43</f>
        <v>-42</v>
      </c>
      <c r="H42" s="10">
        <f>SUM(H33:H40)-H43</f>
        <v>-26</v>
      </c>
      <c r="J42" s="10">
        <f>SUM(J33:J40)-J43</f>
        <v>-15</v>
      </c>
      <c r="L42" s="10">
        <f>SUM(B42:K42)</f>
        <v>-128</v>
      </c>
      <c r="M42" s="13">
        <f>SUMPRODUCT(B52:F55,B47:F50)</f>
        <v>0</v>
      </c>
      <c r="N42" s="25">
        <f>SUM(N34:N41)</f>
        <v>128</v>
      </c>
    </row>
    <row r="43">
      <c r="B43" s="3">
        <v>18.0</v>
      </c>
      <c r="D43" s="3">
        <v>27.0</v>
      </c>
      <c r="F43" s="3">
        <v>42.0</v>
      </c>
      <c r="H43" s="3">
        <v>26.0</v>
      </c>
      <c r="J43" s="3">
        <v>15.0</v>
      </c>
      <c r="M43" s="25">
        <f>SUM(B43:L43)</f>
        <v>128</v>
      </c>
      <c r="N43" s="10">
        <f>MIN(B33:G40)</f>
        <v>0</v>
      </c>
    </row>
    <row r="47">
      <c r="B47" s="12" t="str">
        <f>B34</f>
        <v/>
      </c>
      <c r="C47" s="12" t="str">
        <f>D34</f>
        <v/>
      </c>
      <c r="D47" s="12" t="str">
        <f>F34</f>
        <v/>
      </c>
      <c r="E47" s="12" t="str">
        <f>H34</f>
        <v/>
      </c>
      <c r="F47" s="12" t="str">
        <f>J34</f>
        <v/>
      </c>
    </row>
    <row r="48">
      <c r="B48" s="12" t="str">
        <f>B36</f>
        <v/>
      </c>
      <c r="C48" s="12" t="str">
        <f>D36</f>
        <v/>
      </c>
      <c r="D48" s="12" t="str">
        <f>F36</f>
        <v/>
      </c>
      <c r="E48" s="12" t="str">
        <f>H36</f>
        <v/>
      </c>
      <c r="F48" s="12" t="str">
        <f>J36</f>
        <v/>
      </c>
    </row>
    <row r="49">
      <c r="A49" s="3" t="s">
        <v>16</v>
      </c>
      <c r="B49" s="12" t="str">
        <f>B38</f>
        <v/>
      </c>
      <c r="C49" s="12" t="str">
        <f>D38</f>
        <v/>
      </c>
      <c r="D49" s="12" t="str">
        <f>F38</f>
        <v/>
      </c>
      <c r="E49" s="12" t="str">
        <f>H38</f>
        <v/>
      </c>
      <c r="F49" s="12" t="str">
        <f>J38</f>
        <v/>
      </c>
    </row>
    <row r="50">
      <c r="B50" s="12" t="str">
        <f>B40</f>
        <v/>
      </c>
      <c r="C50" s="12" t="str">
        <f>D40</f>
        <v/>
      </c>
      <c r="D50" s="12" t="str">
        <f>F40</f>
        <v/>
      </c>
      <c r="E50" s="12" t="str">
        <f>H40</f>
        <v/>
      </c>
      <c r="F50" s="12" t="str">
        <f>J40</f>
        <v/>
      </c>
    </row>
    <row r="52">
      <c r="B52" s="12" t="str">
        <f>C33</f>
        <v/>
      </c>
      <c r="C52" s="12" t="str">
        <f>E33</f>
        <v/>
      </c>
      <c r="D52" s="16" t="str">
        <f>G33</f>
        <v/>
      </c>
      <c r="E52" s="16" t="str">
        <f>I33</f>
        <v/>
      </c>
      <c r="F52" s="12" t="str">
        <f>K33</f>
        <v/>
      </c>
    </row>
    <row r="53">
      <c r="A53" s="3" t="s">
        <v>17</v>
      </c>
      <c r="B53" s="12" t="str">
        <f>C35</f>
        <v/>
      </c>
      <c r="C53" s="12" t="str">
        <f>E35</f>
        <v/>
      </c>
      <c r="D53" s="12" t="str">
        <f>G35</f>
        <v/>
      </c>
      <c r="E53" s="12" t="str">
        <f>I35</f>
        <v/>
      </c>
      <c r="F53" s="12" t="str">
        <f>K35</f>
        <v/>
      </c>
    </row>
    <row r="54">
      <c r="B54" s="12" t="str">
        <f>C37</f>
        <v/>
      </c>
      <c r="C54" s="12" t="str">
        <f>E37</f>
        <v/>
      </c>
      <c r="D54" s="12" t="str">
        <f>G37</f>
        <v/>
      </c>
      <c r="E54" s="12" t="str">
        <f>I37</f>
        <v/>
      </c>
      <c r="F54" s="12" t="str">
        <f>K37</f>
        <v/>
      </c>
    </row>
    <row r="55">
      <c r="B55" s="12" t="str">
        <f>C39</f>
        <v/>
      </c>
      <c r="C55" s="12" t="str">
        <f>E39</f>
        <v/>
      </c>
      <c r="D55" s="12" t="str">
        <f>G39</f>
        <v/>
      </c>
      <c r="E55" s="12" t="str">
        <f>I39</f>
        <v/>
      </c>
      <c r="F55" s="12" t="str">
        <f>K39</f>
        <v/>
      </c>
    </row>
    <row r="57">
      <c r="A57" s="26" t="s">
        <v>20</v>
      </c>
      <c r="B57" s="27"/>
    </row>
    <row r="58">
      <c r="B58" s="28" t="s">
        <v>4</v>
      </c>
      <c r="C58" s="29"/>
      <c r="D58" s="30" t="s">
        <v>5</v>
      </c>
      <c r="E58" s="31"/>
      <c r="F58" s="32" t="s">
        <v>6</v>
      </c>
      <c r="G58" s="33"/>
      <c r="H58" s="30" t="s">
        <v>7</v>
      </c>
      <c r="I58" s="29"/>
      <c r="J58" s="3" t="s">
        <v>21</v>
      </c>
    </row>
    <row r="59">
      <c r="A59" s="34" t="s">
        <v>10</v>
      </c>
      <c r="B59" s="35">
        <f>sum(B67,J59)</f>
        <v>14</v>
      </c>
      <c r="C59" s="11">
        <v>14.0</v>
      </c>
      <c r="D59" s="36"/>
      <c r="E59" s="37">
        <v>12.0</v>
      </c>
      <c r="F59" s="36"/>
      <c r="G59" s="38">
        <v>12.0</v>
      </c>
      <c r="H59" s="39">
        <v>16.0</v>
      </c>
      <c r="I59" s="11">
        <v>16.0</v>
      </c>
      <c r="J59" s="40">
        <v>0.0</v>
      </c>
    </row>
    <row r="60">
      <c r="A60" s="41"/>
      <c r="B60" s="42"/>
      <c r="C60" s="43">
        <f>B59-C59</f>
        <v>0</v>
      </c>
      <c r="D60" s="44">
        <v>15.0</v>
      </c>
      <c r="E60" s="45"/>
      <c r="F60" s="44">
        <v>40.0</v>
      </c>
      <c r="G60" s="46"/>
      <c r="H60" s="21"/>
      <c r="I60" s="43">
        <f>H59-I59</f>
        <v>0</v>
      </c>
      <c r="J60" s="41"/>
    </row>
    <row r="61">
      <c r="A61" s="34" t="s">
        <v>11</v>
      </c>
      <c r="B61" s="35">
        <f>SUM(B67,J61)</f>
        <v>15</v>
      </c>
      <c r="C61" s="11">
        <v>15.0</v>
      </c>
      <c r="D61" s="36"/>
      <c r="E61" s="38">
        <v>13.0</v>
      </c>
      <c r="F61" s="47">
        <v>13.0</v>
      </c>
      <c r="G61" s="24">
        <v>14.0</v>
      </c>
      <c r="H61" s="36"/>
      <c r="I61" s="38">
        <v>17.0</v>
      </c>
      <c r="J61" s="40">
        <v>1.0</v>
      </c>
    </row>
    <row r="62">
      <c r="A62" s="41"/>
      <c r="B62" s="42"/>
      <c r="C62" s="43">
        <f>B61-C61</f>
        <v>0</v>
      </c>
      <c r="D62" s="44">
        <v>15.0</v>
      </c>
      <c r="E62" s="46"/>
      <c r="F62" s="42"/>
      <c r="G62" s="43">
        <f>F61-G61</f>
        <v>-1</v>
      </c>
      <c r="H62" s="44">
        <v>15.0</v>
      </c>
      <c r="I62" s="46"/>
      <c r="J62" s="41"/>
    </row>
    <row r="63">
      <c r="A63" s="34" t="s">
        <v>12</v>
      </c>
      <c r="B63" s="35">
        <f>SUM(B67,J63)</f>
        <v>16</v>
      </c>
      <c r="C63" s="11">
        <v>19.0</v>
      </c>
      <c r="D63" s="35">
        <v>14.0</v>
      </c>
      <c r="E63" s="11">
        <v>20.0</v>
      </c>
      <c r="F63" s="35">
        <v>14.0</v>
      </c>
      <c r="G63" s="11">
        <v>16.0</v>
      </c>
      <c r="H63" s="36"/>
      <c r="I63" s="38">
        <v>18.0</v>
      </c>
      <c r="J63" s="40">
        <v>2.0</v>
      </c>
    </row>
    <row r="64">
      <c r="A64" s="41"/>
      <c r="B64" s="42"/>
      <c r="C64" s="43">
        <f>B63-C63</f>
        <v>-3</v>
      </c>
      <c r="D64" s="42"/>
      <c r="E64" s="43">
        <f>D63-E63</f>
        <v>-6</v>
      </c>
      <c r="F64" s="42"/>
      <c r="G64" s="43">
        <f>F63-G63</f>
        <v>-2</v>
      </c>
      <c r="H64" s="44">
        <v>15.0</v>
      </c>
      <c r="I64" s="46"/>
      <c r="J64" s="41"/>
    </row>
    <row r="65">
      <c r="A65" s="34" t="s">
        <v>13</v>
      </c>
      <c r="B65" s="36"/>
      <c r="C65" s="38">
        <v>14.0</v>
      </c>
      <c r="D65" s="35">
        <v>12.0</v>
      </c>
      <c r="E65" s="11">
        <v>16.0</v>
      </c>
      <c r="F65" s="35">
        <v>12.0</v>
      </c>
      <c r="G65" s="11">
        <v>21.0</v>
      </c>
      <c r="H65" s="36"/>
      <c r="I65" s="38">
        <v>16.0</v>
      </c>
      <c r="J65" s="40">
        <v>0.0</v>
      </c>
    </row>
    <row r="66">
      <c r="A66" s="41"/>
      <c r="B66" s="44">
        <v>25.0</v>
      </c>
      <c r="C66" s="46"/>
      <c r="D66" s="42"/>
      <c r="E66" s="43">
        <f>D65-E65</f>
        <v>-4</v>
      </c>
      <c r="F66" s="42"/>
      <c r="G66" s="43">
        <f>F65-G65</f>
        <v>-9</v>
      </c>
      <c r="H66" s="44">
        <v>5.0</v>
      </c>
      <c r="I66" s="46"/>
      <c r="J66" s="41"/>
    </row>
    <row r="67">
      <c r="A67" s="3" t="s">
        <v>22</v>
      </c>
      <c r="B67" s="48">
        <v>14.0</v>
      </c>
      <c r="C67" s="29"/>
      <c r="D67" s="48">
        <v>12.0</v>
      </c>
      <c r="E67" s="29"/>
      <c r="F67" s="48">
        <v>12.0</v>
      </c>
      <c r="G67" s="29"/>
      <c r="H67" s="48">
        <v>16.0</v>
      </c>
      <c r="I67" s="29"/>
      <c r="J67" s="49">
        <f>SUMPRODUCT(B47:F50,B52:F55)</f>
        <v>0</v>
      </c>
    </row>
    <row r="68">
      <c r="H68" s="3"/>
    </row>
    <row r="69">
      <c r="A69" s="50"/>
      <c r="B69" s="51" t="s">
        <v>23</v>
      </c>
      <c r="C69" s="50"/>
      <c r="D69" s="50"/>
      <c r="E69" s="50"/>
      <c r="F69" s="50"/>
      <c r="G69" s="50"/>
      <c r="H69" s="50"/>
      <c r="I69" s="52" t="s">
        <v>24</v>
      </c>
    </row>
    <row r="70">
      <c r="A70" s="50"/>
      <c r="B70" s="50"/>
      <c r="C70" s="50"/>
      <c r="D70" s="50"/>
      <c r="E70" s="50"/>
      <c r="F70" s="50"/>
      <c r="G70" s="50"/>
      <c r="H70" s="50"/>
    </row>
    <row r="71">
      <c r="A71" s="50"/>
      <c r="B71" s="50"/>
      <c r="C71" s="50"/>
      <c r="D71" s="50"/>
      <c r="E71" s="50"/>
      <c r="F71" s="50"/>
      <c r="G71" s="50"/>
      <c r="H71" s="50"/>
    </row>
    <row r="72">
      <c r="A72" s="50"/>
      <c r="B72" s="50"/>
      <c r="C72" s="50"/>
      <c r="D72" s="50"/>
      <c r="E72" s="50"/>
      <c r="F72" s="50"/>
      <c r="G72" s="50"/>
      <c r="H72" s="50"/>
    </row>
    <row r="73">
      <c r="A73" s="50"/>
      <c r="B73" s="50"/>
      <c r="C73" s="50"/>
      <c r="D73" s="50"/>
      <c r="E73" s="50"/>
      <c r="F73" s="51" t="s">
        <v>25</v>
      </c>
      <c r="G73" s="50"/>
      <c r="H73" s="50"/>
    </row>
    <row r="74">
      <c r="A74" s="50"/>
      <c r="B74" s="50"/>
      <c r="C74" s="50"/>
      <c r="D74" s="50"/>
      <c r="E74" s="50"/>
      <c r="F74" s="50"/>
      <c r="G74" s="50"/>
      <c r="H74" s="50"/>
    </row>
    <row r="75">
      <c r="A75" s="50"/>
      <c r="B75" s="50"/>
      <c r="C75" s="50"/>
      <c r="D75" s="50"/>
      <c r="E75" s="50"/>
      <c r="F75" s="50"/>
      <c r="G75" s="50"/>
      <c r="H75" s="50"/>
    </row>
    <row r="76">
      <c r="A76" s="17" t="s">
        <v>26</v>
      </c>
      <c r="L76" s="17" t="s">
        <v>27</v>
      </c>
    </row>
    <row r="77">
      <c r="A77" s="3" t="s">
        <v>3</v>
      </c>
      <c r="L77" s="3" t="s">
        <v>28</v>
      </c>
    </row>
    <row r="88">
      <c r="A88" s="17" t="s">
        <v>29</v>
      </c>
      <c r="L88" s="17" t="s">
        <v>30</v>
      </c>
    </row>
    <row r="89">
      <c r="A89" s="3" t="s">
        <v>31</v>
      </c>
      <c r="L89" s="3" t="s">
        <v>31</v>
      </c>
    </row>
    <row r="100">
      <c r="A100" s="17" t="s">
        <v>32</v>
      </c>
    </row>
    <row r="101">
      <c r="A101" s="3" t="s">
        <v>33</v>
      </c>
    </row>
    <row r="102">
      <c r="A102" s="3" t="s">
        <v>34</v>
      </c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</row>
    <row r="110">
      <c r="A110" s="3" t="s">
        <v>35</v>
      </c>
      <c r="B110" s="2" t="s">
        <v>4</v>
      </c>
      <c r="D110" s="2" t="s">
        <v>5</v>
      </c>
      <c r="F110" s="2" t="s">
        <v>6</v>
      </c>
      <c r="H110" s="2" t="s">
        <v>7</v>
      </c>
      <c r="J110" s="2" t="s">
        <v>8</v>
      </c>
      <c r="L110" s="3" t="s">
        <v>21</v>
      </c>
    </row>
    <row r="111">
      <c r="A111" s="5" t="s">
        <v>10</v>
      </c>
      <c r="B111" s="35">
        <v>7.0</v>
      </c>
      <c r="C111" s="7">
        <v>13.0</v>
      </c>
      <c r="D111" s="36"/>
      <c r="E111" s="55">
        <v>7.0</v>
      </c>
      <c r="F111" s="19">
        <v>11.0</v>
      </c>
      <c r="G111" s="7">
        <v>14.0</v>
      </c>
      <c r="H111" s="39">
        <v>5.0</v>
      </c>
      <c r="I111" s="7">
        <v>7.0</v>
      </c>
      <c r="J111" s="36"/>
      <c r="K111" s="56">
        <v>5.0</v>
      </c>
      <c r="L111" s="57">
        <v>0.0</v>
      </c>
    </row>
    <row r="112">
      <c r="B112" s="8"/>
      <c r="C112" s="58">
        <f>B111-C111</f>
        <v>-6</v>
      </c>
      <c r="D112" s="44">
        <v>15.0</v>
      </c>
      <c r="E112" s="59"/>
      <c r="F112" s="8"/>
      <c r="G112" s="58">
        <f>F111-G111</f>
        <v>-3</v>
      </c>
      <c r="H112" s="22"/>
      <c r="I112" s="58">
        <f>H111-I111</f>
        <v>-2</v>
      </c>
      <c r="J112" s="60">
        <v>15.0</v>
      </c>
      <c r="K112" s="61"/>
      <c r="L112" s="41"/>
    </row>
    <row r="113">
      <c r="A113" s="5" t="s">
        <v>11</v>
      </c>
      <c r="B113" s="35">
        <v>8.0</v>
      </c>
      <c r="C113" s="11">
        <v>11.0</v>
      </c>
      <c r="D113" s="36"/>
      <c r="E113" s="38">
        <v>8.0</v>
      </c>
      <c r="F113" s="62"/>
      <c r="G113" s="63">
        <v>12.0</v>
      </c>
      <c r="H113" s="36"/>
      <c r="I113" s="37">
        <v>6.0</v>
      </c>
      <c r="J113" s="35">
        <v>6.0</v>
      </c>
      <c r="K113" s="11">
        <v>8.0</v>
      </c>
      <c r="L113" s="57">
        <v>1.0</v>
      </c>
    </row>
    <row r="114">
      <c r="B114" s="8"/>
      <c r="C114" s="58">
        <f>B113-C113</f>
        <v>-3</v>
      </c>
      <c r="D114" s="44">
        <v>12.0</v>
      </c>
      <c r="E114" s="46"/>
      <c r="F114" s="44">
        <v>10.0</v>
      </c>
      <c r="G114" s="46"/>
      <c r="H114" s="44">
        <v>26.0</v>
      </c>
      <c r="I114" s="59"/>
      <c r="J114" s="23"/>
      <c r="K114" s="58">
        <f>J113-K113</f>
        <v>-2</v>
      </c>
      <c r="L114" s="41"/>
    </row>
    <row r="115">
      <c r="A115" s="5" t="s">
        <v>12</v>
      </c>
      <c r="B115" s="36"/>
      <c r="C115" s="38">
        <v>6.0</v>
      </c>
      <c r="D115" s="35">
        <v>6.0</v>
      </c>
      <c r="E115" s="11">
        <v>10.0</v>
      </c>
      <c r="F115" s="36"/>
      <c r="G115" s="38">
        <v>10.0</v>
      </c>
      <c r="H115" s="35">
        <v>4.0</v>
      </c>
      <c r="I115" s="39">
        <v>8.0</v>
      </c>
      <c r="J115" s="35">
        <v>4.0</v>
      </c>
      <c r="K115" s="11">
        <v>11.0</v>
      </c>
      <c r="L115" s="57">
        <v>-1.0</v>
      </c>
    </row>
    <row r="116">
      <c r="B116" s="44">
        <v>18.0</v>
      </c>
      <c r="C116" s="46"/>
      <c r="D116" s="8"/>
      <c r="E116" s="58">
        <f>D115-E115</f>
        <v>-4</v>
      </c>
      <c r="F116" s="44">
        <v>2.0</v>
      </c>
      <c r="G116" s="46"/>
      <c r="H116" s="8"/>
      <c r="I116" s="58">
        <f>H115-I115</f>
        <v>-4</v>
      </c>
      <c r="J116" s="23"/>
      <c r="K116" s="58">
        <f>J115-K115</f>
        <v>-7</v>
      </c>
      <c r="L116" s="41"/>
    </row>
    <row r="117">
      <c r="A117" s="5" t="s">
        <v>13</v>
      </c>
      <c r="B117" s="35">
        <v>6.0</v>
      </c>
      <c r="C117" s="11">
        <v>14.0</v>
      </c>
      <c r="D117" s="35">
        <v>6.0</v>
      </c>
      <c r="E117" s="11">
        <v>8.0</v>
      </c>
      <c r="F117" s="36"/>
      <c r="G117" s="38">
        <v>10.0</v>
      </c>
      <c r="H117" s="35">
        <v>4.0</v>
      </c>
      <c r="I117" s="39">
        <v>10.0</v>
      </c>
      <c r="J117" s="35">
        <v>4.0</v>
      </c>
      <c r="K117" s="11">
        <v>15.0</v>
      </c>
      <c r="L117" s="57">
        <v>-1.0</v>
      </c>
    </row>
    <row r="118">
      <c r="B118" s="8"/>
      <c r="C118" s="58">
        <f>B117-C117</f>
        <v>-8</v>
      </c>
      <c r="D118" s="8"/>
      <c r="E118" s="58">
        <f>D117-E117</f>
        <v>-2</v>
      </c>
      <c r="F118" s="44">
        <v>30.0</v>
      </c>
      <c r="G118" s="46"/>
      <c r="H118" s="8"/>
      <c r="I118" s="58">
        <f>H117-I117</f>
        <v>-6</v>
      </c>
      <c r="J118" s="42"/>
      <c r="K118" s="58">
        <f>J117-K117</f>
        <v>-11</v>
      </c>
      <c r="L118" s="41"/>
    </row>
    <row r="119">
      <c r="A119" s="3" t="s">
        <v>22</v>
      </c>
      <c r="B119" s="64">
        <v>7.0</v>
      </c>
      <c r="C119" s="29"/>
      <c r="D119" s="64">
        <v>7.0</v>
      </c>
      <c r="E119" s="29"/>
      <c r="F119" s="64">
        <v>11.0</v>
      </c>
      <c r="G119" s="29"/>
      <c r="H119" s="64">
        <v>5.0</v>
      </c>
      <c r="I119" s="29"/>
      <c r="J119" s="64">
        <v>5.0</v>
      </c>
      <c r="K119" s="29"/>
    </row>
    <row r="121">
      <c r="C121" s="3" t="s">
        <v>23</v>
      </c>
    </row>
    <row r="123">
      <c r="A123" s="1" t="s">
        <v>36</v>
      </c>
    </row>
    <row r="124">
      <c r="C124" s="2" t="s">
        <v>4</v>
      </c>
      <c r="E124" s="2" t="s">
        <v>5</v>
      </c>
      <c r="G124" s="2" t="s">
        <v>6</v>
      </c>
      <c r="I124" s="2" t="s">
        <v>7</v>
      </c>
      <c r="L124" s="3" t="s">
        <v>9</v>
      </c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>
      <c r="B125" s="5" t="s">
        <v>10</v>
      </c>
      <c r="C125" s="36"/>
      <c r="D125" s="56">
        <v>7.0</v>
      </c>
      <c r="E125" s="36"/>
      <c r="F125" s="55">
        <v>8.0</v>
      </c>
      <c r="G125" s="19"/>
      <c r="H125" s="7">
        <v>1.0</v>
      </c>
      <c r="I125" s="20"/>
      <c r="J125" s="7">
        <v>2.0</v>
      </c>
      <c r="O125" s="65"/>
      <c r="P125" s="66" t="s">
        <v>4</v>
      </c>
      <c r="Q125" s="65"/>
      <c r="R125" s="66" t="s">
        <v>5</v>
      </c>
      <c r="S125" s="65"/>
      <c r="T125" s="66" t="s">
        <v>6</v>
      </c>
      <c r="U125" s="65"/>
      <c r="V125" s="66" t="s">
        <v>7</v>
      </c>
      <c r="W125" s="65"/>
      <c r="X125" s="65"/>
      <c r="Y125" s="65"/>
      <c r="Z125" s="65"/>
    </row>
    <row r="126">
      <c r="C126" s="44">
        <v>120.0</v>
      </c>
      <c r="D126" s="67"/>
      <c r="E126" s="44">
        <v>40.0</v>
      </c>
      <c r="F126" s="59"/>
      <c r="G126" s="8"/>
      <c r="H126" s="68"/>
      <c r="I126" s="22"/>
      <c r="J126" s="68"/>
      <c r="M126" s="3">
        <v>160.0</v>
      </c>
      <c r="O126" s="66" t="s">
        <v>10</v>
      </c>
      <c r="P126" s="69"/>
      <c r="Q126" s="70">
        <v>7.0</v>
      </c>
      <c r="R126" s="71"/>
      <c r="S126" s="70">
        <v>8.0</v>
      </c>
      <c r="T126" s="72"/>
      <c r="U126" s="73">
        <v>1.0</v>
      </c>
      <c r="V126" s="71"/>
      <c r="W126" s="70">
        <v>2.0</v>
      </c>
      <c r="X126" s="65"/>
      <c r="Y126" s="65"/>
      <c r="Z126" s="65"/>
    </row>
    <row r="127">
      <c r="B127" s="5" t="s">
        <v>11</v>
      </c>
      <c r="C127" s="6"/>
      <c r="D127" s="11">
        <v>4.0</v>
      </c>
      <c r="E127" s="36"/>
      <c r="F127" s="38">
        <v>5.0</v>
      </c>
      <c r="G127" s="62"/>
      <c r="H127" s="63">
        <v>9.0</v>
      </c>
      <c r="I127" s="6"/>
      <c r="J127" s="11">
        <v>8.0</v>
      </c>
      <c r="O127" s="65"/>
      <c r="P127" s="74">
        <v>0.0</v>
      </c>
      <c r="Q127" s="75"/>
      <c r="R127" s="76">
        <v>0.0</v>
      </c>
      <c r="S127" s="75"/>
      <c r="T127" s="77">
        <v>160.0</v>
      </c>
      <c r="U127" s="78"/>
      <c r="V127" s="76">
        <v>0.0</v>
      </c>
      <c r="W127" s="75"/>
      <c r="X127" s="65"/>
      <c r="Y127" s="79">
        <v>0.0</v>
      </c>
      <c r="Z127" s="79">
        <v>160.0</v>
      </c>
    </row>
    <row r="128">
      <c r="C128" s="8"/>
      <c r="D128" s="68"/>
      <c r="E128" s="44">
        <v>10.0</v>
      </c>
      <c r="F128" s="46"/>
      <c r="G128" s="44">
        <v>130.0</v>
      </c>
      <c r="H128" s="46"/>
      <c r="I128" s="8"/>
      <c r="J128" s="9"/>
      <c r="M128" s="3">
        <v>140.0</v>
      </c>
      <c r="O128" s="66" t="s">
        <v>11</v>
      </c>
      <c r="P128" s="80"/>
      <c r="Q128" s="81">
        <v>4.0</v>
      </c>
      <c r="R128" s="65"/>
      <c r="S128" s="82">
        <v>5.0</v>
      </c>
      <c r="T128" s="65"/>
      <c r="U128" s="82">
        <v>9.0</v>
      </c>
      <c r="V128" s="83"/>
      <c r="W128" s="81">
        <v>8.0</v>
      </c>
      <c r="X128" s="65"/>
      <c r="Y128" s="65"/>
      <c r="Z128" s="65"/>
    </row>
    <row r="129">
      <c r="B129" s="5" t="s">
        <v>12</v>
      </c>
      <c r="C129" s="6"/>
      <c r="D129" s="11">
        <v>9.0</v>
      </c>
      <c r="E129" s="6"/>
      <c r="F129" s="11">
        <v>2.0</v>
      </c>
      <c r="G129" s="36"/>
      <c r="H129" s="38">
        <v>3.0</v>
      </c>
      <c r="I129" s="36"/>
      <c r="J129" s="38">
        <v>6.0</v>
      </c>
      <c r="O129" s="65"/>
      <c r="P129" s="84">
        <v>120.0</v>
      </c>
      <c r="Q129" s="78"/>
      <c r="R129" s="76">
        <v>0.0</v>
      </c>
      <c r="S129" s="75"/>
      <c r="T129" s="76">
        <v>0.0</v>
      </c>
      <c r="U129" s="75"/>
      <c r="V129" s="77">
        <v>20.0</v>
      </c>
      <c r="W129" s="78"/>
      <c r="X129" s="65"/>
      <c r="Y129" s="79">
        <v>0.0</v>
      </c>
      <c r="Z129" s="79">
        <v>140.0</v>
      </c>
    </row>
    <row r="130">
      <c r="C130" s="8"/>
      <c r="D130" s="9"/>
      <c r="E130" s="8"/>
      <c r="F130" s="68"/>
      <c r="G130" s="44">
        <v>60.0</v>
      </c>
      <c r="H130" s="46"/>
      <c r="I130" s="44">
        <v>110.0</v>
      </c>
      <c r="J130" s="85"/>
      <c r="M130" s="3">
        <v>170.0</v>
      </c>
      <c r="O130" s="66" t="s">
        <v>12</v>
      </c>
      <c r="P130" s="86"/>
      <c r="Q130" s="82">
        <v>9.0</v>
      </c>
      <c r="R130" s="83"/>
      <c r="S130" s="81">
        <v>2.0</v>
      </c>
      <c r="T130" s="83"/>
      <c r="U130" s="81">
        <v>3.0</v>
      </c>
      <c r="V130" s="83"/>
      <c r="W130" s="81">
        <v>6.0</v>
      </c>
      <c r="X130" s="65"/>
      <c r="Y130" s="65"/>
      <c r="Z130" s="65"/>
    </row>
    <row r="131">
      <c r="L131" s="12"/>
      <c r="M131" s="25">
        <f>SUM(M126:M130)</f>
        <v>470</v>
      </c>
      <c r="O131" s="65"/>
      <c r="P131" s="74">
        <v>0.0</v>
      </c>
      <c r="Q131" s="75"/>
      <c r="R131" s="77">
        <v>50.0</v>
      </c>
      <c r="S131" s="78"/>
      <c r="T131" s="77">
        <v>30.0</v>
      </c>
      <c r="U131" s="78"/>
      <c r="V131" s="77">
        <v>90.0</v>
      </c>
      <c r="W131" s="78"/>
      <c r="X131" s="65"/>
      <c r="Y131" s="79">
        <v>0.0</v>
      </c>
      <c r="Z131" s="79">
        <v>170.0</v>
      </c>
    </row>
    <row r="132">
      <c r="B132" s="87" t="s">
        <v>37</v>
      </c>
      <c r="L132" s="12"/>
      <c r="M132" s="13">
        <f>D125*C126+F125*E126+F127*E128+H127*G128+H129*G130+J129*I130</f>
        <v>3220</v>
      </c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88">
        <v>0.0</v>
      </c>
      <c r="Z132" s="65"/>
    </row>
    <row r="133">
      <c r="C133" s="3">
        <v>120.0</v>
      </c>
      <c r="E133" s="3">
        <v>50.0</v>
      </c>
      <c r="G133" s="3">
        <v>190.0</v>
      </c>
      <c r="I133" s="3">
        <v>110.0</v>
      </c>
      <c r="L133" s="25">
        <f>SUM(C133:J133)</f>
        <v>470</v>
      </c>
      <c r="O133" s="65"/>
      <c r="P133" s="79">
        <v>0.0</v>
      </c>
      <c r="Q133" s="65"/>
      <c r="R133" s="79">
        <v>0.0</v>
      </c>
      <c r="S133" s="65"/>
      <c r="T133" s="79">
        <v>0.0</v>
      </c>
      <c r="U133" s="65"/>
      <c r="V133" s="79">
        <v>0.0</v>
      </c>
      <c r="W133" s="65"/>
      <c r="X133" s="88">
        <v>0.0</v>
      </c>
      <c r="Y133" s="89">
        <v>1530.0</v>
      </c>
      <c r="Z133" s="65"/>
    </row>
    <row r="134">
      <c r="O134" s="65"/>
      <c r="P134" s="79">
        <v>120.0</v>
      </c>
      <c r="Q134" s="65"/>
      <c r="R134" s="79">
        <v>50.0</v>
      </c>
      <c r="S134" s="65"/>
      <c r="T134" s="79">
        <v>190.0</v>
      </c>
      <c r="U134" s="65"/>
      <c r="V134" s="79">
        <v>110.0</v>
      </c>
      <c r="W134" s="65"/>
      <c r="X134" s="65"/>
      <c r="Y134" s="65"/>
      <c r="Z134" s="65"/>
    </row>
    <row r="135">
      <c r="B135" s="90" t="s">
        <v>38</v>
      </c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>
      <c r="B136" s="16">
        <f>C126</f>
        <v>120</v>
      </c>
      <c r="C136" s="16">
        <f>E126</f>
        <v>40</v>
      </c>
      <c r="D136" s="16">
        <v>0.0</v>
      </c>
      <c r="E136" s="16">
        <v>0.0</v>
      </c>
      <c r="O136" s="66" t="s">
        <v>16</v>
      </c>
      <c r="P136" s="91">
        <v>0.0</v>
      </c>
      <c r="Q136" s="92">
        <v>0.0</v>
      </c>
      <c r="R136" s="92">
        <v>160.0</v>
      </c>
      <c r="S136" s="92">
        <v>0.0</v>
      </c>
      <c r="T136" s="65"/>
      <c r="U136" s="65"/>
      <c r="V136" s="65"/>
      <c r="W136" s="65"/>
      <c r="X136" s="65"/>
      <c r="Y136" s="65"/>
      <c r="Z136" s="65"/>
    </row>
    <row r="137">
      <c r="B137" s="16">
        <v>0.0</v>
      </c>
      <c r="C137" s="16">
        <f>E128</f>
        <v>10</v>
      </c>
      <c r="D137" s="16">
        <f>G128</f>
        <v>130</v>
      </c>
      <c r="E137" s="16">
        <v>0.0</v>
      </c>
      <c r="O137" s="65"/>
      <c r="P137" s="93">
        <v>120.0</v>
      </c>
      <c r="Q137" s="94">
        <v>0.0</v>
      </c>
      <c r="R137" s="94">
        <v>0.0</v>
      </c>
      <c r="S137" s="94">
        <v>20.0</v>
      </c>
      <c r="T137" s="65"/>
      <c r="U137" s="65"/>
      <c r="V137" s="65"/>
      <c r="W137" s="65"/>
      <c r="X137" s="65"/>
      <c r="Y137" s="65"/>
      <c r="Z137" s="65"/>
    </row>
    <row r="138">
      <c r="A138" s="3" t="s">
        <v>16</v>
      </c>
      <c r="B138" s="16">
        <v>0.0</v>
      </c>
      <c r="C138" s="16">
        <v>0.0</v>
      </c>
      <c r="D138" s="16">
        <f>G130</f>
        <v>60</v>
      </c>
      <c r="E138" s="16">
        <f>I130</f>
        <v>110</v>
      </c>
      <c r="O138" s="65"/>
      <c r="P138" s="93">
        <v>0.0</v>
      </c>
      <c r="Q138" s="94">
        <v>50.0</v>
      </c>
      <c r="R138" s="94">
        <v>30.0</v>
      </c>
      <c r="S138" s="94">
        <v>90.0</v>
      </c>
      <c r="T138" s="65"/>
      <c r="U138" s="65"/>
      <c r="V138" s="65"/>
      <c r="W138" s="65"/>
      <c r="X138" s="65"/>
      <c r="Y138" s="65"/>
      <c r="Z138" s="65"/>
    </row>
    <row r="139"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>
      <c r="B140" s="16">
        <v>7.0</v>
      </c>
      <c r="C140" s="16">
        <v>8.0</v>
      </c>
      <c r="D140" s="16">
        <v>1.0</v>
      </c>
      <c r="E140" s="16">
        <v>2.0</v>
      </c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>
      <c r="A141" s="3" t="s">
        <v>17</v>
      </c>
      <c r="B141" s="16">
        <v>4.0</v>
      </c>
      <c r="C141" s="16">
        <v>5.0</v>
      </c>
      <c r="D141" s="16">
        <v>9.0</v>
      </c>
      <c r="E141" s="16">
        <v>8.0</v>
      </c>
      <c r="O141" s="66" t="s">
        <v>17</v>
      </c>
      <c r="P141" s="91">
        <v>7.0</v>
      </c>
      <c r="Q141" s="92">
        <v>8.0</v>
      </c>
      <c r="R141" s="92">
        <v>1.0</v>
      </c>
      <c r="S141" s="92">
        <v>2.0</v>
      </c>
      <c r="T141" s="65"/>
      <c r="U141" s="65"/>
      <c r="V141" s="65"/>
      <c r="W141" s="65"/>
      <c r="X141" s="65"/>
      <c r="Y141" s="65"/>
      <c r="Z141" s="65"/>
    </row>
    <row r="142">
      <c r="B142" s="16">
        <v>9.0</v>
      </c>
      <c r="C142" s="16">
        <v>2.0</v>
      </c>
      <c r="D142" s="16">
        <v>3.0</v>
      </c>
      <c r="E142" s="16">
        <v>6.0</v>
      </c>
      <c r="O142" s="65"/>
      <c r="P142" s="93">
        <v>4.0</v>
      </c>
      <c r="Q142" s="94">
        <v>5.0</v>
      </c>
      <c r="R142" s="94">
        <v>9.0</v>
      </c>
      <c r="S142" s="94">
        <v>8.0</v>
      </c>
      <c r="T142" s="65"/>
      <c r="U142" s="65"/>
      <c r="V142" s="65"/>
      <c r="W142" s="65"/>
      <c r="X142" s="65"/>
      <c r="Y142" s="65"/>
      <c r="Z142" s="65"/>
    </row>
    <row r="143">
      <c r="O143" s="65"/>
      <c r="P143" s="93">
        <v>9.0</v>
      </c>
      <c r="Q143" s="94">
        <v>2.0</v>
      </c>
      <c r="R143" s="94">
        <v>3.0</v>
      </c>
      <c r="S143" s="94">
        <v>6.0</v>
      </c>
      <c r="T143" s="65"/>
      <c r="U143" s="65"/>
      <c r="V143" s="65"/>
      <c r="W143" s="65"/>
      <c r="X143" s="65"/>
      <c r="Y143" s="65"/>
      <c r="Z143" s="65"/>
    </row>
    <row r="144">
      <c r="B144" s="90" t="s">
        <v>39</v>
      </c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>
      <c r="O145" s="66" t="s">
        <v>40</v>
      </c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>
      <c r="C146" s="2" t="s">
        <v>4</v>
      </c>
      <c r="E146" s="2" t="s">
        <v>5</v>
      </c>
      <c r="G146" s="2" t="s">
        <v>6</v>
      </c>
      <c r="I146" s="2" t="s">
        <v>7</v>
      </c>
      <c r="K146" s="3" t="s">
        <v>21</v>
      </c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>
      <c r="B147" s="5" t="s">
        <v>10</v>
      </c>
      <c r="C147" s="95"/>
      <c r="D147" s="96">
        <v>7.0</v>
      </c>
      <c r="E147" s="97"/>
      <c r="F147" s="98">
        <v>8.0</v>
      </c>
      <c r="G147" s="19">
        <f>SUM(G153,K147)</f>
        <v>12</v>
      </c>
      <c r="H147" s="7">
        <v>1.0</v>
      </c>
      <c r="I147" s="39">
        <f>SUM(I153,K147)</f>
        <v>15</v>
      </c>
      <c r="J147" s="7">
        <v>2.0</v>
      </c>
      <c r="K147" s="57">
        <v>0.0</v>
      </c>
      <c r="O147" s="65"/>
      <c r="P147" s="66" t="s">
        <v>4</v>
      </c>
      <c r="Q147" s="65"/>
      <c r="R147" s="66" t="s">
        <v>5</v>
      </c>
      <c r="S147" s="65"/>
      <c r="T147" s="66" t="s">
        <v>6</v>
      </c>
      <c r="U147" s="65"/>
      <c r="V147" s="66" t="s">
        <v>7</v>
      </c>
      <c r="W147" s="65"/>
      <c r="X147" s="65"/>
      <c r="Y147" s="65"/>
      <c r="Z147" s="65"/>
      <c r="AA147" s="66" t="s">
        <v>4</v>
      </c>
      <c r="AB147" s="65"/>
      <c r="AC147" s="66" t="s">
        <v>5</v>
      </c>
      <c r="AD147" s="65"/>
      <c r="AE147" s="66" t="s">
        <v>6</v>
      </c>
      <c r="AF147" s="65"/>
      <c r="AG147" s="66" t="s">
        <v>7</v>
      </c>
      <c r="AH147" s="65"/>
      <c r="AI147" s="65"/>
    </row>
    <row r="148">
      <c r="C148" s="99">
        <v>120.0</v>
      </c>
      <c r="D148" s="100"/>
      <c r="E148" s="99">
        <v>40.0</v>
      </c>
      <c r="F148" s="101"/>
      <c r="G148" s="8"/>
      <c r="H148" s="102">
        <f>G147-H147</f>
        <v>11</v>
      </c>
      <c r="I148" s="22"/>
      <c r="J148" s="102">
        <f>I147-J147</f>
        <v>13</v>
      </c>
      <c r="K148" s="41"/>
      <c r="O148" s="66" t="s">
        <v>10</v>
      </c>
      <c r="P148" s="103">
        <v>0.0</v>
      </c>
      <c r="Q148" s="70">
        <v>7.0</v>
      </c>
      <c r="R148" s="104">
        <v>0.0</v>
      </c>
      <c r="S148" s="70">
        <v>8.0</v>
      </c>
      <c r="T148" s="72"/>
      <c r="U148" s="73">
        <v>1.0</v>
      </c>
      <c r="V148" s="105">
        <v>4.0</v>
      </c>
      <c r="W148" s="70">
        <v>2.0</v>
      </c>
      <c r="X148" s="106">
        <v>0.0</v>
      </c>
      <c r="Y148" s="65"/>
      <c r="Z148" s="66" t="s">
        <v>10</v>
      </c>
      <c r="AA148" s="107">
        <v>-2.0</v>
      </c>
      <c r="AB148" s="70">
        <v>7.0</v>
      </c>
      <c r="AC148" s="108">
        <v>0.0</v>
      </c>
      <c r="AD148" s="70">
        <v>8.0</v>
      </c>
      <c r="AE148" s="72"/>
      <c r="AF148" s="73">
        <v>1.0</v>
      </c>
      <c r="AG148" s="109"/>
      <c r="AH148" s="110">
        <v>2.0</v>
      </c>
      <c r="AI148" s="111">
        <v>0.0</v>
      </c>
    </row>
    <row r="149">
      <c r="B149" s="5" t="s">
        <v>11</v>
      </c>
      <c r="C149" s="35">
        <f>SUM(C153,K149)</f>
        <v>4</v>
      </c>
      <c r="D149" s="11">
        <v>4.0</v>
      </c>
      <c r="E149" s="35">
        <v>10.0</v>
      </c>
      <c r="F149" s="11">
        <v>5.0</v>
      </c>
      <c r="G149" s="112"/>
      <c r="H149" s="113">
        <v>9.0</v>
      </c>
      <c r="I149" s="35">
        <f>SUM(I153,K149)</f>
        <v>12</v>
      </c>
      <c r="J149" s="11">
        <v>8.0</v>
      </c>
      <c r="K149" s="57">
        <v>-3.0</v>
      </c>
      <c r="O149" s="65"/>
      <c r="P149" s="74">
        <v>0.0</v>
      </c>
      <c r="Q149" s="114">
        <v>-7.0</v>
      </c>
      <c r="R149" s="76">
        <v>0.0</v>
      </c>
      <c r="S149" s="114">
        <v>-8.0</v>
      </c>
      <c r="T149" s="77">
        <v>160.0</v>
      </c>
      <c r="U149" s="78"/>
      <c r="V149" s="76">
        <v>0.0</v>
      </c>
      <c r="W149" s="115">
        <v>2.0</v>
      </c>
      <c r="X149" s="41"/>
      <c r="Y149" s="65"/>
      <c r="Z149" s="65"/>
      <c r="AA149" s="74"/>
      <c r="AB149" s="116">
        <v>-9.0</v>
      </c>
      <c r="AC149" s="76"/>
      <c r="AD149" s="116">
        <v>-8.0</v>
      </c>
      <c r="AE149" s="77">
        <v>70.0</v>
      </c>
      <c r="AF149" s="78"/>
      <c r="AG149" s="117">
        <v>90.0</v>
      </c>
      <c r="AH149" s="118"/>
      <c r="AI149" s="41"/>
    </row>
    <row r="150">
      <c r="C150" s="8"/>
      <c r="D150" s="43">
        <f>C149-D149</f>
        <v>0</v>
      </c>
      <c r="E150" s="8"/>
      <c r="F150" s="9"/>
      <c r="G150" s="99">
        <v>130.0</v>
      </c>
      <c r="H150" s="119"/>
      <c r="I150" s="8"/>
      <c r="J150" s="120">
        <f>I149-J149</f>
        <v>4</v>
      </c>
      <c r="K150" s="41"/>
      <c r="O150" s="66" t="s">
        <v>11</v>
      </c>
      <c r="P150" s="80"/>
      <c r="Q150" s="81">
        <v>4.0</v>
      </c>
      <c r="R150" s="79">
        <v>4.0</v>
      </c>
      <c r="S150" s="82">
        <v>5.0</v>
      </c>
      <c r="T150" s="79">
        <v>5.0</v>
      </c>
      <c r="U150" s="82">
        <v>9.0</v>
      </c>
      <c r="V150" s="83"/>
      <c r="W150" s="81">
        <v>8.0</v>
      </c>
      <c r="X150" s="121">
        <v>4.0</v>
      </c>
      <c r="Y150" s="65"/>
      <c r="Z150" s="66" t="s">
        <v>11</v>
      </c>
      <c r="AA150" s="80"/>
      <c r="AB150" s="81">
        <v>4.0</v>
      </c>
      <c r="AC150" s="122">
        <v>6.0</v>
      </c>
      <c r="AD150" s="82">
        <v>5.0</v>
      </c>
      <c r="AE150" s="122">
        <v>7.0</v>
      </c>
      <c r="AF150" s="82">
        <v>9.0</v>
      </c>
      <c r="AG150" s="83"/>
      <c r="AH150" s="81">
        <v>8.0</v>
      </c>
      <c r="AI150" s="123">
        <v>6.0</v>
      </c>
    </row>
    <row r="151">
      <c r="B151" s="5" t="s">
        <v>12</v>
      </c>
      <c r="C151" s="35">
        <f>SUM(C153,K151)</f>
        <v>-2</v>
      </c>
      <c r="D151" s="11">
        <v>9.0</v>
      </c>
      <c r="E151" s="35">
        <f>SUM(E153,K151)</f>
        <v>-1</v>
      </c>
      <c r="F151" s="11">
        <v>2.0</v>
      </c>
      <c r="G151" s="97"/>
      <c r="H151" s="124">
        <v>3.0</v>
      </c>
      <c r="I151" s="97"/>
      <c r="J151" s="124">
        <v>6.0</v>
      </c>
      <c r="K151" s="57">
        <v>-9.0</v>
      </c>
      <c r="O151" s="65"/>
      <c r="P151" s="84">
        <v>120.0</v>
      </c>
      <c r="Q151" s="78"/>
      <c r="R151" s="76">
        <v>0.0</v>
      </c>
      <c r="S151" s="114">
        <v>-1.0</v>
      </c>
      <c r="T151" s="76">
        <v>0.0</v>
      </c>
      <c r="U151" s="114">
        <v>-4.0</v>
      </c>
      <c r="V151" s="77">
        <v>20.0</v>
      </c>
      <c r="W151" s="78"/>
      <c r="X151" s="41"/>
      <c r="Y151" s="65"/>
      <c r="Z151" s="65"/>
      <c r="AA151" s="84">
        <v>120.0</v>
      </c>
      <c r="AB151" s="78"/>
      <c r="AC151" s="76"/>
      <c r="AD151" s="125">
        <v>1.0</v>
      </c>
      <c r="AE151" s="76"/>
      <c r="AF151" s="116">
        <v>-2.0</v>
      </c>
      <c r="AG151" s="77">
        <v>20.0</v>
      </c>
      <c r="AH151" s="78"/>
      <c r="AI151" s="41"/>
    </row>
    <row r="152">
      <c r="C152" s="8"/>
      <c r="D152" s="126">
        <f>C151-D151</f>
        <v>-11</v>
      </c>
      <c r="E152" s="8"/>
      <c r="F152" s="43">
        <f>E151-F151</f>
        <v>-3</v>
      </c>
      <c r="G152" s="99">
        <v>60.0</v>
      </c>
      <c r="H152" s="119"/>
      <c r="I152" s="99">
        <v>110.0</v>
      </c>
      <c r="J152" s="127"/>
      <c r="K152" s="41"/>
      <c r="O152" s="66" t="s">
        <v>12</v>
      </c>
      <c r="P152" s="128">
        <v>2.0</v>
      </c>
      <c r="Q152" s="82">
        <v>9.0</v>
      </c>
      <c r="R152" s="83"/>
      <c r="S152" s="81">
        <v>2.0</v>
      </c>
      <c r="T152" s="83"/>
      <c r="U152" s="81">
        <v>3.0</v>
      </c>
      <c r="V152" s="83"/>
      <c r="W152" s="81">
        <v>6.0</v>
      </c>
      <c r="X152" s="121">
        <v>2.0</v>
      </c>
      <c r="Y152" s="65"/>
      <c r="Z152" s="66" t="s">
        <v>12</v>
      </c>
      <c r="AA152" s="129">
        <v>0.0</v>
      </c>
      <c r="AB152" s="82">
        <v>9.0</v>
      </c>
      <c r="AC152" s="83"/>
      <c r="AD152" s="81">
        <v>2.0</v>
      </c>
      <c r="AE152" s="83"/>
      <c r="AF152" s="81">
        <v>3.0</v>
      </c>
      <c r="AG152" s="130">
        <v>4.0</v>
      </c>
      <c r="AH152" s="82">
        <v>6.0</v>
      </c>
      <c r="AI152" s="123">
        <v>2.0</v>
      </c>
    </row>
    <row r="153">
      <c r="B153" s="16" t="s">
        <v>22</v>
      </c>
      <c r="C153" s="64">
        <v>7.0</v>
      </c>
      <c r="D153" s="29"/>
      <c r="E153" s="64">
        <v>8.0</v>
      </c>
      <c r="F153" s="29"/>
      <c r="G153" s="64">
        <v>12.0</v>
      </c>
      <c r="H153" s="29"/>
      <c r="I153" s="64">
        <v>15.0</v>
      </c>
      <c r="J153" s="29"/>
      <c r="K153" s="131">
        <f>C148*D147+E148*F147+G150*H149+G152*H151+I152*J151</f>
        <v>3170</v>
      </c>
      <c r="O153" s="65"/>
      <c r="P153" s="74">
        <v>0.0</v>
      </c>
      <c r="Q153" s="114">
        <v>-7.0</v>
      </c>
      <c r="R153" s="77">
        <v>50.0</v>
      </c>
      <c r="S153" s="78"/>
      <c r="T153" s="77">
        <v>30.0</v>
      </c>
      <c r="U153" s="78"/>
      <c r="V153" s="77">
        <v>90.0</v>
      </c>
      <c r="W153" s="78"/>
      <c r="X153" s="41"/>
      <c r="Y153" s="65"/>
      <c r="Z153" s="65"/>
      <c r="AA153" s="74"/>
      <c r="AB153" s="116">
        <v>-9.0</v>
      </c>
      <c r="AC153" s="77">
        <v>50.0</v>
      </c>
      <c r="AD153" s="78"/>
      <c r="AE153" s="77">
        <v>120.0</v>
      </c>
      <c r="AF153" s="78"/>
      <c r="AG153" s="76"/>
      <c r="AH153" s="132">
        <v>-2.0</v>
      </c>
      <c r="AI153" s="41"/>
    </row>
    <row r="154">
      <c r="O154" s="65"/>
      <c r="P154" s="133">
        <v>0.0</v>
      </c>
      <c r="Q154" s="29"/>
      <c r="R154" s="134">
        <v>0.0</v>
      </c>
      <c r="S154" s="29"/>
      <c r="T154" s="134">
        <v>1.0</v>
      </c>
      <c r="U154" s="29"/>
      <c r="V154" s="134">
        <v>4.0</v>
      </c>
      <c r="W154" s="29"/>
      <c r="X154" s="65"/>
      <c r="Y154" s="65"/>
      <c r="Z154" s="65"/>
      <c r="AA154" s="135">
        <v>-2.0</v>
      </c>
      <c r="AB154" s="29"/>
      <c r="AC154" s="136">
        <v>0.0</v>
      </c>
      <c r="AD154" s="29"/>
      <c r="AE154" s="136">
        <v>1.0</v>
      </c>
      <c r="AF154" s="29"/>
      <c r="AG154" s="136">
        <v>2.0</v>
      </c>
      <c r="AH154" s="29"/>
    </row>
    <row r="155">
      <c r="B155" s="3" t="s">
        <v>41</v>
      </c>
      <c r="X155" s="13">
        <f>P151*Q150+T149*U148+V151*W150+R153*S152+T153*U152+V153*W152</f>
        <v>1530</v>
      </c>
      <c r="AI155" s="137">
        <f>AG151*AH150+AH148*AG149+AF148*AE149+AF152*AE153+AD152*AC153+AB150*AA151</f>
        <v>1350</v>
      </c>
    </row>
    <row r="156">
      <c r="P156" s="138" t="s">
        <v>42</v>
      </c>
      <c r="Q156" s="10">
        <f>0*7+0*8+70*1+90*2+120*4+0*5+0*9+20*8+0*9+50*2+120*3+0*6</f>
        <v>1350</v>
      </c>
    </row>
    <row r="157">
      <c r="B157" s="3" t="s">
        <v>43</v>
      </c>
      <c r="N157" s="139"/>
      <c r="O157" s="140"/>
      <c r="P157" s="140"/>
      <c r="Q157" s="140"/>
      <c r="R157" s="140"/>
      <c r="S157" s="140"/>
      <c r="T157" s="140"/>
      <c r="U157" s="140"/>
      <c r="V157" s="140"/>
      <c r="W157" s="140"/>
      <c r="X157" s="141"/>
    </row>
    <row r="158">
      <c r="N158" s="142"/>
      <c r="O158" s="65"/>
      <c r="P158" s="66" t="s">
        <v>4</v>
      </c>
      <c r="Q158" s="65"/>
      <c r="R158" s="66" t="s">
        <v>5</v>
      </c>
      <c r="S158" s="65"/>
      <c r="T158" s="66" t="s">
        <v>6</v>
      </c>
      <c r="U158" s="65"/>
      <c r="V158" s="66" t="s">
        <v>7</v>
      </c>
      <c r="W158" s="65"/>
      <c r="X158" s="143" t="s">
        <v>21</v>
      </c>
    </row>
    <row r="159">
      <c r="B159" s="10">
        <f>120*7+40*2+10*5+130*9+40*2+60*3+70*6</f>
        <v>2820</v>
      </c>
      <c r="N159" s="142"/>
      <c r="O159" s="66" t="s">
        <v>10</v>
      </c>
      <c r="P159" s="103"/>
      <c r="Q159" s="70">
        <v>7.0</v>
      </c>
      <c r="R159" s="104"/>
      <c r="S159" s="70">
        <v>8.0</v>
      </c>
      <c r="T159" s="144"/>
      <c r="U159" s="145">
        <v>1.0</v>
      </c>
      <c r="V159" s="146"/>
      <c r="W159" s="145">
        <v>2.0</v>
      </c>
      <c r="X159" s="147"/>
      <c r="AA159" s="10" t="str">
        <f>AA149</f>
        <v/>
      </c>
      <c r="AB159" s="10" t="str">
        <f>AC149</f>
        <v/>
      </c>
      <c r="AC159" s="10">
        <f>AE149</f>
        <v>70</v>
      </c>
      <c r="AD159" s="10">
        <f>AG149</f>
        <v>90</v>
      </c>
    </row>
    <row r="160">
      <c r="C160" s="2" t="s">
        <v>4</v>
      </c>
      <c r="E160" s="2" t="s">
        <v>5</v>
      </c>
      <c r="G160" s="2" t="s">
        <v>6</v>
      </c>
      <c r="I160" s="2" t="s">
        <v>7</v>
      </c>
      <c r="K160" s="3" t="s">
        <v>21</v>
      </c>
      <c r="N160" s="142"/>
      <c r="O160" s="65"/>
      <c r="P160" s="74">
        <v>0.0</v>
      </c>
      <c r="Q160" s="94"/>
      <c r="R160" s="76">
        <v>0.0</v>
      </c>
      <c r="S160" s="94"/>
      <c r="T160" s="148">
        <v>70.0</v>
      </c>
      <c r="U160" s="149"/>
      <c r="V160" s="148">
        <v>90.0</v>
      </c>
      <c r="W160" s="150"/>
      <c r="X160" s="151"/>
      <c r="AA160" s="10">
        <f>AA151</f>
        <v>120</v>
      </c>
      <c r="AB160" s="10" t="str">
        <f>AC151</f>
        <v/>
      </c>
      <c r="AC160" s="10" t="str">
        <f>AE151</f>
        <v/>
      </c>
      <c r="AD160" s="10">
        <f>AG151</f>
        <v>20</v>
      </c>
    </row>
    <row r="161">
      <c r="B161" s="5" t="s">
        <v>10</v>
      </c>
      <c r="C161" s="95"/>
      <c r="D161" s="96">
        <v>7.0</v>
      </c>
      <c r="E161" s="35">
        <v>-2.0</v>
      </c>
      <c r="F161" s="18">
        <v>8.0</v>
      </c>
      <c r="G161" s="19">
        <v>-1.0</v>
      </c>
      <c r="H161" s="7">
        <v>1.0</v>
      </c>
      <c r="I161" s="152"/>
      <c r="J161" s="96">
        <v>2.0</v>
      </c>
      <c r="K161" s="57">
        <v>0.0</v>
      </c>
      <c r="N161" s="142"/>
      <c r="O161" s="66" t="s">
        <v>11</v>
      </c>
      <c r="P161" s="153"/>
      <c r="Q161" s="154">
        <v>4.0</v>
      </c>
      <c r="R161" s="79"/>
      <c r="S161" s="82">
        <v>5.0</v>
      </c>
      <c r="T161" s="79"/>
      <c r="U161" s="82">
        <v>9.0</v>
      </c>
      <c r="V161" s="155"/>
      <c r="W161" s="154">
        <v>8.0</v>
      </c>
      <c r="X161" s="147"/>
      <c r="AA161" s="10" t="str">
        <f>AA153</f>
        <v/>
      </c>
      <c r="AB161" s="10">
        <f>AC153</f>
        <v>50</v>
      </c>
      <c r="AC161" s="10">
        <f>AE153</f>
        <v>120</v>
      </c>
      <c r="AD161" s="10" t="str">
        <f>AG153</f>
        <v/>
      </c>
    </row>
    <row r="162">
      <c r="C162" s="99">
        <v>120.0</v>
      </c>
      <c r="D162" s="100"/>
      <c r="E162" s="8">
        <v>0.0</v>
      </c>
      <c r="F162" s="22">
        <v>-10.0</v>
      </c>
      <c r="G162" s="8">
        <v>0.0</v>
      </c>
      <c r="H162" s="156">
        <v>-2.0</v>
      </c>
      <c r="I162" s="157">
        <v>40.0</v>
      </c>
      <c r="J162" s="100"/>
      <c r="K162" s="41"/>
      <c r="N162" s="142"/>
      <c r="O162" s="65"/>
      <c r="P162" s="158">
        <v>120.0</v>
      </c>
      <c r="Q162" s="149"/>
      <c r="R162" s="76"/>
      <c r="S162" s="94"/>
      <c r="T162" s="76">
        <v>0.0</v>
      </c>
      <c r="U162" s="94"/>
      <c r="V162" s="148">
        <v>20.0</v>
      </c>
      <c r="W162" s="159"/>
      <c r="X162" s="151"/>
    </row>
    <row r="163">
      <c r="B163" s="5" t="s">
        <v>11</v>
      </c>
      <c r="C163" s="35">
        <v>17.0</v>
      </c>
      <c r="D163" s="11">
        <v>4.0</v>
      </c>
      <c r="E163" s="35">
        <v>8.0</v>
      </c>
      <c r="F163" s="11">
        <v>5.0</v>
      </c>
      <c r="G163" s="112"/>
      <c r="H163" s="113">
        <v>9.0</v>
      </c>
      <c r="I163" s="35">
        <v>12.0</v>
      </c>
      <c r="J163" s="11">
        <v>8.0</v>
      </c>
      <c r="K163" s="57">
        <v>10.0</v>
      </c>
      <c r="N163" s="142"/>
      <c r="O163" s="66" t="s">
        <v>12</v>
      </c>
      <c r="P163" s="128"/>
      <c r="Q163" s="82">
        <v>9.0</v>
      </c>
      <c r="R163" s="155"/>
      <c r="S163" s="154">
        <v>2.0</v>
      </c>
      <c r="T163" s="155"/>
      <c r="U163" s="154">
        <v>3.0</v>
      </c>
      <c r="V163" s="65"/>
      <c r="W163" s="82">
        <v>6.0</v>
      </c>
      <c r="X163" s="147"/>
      <c r="AA163" s="10">
        <f>AB148</f>
        <v>7</v>
      </c>
      <c r="AB163" s="10">
        <f>AD148</f>
        <v>8</v>
      </c>
      <c r="AC163" s="10">
        <f>AF148</f>
        <v>1</v>
      </c>
      <c r="AD163" s="10">
        <f>AH148</f>
        <v>2</v>
      </c>
    </row>
    <row r="164">
      <c r="C164" s="8">
        <v>0.0</v>
      </c>
      <c r="D164" s="160">
        <v>13.0</v>
      </c>
      <c r="E164" s="8">
        <v>0.0</v>
      </c>
      <c r="F164" s="161">
        <v>-3.0</v>
      </c>
      <c r="G164" s="99">
        <v>130.0</v>
      </c>
      <c r="H164" s="119"/>
      <c r="I164" s="8">
        <v>0.0</v>
      </c>
      <c r="J164" s="162">
        <v>4.0</v>
      </c>
      <c r="K164" s="41"/>
      <c r="N164" s="142"/>
      <c r="O164" s="65"/>
      <c r="P164" s="74">
        <v>0.0</v>
      </c>
      <c r="Q164" s="94"/>
      <c r="R164" s="148">
        <v>50.0</v>
      </c>
      <c r="S164" s="149"/>
      <c r="T164" s="148">
        <v>120.0</v>
      </c>
      <c r="U164" s="149"/>
      <c r="V164" s="76">
        <v>0.0</v>
      </c>
      <c r="W164" s="75"/>
      <c r="X164" s="151"/>
      <c r="AA164" s="10">
        <f>AB150</f>
        <v>4</v>
      </c>
      <c r="AB164" s="10">
        <f>AD150</f>
        <v>5</v>
      </c>
      <c r="AC164" s="10">
        <f>AF150</f>
        <v>9</v>
      </c>
      <c r="AD164" s="10">
        <f>AH150</f>
        <v>8</v>
      </c>
    </row>
    <row r="165">
      <c r="B165" s="5" t="s">
        <v>12</v>
      </c>
      <c r="C165" s="35">
        <v>11.0</v>
      </c>
      <c r="D165" s="11">
        <v>9.0</v>
      </c>
      <c r="E165" s="95"/>
      <c r="F165" s="124">
        <v>2.0</v>
      </c>
      <c r="G165" s="97"/>
      <c r="H165" s="124">
        <v>3.0</v>
      </c>
      <c r="I165" s="97"/>
      <c r="J165" s="124">
        <v>6.0</v>
      </c>
      <c r="K165" s="57">
        <v>4.0</v>
      </c>
      <c r="N165" s="142"/>
      <c r="O165" s="3" t="s">
        <v>22</v>
      </c>
      <c r="X165" s="163">
        <f>Q161*P162+U159*T160+W159*V160+W161*V162+S163*R164+U163*T164</f>
        <v>1350</v>
      </c>
      <c r="AA165" s="10">
        <f>AB152</f>
        <v>9</v>
      </c>
      <c r="AB165" s="10">
        <f>AD152</f>
        <v>2</v>
      </c>
      <c r="AC165" s="10">
        <f>AF152</f>
        <v>3</v>
      </c>
      <c r="AD165" s="10">
        <f>AH152</f>
        <v>6</v>
      </c>
    </row>
    <row r="166">
      <c r="C166" s="8">
        <v>0.0</v>
      </c>
      <c r="D166" s="162">
        <v>2.0</v>
      </c>
      <c r="E166" s="99">
        <v>40.0</v>
      </c>
      <c r="F166" s="100"/>
      <c r="G166" s="99">
        <v>60.0</v>
      </c>
      <c r="H166" s="119"/>
      <c r="I166" s="99">
        <v>70.0</v>
      </c>
      <c r="J166" s="127"/>
      <c r="K166" s="41"/>
      <c r="N166" s="164"/>
      <c r="O166" s="165"/>
      <c r="P166" s="165"/>
      <c r="Q166" s="165"/>
      <c r="R166" s="165"/>
      <c r="S166" s="165"/>
      <c r="T166" s="165"/>
      <c r="U166" s="165"/>
      <c r="V166" s="165"/>
      <c r="W166" s="165"/>
      <c r="X166" s="166"/>
    </row>
    <row r="167">
      <c r="B167" s="16" t="s">
        <v>22</v>
      </c>
      <c r="C167" s="64">
        <v>7.0</v>
      </c>
      <c r="D167" s="29"/>
      <c r="E167" s="64">
        <v>-2.0</v>
      </c>
      <c r="F167" s="29"/>
      <c r="G167" s="64">
        <v>-1.0</v>
      </c>
      <c r="H167" s="29"/>
      <c r="I167" s="64">
        <v>2.0</v>
      </c>
      <c r="J167" s="29"/>
      <c r="K167" s="167">
        <f>C162*D161+G164*H163+I162*J161+E166*F165+G166*H165+I166*J165</f>
        <v>2770</v>
      </c>
    </row>
    <row r="168">
      <c r="K168" s="13">
        <f>SUMPRODUCT(C170:F172,C174:F176)</f>
        <v>2770</v>
      </c>
    </row>
    <row r="170">
      <c r="C170" s="10">
        <f>C162</f>
        <v>120</v>
      </c>
      <c r="D170" s="10">
        <f>E162</f>
        <v>0</v>
      </c>
      <c r="E170" s="10">
        <f>G162</f>
        <v>0</v>
      </c>
      <c r="F170" s="10">
        <f>I162</f>
        <v>40</v>
      </c>
    </row>
    <row r="171">
      <c r="C171" s="10">
        <f>C164</f>
        <v>0</v>
      </c>
      <c r="D171" s="10">
        <f>E164</f>
        <v>0</v>
      </c>
      <c r="E171" s="10">
        <f>G164</f>
        <v>130</v>
      </c>
      <c r="F171" s="10">
        <f>I164</f>
        <v>0</v>
      </c>
    </row>
    <row r="172">
      <c r="C172" s="10">
        <f>C166</f>
        <v>0</v>
      </c>
      <c r="D172" s="10">
        <f>E166</f>
        <v>40</v>
      </c>
      <c r="E172" s="10">
        <f>G166</f>
        <v>60</v>
      </c>
      <c r="F172" s="10">
        <f>I166</f>
        <v>70</v>
      </c>
    </row>
    <row r="173">
      <c r="O173" s="103"/>
      <c r="P173" s="70">
        <v>7.0</v>
      </c>
      <c r="Q173" s="104"/>
      <c r="R173" s="70">
        <v>8.0</v>
      </c>
      <c r="S173" s="72"/>
      <c r="T173" s="73">
        <v>1.0</v>
      </c>
      <c r="U173" s="104"/>
      <c r="V173" s="70">
        <v>2.0</v>
      </c>
      <c r="W173" s="3">
        <v>0.0</v>
      </c>
    </row>
    <row r="174">
      <c r="C174" s="10">
        <f>D161</f>
        <v>7</v>
      </c>
      <c r="D174" s="10">
        <f>F161</f>
        <v>8</v>
      </c>
      <c r="E174" s="10">
        <f>H161</f>
        <v>1</v>
      </c>
      <c r="F174" s="10">
        <f>J161</f>
        <v>2</v>
      </c>
      <c r="O174" s="74"/>
      <c r="P174" s="94">
        <v>0.0</v>
      </c>
      <c r="Q174" s="76"/>
      <c r="R174" s="94">
        <v>0.0</v>
      </c>
      <c r="S174" s="77">
        <v>160.0</v>
      </c>
      <c r="T174" s="78"/>
      <c r="U174" s="76"/>
      <c r="V174" s="94"/>
      <c r="X174" s="10">
        <f>sum(O174:V174)</f>
        <v>160</v>
      </c>
    </row>
    <row r="175">
      <c r="C175" s="10">
        <f>D163</f>
        <v>4</v>
      </c>
      <c r="D175" s="10">
        <f>F163</f>
        <v>5</v>
      </c>
      <c r="E175" s="3">
        <v>9.0</v>
      </c>
      <c r="F175" s="10">
        <f>J163</f>
        <v>8</v>
      </c>
      <c r="O175" s="80"/>
      <c r="P175" s="81">
        <v>4.0</v>
      </c>
      <c r="Q175" s="79"/>
      <c r="R175" s="82">
        <v>5.0</v>
      </c>
      <c r="S175" s="79"/>
      <c r="T175" s="82">
        <v>9.0</v>
      </c>
      <c r="U175" s="83"/>
      <c r="V175" s="81">
        <v>8.0</v>
      </c>
      <c r="W175" s="3">
        <v>4.0</v>
      </c>
    </row>
    <row r="176">
      <c r="C176" s="10">
        <f>D165</f>
        <v>9</v>
      </c>
      <c r="D176" s="10">
        <f>F165</f>
        <v>2</v>
      </c>
      <c r="E176" s="10">
        <f>H165</f>
        <v>3</v>
      </c>
      <c r="F176" s="10">
        <f>J165</f>
        <v>6</v>
      </c>
      <c r="O176" s="84">
        <v>120.0</v>
      </c>
      <c r="P176" s="78"/>
      <c r="Q176" s="76"/>
      <c r="R176" s="94"/>
      <c r="S176" s="76"/>
      <c r="T176" s="94"/>
      <c r="U176" s="77">
        <v>20.0</v>
      </c>
      <c r="V176" s="78"/>
      <c r="X176" s="10">
        <f>sum(O176:V176)</f>
        <v>140</v>
      </c>
    </row>
    <row r="177">
      <c r="O177" s="128"/>
      <c r="P177" s="82">
        <v>9.0</v>
      </c>
      <c r="Q177" s="83"/>
      <c r="R177" s="81">
        <v>2.0</v>
      </c>
      <c r="S177" s="83"/>
      <c r="T177" s="81">
        <v>3.0</v>
      </c>
      <c r="U177" s="83"/>
      <c r="V177" s="81">
        <v>6.0</v>
      </c>
      <c r="W177" s="3">
        <v>2.0</v>
      </c>
    </row>
    <row r="178">
      <c r="O178" s="74"/>
      <c r="P178" s="94"/>
      <c r="Q178" s="77">
        <v>50.0</v>
      </c>
      <c r="R178" s="78"/>
      <c r="S178" s="77">
        <v>30.0</v>
      </c>
      <c r="T178" s="78"/>
      <c r="U178" s="77">
        <v>90.0</v>
      </c>
      <c r="V178" s="78"/>
      <c r="X178" s="10">
        <f>sum(O178:V178)</f>
        <v>170</v>
      </c>
    </row>
    <row r="179">
      <c r="O179" s="3">
        <v>0.0</v>
      </c>
      <c r="Q179" s="3">
        <v>0.0</v>
      </c>
      <c r="S179" s="3">
        <v>1.0</v>
      </c>
      <c r="U179" s="3">
        <v>4.0</v>
      </c>
    </row>
    <row r="180">
      <c r="O180" s="10">
        <f>sum(O174:O178)</f>
        <v>120</v>
      </c>
      <c r="Q180" s="10">
        <f>sum(Q174:Q178)</f>
        <v>50</v>
      </c>
      <c r="S180" s="10">
        <f>sum(S174:S178)</f>
        <v>190</v>
      </c>
      <c r="U180" s="10">
        <f>sum(U174:U178)</f>
        <v>110</v>
      </c>
    </row>
    <row r="182">
      <c r="O182" s="10">
        <f>120*4+5*20+2*30+1*140+3*50+20*2+6*90</f>
        <v>1510</v>
      </c>
    </row>
  </sheetData>
  <mergeCells count="115">
    <mergeCell ref="D5:E5"/>
    <mergeCell ref="F5:G5"/>
    <mergeCell ref="H5:I5"/>
    <mergeCell ref="J5:K5"/>
    <mergeCell ref="A6:A7"/>
    <mergeCell ref="A8:A9"/>
    <mergeCell ref="A10:A11"/>
    <mergeCell ref="A12:A13"/>
    <mergeCell ref="B32:C32"/>
    <mergeCell ref="D32:E32"/>
    <mergeCell ref="F32:G32"/>
    <mergeCell ref="H32:I32"/>
    <mergeCell ref="J32:K32"/>
    <mergeCell ref="A33:A34"/>
    <mergeCell ref="H58:I58"/>
    <mergeCell ref="J59:J60"/>
    <mergeCell ref="J61:J62"/>
    <mergeCell ref="J63:J64"/>
    <mergeCell ref="J65:J66"/>
    <mergeCell ref="H67:I67"/>
    <mergeCell ref="A35:A36"/>
    <mergeCell ref="A37:A38"/>
    <mergeCell ref="A39:A40"/>
    <mergeCell ref="B58:C58"/>
    <mergeCell ref="D58:E58"/>
    <mergeCell ref="F58:G58"/>
    <mergeCell ref="A59:A60"/>
    <mergeCell ref="A111:A112"/>
    <mergeCell ref="A113:A114"/>
    <mergeCell ref="A115:A116"/>
    <mergeCell ref="A117:A118"/>
    <mergeCell ref="B119:C119"/>
    <mergeCell ref="B125:B126"/>
    <mergeCell ref="B127:B128"/>
    <mergeCell ref="B129:B130"/>
    <mergeCell ref="A61:A62"/>
    <mergeCell ref="A63:A64"/>
    <mergeCell ref="A65:A66"/>
    <mergeCell ref="B67:C67"/>
    <mergeCell ref="D67:E67"/>
    <mergeCell ref="F67:G67"/>
    <mergeCell ref="B110:C110"/>
    <mergeCell ref="D110:E110"/>
    <mergeCell ref="D119:E119"/>
    <mergeCell ref="C124:D124"/>
    <mergeCell ref="E124:F124"/>
    <mergeCell ref="G124:H124"/>
    <mergeCell ref="I124:J124"/>
    <mergeCell ref="B163:B164"/>
    <mergeCell ref="B165:B166"/>
    <mergeCell ref="K165:K166"/>
    <mergeCell ref="C167:D167"/>
    <mergeCell ref="E167:F167"/>
    <mergeCell ref="G167:H167"/>
    <mergeCell ref="I167:J167"/>
    <mergeCell ref="B151:B152"/>
    <mergeCell ref="C153:D153"/>
    <mergeCell ref="C160:D160"/>
    <mergeCell ref="E160:F160"/>
    <mergeCell ref="G160:H160"/>
    <mergeCell ref="I160:J160"/>
    <mergeCell ref="B161:B162"/>
    <mergeCell ref="F110:G110"/>
    <mergeCell ref="H110:I110"/>
    <mergeCell ref="J110:K110"/>
    <mergeCell ref="L111:L112"/>
    <mergeCell ref="L113:L114"/>
    <mergeCell ref="L115:L116"/>
    <mergeCell ref="L117:L118"/>
    <mergeCell ref="F119:G119"/>
    <mergeCell ref="H119:I119"/>
    <mergeCell ref="J119:K119"/>
    <mergeCell ref="O145:P145"/>
    <mergeCell ref="E146:F146"/>
    <mergeCell ref="G146:H146"/>
    <mergeCell ref="I146:J146"/>
    <mergeCell ref="AI148:AI149"/>
    <mergeCell ref="AI150:AI151"/>
    <mergeCell ref="AI152:AI153"/>
    <mergeCell ref="C146:D146"/>
    <mergeCell ref="B147:B148"/>
    <mergeCell ref="K147:K148"/>
    <mergeCell ref="X148:X149"/>
    <mergeCell ref="B149:B150"/>
    <mergeCell ref="X150:X151"/>
    <mergeCell ref="X152:X153"/>
    <mergeCell ref="I153:J153"/>
    <mergeCell ref="AC154:AD154"/>
    <mergeCell ref="AE154:AF154"/>
    <mergeCell ref="AG154:AH154"/>
    <mergeCell ref="X159:X160"/>
    <mergeCell ref="X161:X162"/>
    <mergeCell ref="X163:X164"/>
    <mergeCell ref="E153:F153"/>
    <mergeCell ref="G153:H153"/>
    <mergeCell ref="P154:Q154"/>
    <mergeCell ref="R154:S154"/>
    <mergeCell ref="T154:U154"/>
    <mergeCell ref="V154:W154"/>
    <mergeCell ref="AA154:AB154"/>
    <mergeCell ref="V165:W165"/>
    <mergeCell ref="W173:W174"/>
    <mergeCell ref="W175:W176"/>
    <mergeCell ref="W177:W178"/>
    <mergeCell ref="O179:P179"/>
    <mergeCell ref="Q179:R179"/>
    <mergeCell ref="S179:T179"/>
    <mergeCell ref="U179:V179"/>
    <mergeCell ref="K149:K150"/>
    <mergeCell ref="K151:K152"/>
    <mergeCell ref="K161:K162"/>
    <mergeCell ref="K163:K164"/>
    <mergeCell ref="P165:Q165"/>
    <mergeCell ref="R165:S165"/>
    <mergeCell ref="T165:U16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44</v>
      </c>
    </row>
    <row r="2">
      <c r="B2" s="2" t="s">
        <v>4</v>
      </c>
      <c r="D2" s="2" t="s">
        <v>5</v>
      </c>
      <c r="F2" s="2" t="s">
        <v>6</v>
      </c>
      <c r="H2" s="2" t="s">
        <v>7</v>
      </c>
      <c r="K2" s="3" t="s">
        <v>45</v>
      </c>
    </row>
    <row r="3">
      <c r="A3" s="5" t="s">
        <v>10</v>
      </c>
      <c r="G3" s="6"/>
      <c r="H3" s="168"/>
      <c r="I3" s="6"/>
      <c r="J3" s="168"/>
      <c r="K3" s="6"/>
      <c r="L3" s="168"/>
      <c r="M3" s="6"/>
      <c r="N3" s="168"/>
    </row>
    <row r="4">
      <c r="G4" s="8"/>
      <c r="H4" s="9"/>
      <c r="I4" s="8"/>
      <c r="J4" s="9"/>
      <c r="K4" s="8"/>
      <c r="L4" s="9"/>
      <c r="M4" s="8"/>
      <c r="N4" s="9"/>
    </row>
    <row r="5">
      <c r="A5" s="5" t="s">
        <v>11</v>
      </c>
      <c r="G5" s="6"/>
      <c r="H5" s="11"/>
      <c r="I5" s="6"/>
      <c r="J5" s="11"/>
      <c r="K5" s="6"/>
      <c r="L5" s="11"/>
      <c r="M5" s="6"/>
      <c r="N5" s="11"/>
    </row>
    <row r="6">
      <c r="G6" s="8"/>
      <c r="H6" s="9"/>
      <c r="I6" s="8"/>
      <c r="J6" s="9"/>
      <c r="K6" s="8"/>
      <c r="L6" s="9"/>
      <c r="M6" s="8"/>
      <c r="N6" s="9"/>
    </row>
    <row r="7">
      <c r="A7" s="5" t="s">
        <v>12</v>
      </c>
      <c r="G7" s="35"/>
      <c r="H7" s="11"/>
      <c r="I7" s="6"/>
      <c r="J7" s="11"/>
      <c r="K7" s="6"/>
      <c r="L7" s="11"/>
      <c r="M7" s="6"/>
      <c r="N7" s="11"/>
    </row>
    <row r="8">
      <c r="G8" s="8"/>
      <c r="H8" s="9"/>
      <c r="I8" s="8"/>
      <c r="J8" s="9"/>
      <c r="K8" s="8"/>
      <c r="L8" s="9"/>
      <c r="M8" s="8"/>
      <c r="N8" s="9"/>
    </row>
    <row r="9">
      <c r="A9" s="5" t="s">
        <v>13</v>
      </c>
      <c r="G9" s="6"/>
      <c r="H9" s="11"/>
      <c r="I9" s="6"/>
      <c r="J9" s="11"/>
      <c r="K9" s="6"/>
      <c r="L9" s="11"/>
      <c r="M9" s="6"/>
      <c r="N9" s="11"/>
    </row>
    <row r="10">
      <c r="G10" s="8"/>
      <c r="H10" s="9"/>
      <c r="I10" s="8"/>
      <c r="J10" s="9"/>
      <c r="K10" s="8"/>
      <c r="L10" s="9"/>
      <c r="M10" s="8"/>
      <c r="N10" s="9"/>
    </row>
    <row r="12">
      <c r="A12" s="3" t="s">
        <v>37</v>
      </c>
      <c r="B12" s="10">
        <f>SUM(G3:G10)-B13</f>
        <v>-25</v>
      </c>
      <c r="D12" s="10">
        <f>SUM(I3:I10)-D13</f>
        <v>-30</v>
      </c>
      <c r="F12" s="10">
        <f>SUM(K3:K10)-F13</f>
        <v>-40</v>
      </c>
      <c r="H12" s="10">
        <f>SUM(M3:M10)-H13</f>
        <v>-35</v>
      </c>
      <c r="K12" s="12">
        <f>SUM(B12:I12)</f>
        <v>-130</v>
      </c>
      <c r="L12" s="13">
        <f>SUMPRODUCT(B20:E23,B15:E18)</f>
        <v>0</v>
      </c>
    </row>
    <row r="13">
      <c r="B13" s="3">
        <v>25.0</v>
      </c>
      <c r="D13" s="3">
        <v>30.0</v>
      </c>
      <c r="F13" s="3">
        <v>40.0</v>
      </c>
      <c r="H13" s="3">
        <v>35.0</v>
      </c>
      <c r="K13" s="169" t="str">
        <f t="shared" ref="K13:L13" si="1">SUM(#REF!,#REF!,#REF!,#REF!)</f>
        <v>#REF!</v>
      </c>
      <c r="L13" s="169" t="str">
        <f t="shared" si="1"/>
        <v>#REF!</v>
      </c>
    </row>
    <row r="15">
      <c r="B15" s="16" t="str">
        <f>G4</f>
        <v/>
      </c>
      <c r="C15" s="16" t="str">
        <f>I4</f>
        <v/>
      </c>
      <c r="D15" s="16" t="str">
        <f>K4</f>
        <v/>
      </c>
      <c r="E15" s="16" t="str">
        <f>M4</f>
        <v/>
      </c>
    </row>
    <row r="16">
      <c r="B16" s="16" t="str">
        <f>G6</f>
        <v/>
      </c>
      <c r="C16" s="16" t="str">
        <f>I6</f>
        <v/>
      </c>
      <c r="D16" s="16" t="str">
        <f>K6</f>
        <v/>
      </c>
      <c r="E16" s="16" t="str">
        <f>M6</f>
        <v/>
      </c>
    </row>
    <row r="17">
      <c r="A17" s="3" t="s">
        <v>16</v>
      </c>
      <c r="B17" s="16" t="str">
        <f>G8</f>
        <v/>
      </c>
      <c r="C17" s="16" t="str">
        <f>I8</f>
        <v/>
      </c>
      <c r="D17" s="16" t="str">
        <f>K8</f>
        <v/>
      </c>
      <c r="E17" s="16" t="str">
        <f>M8</f>
        <v/>
      </c>
    </row>
    <row r="18">
      <c r="B18" s="16" t="str">
        <f>G10</f>
        <v/>
      </c>
      <c r="C18" s="16" t="str">
        <f>I10</f>
        <v/>
      </c>
      <c r="D18" s="16" t="str">
        <f>K10</f>
        <v/>
      </c>
      <c r="E18" s="16" t="str">
        <f>M10</f>
        <v/>
      </c>
    </row>
    <row r="20">
      <c r="B20" s="16" t="str">
        <f>H3</f>
        <v/>
      </c>
      <c r="C20" s="16" t="str">
        <f>J3</f>
        <v/>
      </c>
      <c r="D20" s="16" t="str">
        <f>L3</f>
        <v/>
      </c>
      <c r="E20" s="16" t="str">
        <f>N3</f>
        <v/>
      </c>
    </row>
    <row r="21">
      <c r="A21" s="3" t="s">
        <v>17</v>
      </c>
      <c r="B21" s="16" t="str">
        <f>H5</f>
        <v/>
      </c>
      <c r="C21" s="16" t="str">
        <f>J5</f>
        <v/>
      </c>
      <c r="D21" s="16" t="str">
        <f>L5</f>
        <v/>
      </c>
      <c r="E21" s="16" t="str">
        <f>N5</f>
        <v/>
      </c>
    </row>
    <row r="22">
      <c r="B22" s="16" t="str">
        <f>H7</f>
        <v/>
      </c>
      <c r="C22" s="16" t="str">
        <f>J7</f>
        <v/>
      </c>
      <c r="D22" s="16" t="str">
        <f>L7</f>
        <v/>
      </c>
      <c r="E22" s="16" t="str">
        <f>N7</f>
        <v/>
      </c>
    </row>
    <row r="23">
      <c r="B23" s="16" t="str">
        <f>H9</f>
        <v/>
      </c>
      <c r="C23" s="16" t="str">
        <f>J9</f>
        <v/>
      </c>
      <c r="D23" s="16" t="str">
        <f>L9</f>
        <v/>
      </c>
      <c r="E23" s="16" t="str">
        <f>N9</f>
        <v/>
      </c>
    </row>
    <row r="25">
      <c r="A25" s="1" t="s">
        <v>19</v>
      </c>
    </row>
    <row r="26">
      <c r="A26" s="170"/>
      <c r="B26" s="171" t="s">
        <v>4</v>
      </c>
      <c r="C26" s="172"/>
      <c r="D26" s="171" t="s">
        <v>5</v>
      </c>
      <c r="E26" s="172"/>
      <c r="F26" s="171" t="s">
        <v>6</v>
      </c>
      <c r="G26" s="172"/>
      <c r="H26" s="171" t="s">
        <v>7</v>
      </c>
      <c r="I26" s="172"/>
      <c r="J26" s="170"/>
      <c r="K26" s="170"/>
      <c r="L26" s="170"/>
      <c r="M26" s="65"/>
    </row>
    <row r="27">
      <c r="A27" s="173" t="s">
        <v>10</v>
      </c>
      <c r="E27" s="6"/>
      <c r="F27" s="7"/>
      <c r="G27" s="6"/>
      <c r="H27" s="7"/>
      <c r="I27" s="6"/>
      <c r="J27" s="7"/>
      <c r="K27" s="6"/>
      <c r="L27" s="7"/>
    </row>
    <row r="28">
      <c r="A28" s="174"/>
      <c r="E28" s="175"/>
      <c r="F28" s="176"/>
      <c r="G28" s="175"/>
      <c r="H28" s="176"/>
      <c r="I28" s="175"/>
      <c r="J28" s="176"/>
      <c r="K28" s="175"/>
      <c r="L28" s="176"/>
    </row>
    <row r="29">
      <c r="A29" s="173" t="s">
        <v>11</v>
      </c>
      <c r="E29" s="6"/>
      <c r="F29" s="11"/>
      <c r="G29" s="6"/>
      <c r="H29" s="11"/>
      <c r="I29" s="6"/>
      <c r="J29" s="11"/>
      <c r="K29" s="6"/>
      <c r="L29" s="11"/>
    </row>
    <row r="30">
      <c r="A30" s="174"/>
      <c r="E30" s="175"/>
      <c r="F30" s="176"/>
      <c r="G30" s="175"/>
      <c r="H30" s="176"/>
      <c r="I30" s="177"/>
      <c r="J30" s="176"/>
      <c r="K30" s="177"/>
      <c r="L30" s="176"/>
    </row>
    <row r="31">
      <c r="A31" s="173" t="s">
        <v>12</v>
      </c>
      <c r="E31" s="35"/>
      <c r="F31" s="11"/>
      <c r="G31" s="6"/>
      <c r="H31" s="11"/>
      <c r="I31" s="6"/>
      <c r="J31" s="11"/>
      <c r="K31" s="6"/>
      <c r="L31" s="11"/>
    </row>
    <row r="32">
      <c r="A32" s="174"/>
      <c r="E32" s="175"/>
      <c r="F32" s="176"/>
      <c r="G32" s="175"/>
      <c r="H32" s="176"/>
      <c r="I32" s="177"/>
      <c r="J32" s="176"/>
      <c r="K32" s="177"/>
      <c r="L32" s="176"/>
      <c r="R32" s="178"/>
    </row>
    <row r="33">
      <c r="A33" s="173" t="s">
        <v>13</v>
      </c>
      <c r="E33" s="6"/>
      <c r="F33" s="11"/>
      <c r="G33" s="6"/>
      <c r="H33" s="11"/>
      <c r="I33" s="6"/>
      <c r="J33" s="11"/>
      <c r="K33" s="6"/>
      <c r="L33" s="11"/>
    </row>
    <row r="34">
      <c r="A34" s="174"/>
      <c r="E34" s="175"/>
      <c r="F34" s="176"/>
      <c r="G34" s="175"/>
      <c r="H34" s="176"/>
      <c r="I34" s="177"/>
      <c r="J34" s="176"/>
      <c r="K34" s="177"/>
      <c r="L34" s="176"/>
    </row>
    <row r="35">
      <c r="A35" s="170"/>
      <c r="E35" s="170"/>
      <c r="F35" s="170"/>
      <c r="G35" s="170"/>
      <c r="H35" s="170"/>
      <c r="I35" s="170"/>
      <c r="J35" s="170"/>
      <c r="K35" s="170"/>
      <c r="L35" s="170"/>
      <c r="N35" s="179">
        <f>SUMPRODUCT(B39:E42,B44:E47)</f>
        <v>0</v>
      </c>
    </row>
    <row r="36">
      <c r="A36" s="170"/>
      <c r="B36" s="10">
        <f>SUM(E27:E34)-B37</f>
        <v>-25</v>
      </c>
      <c r="D36" s="10">
        <f>SUM(G27:G34)-D37</f>
        <v>-30</v>
      </c>
      <c r="F36" s="10">
        <f>SUM(I27:I34)-F37</f>
        <v>-40</v>
      </c>
      <c r="H36" s="10">
        <f>SUM(K27:K34)-H37</f>
        <v>-35</v>
      </c>
      <c r="J36" s="180">
        <f t="shared" ref="J36:J37" si="2">SUM(B36:I36)</f>
        <v>-130</v>
      </c>
      <c r="K36" s="181">
        <f>sumproduct(B39:E42,B44:E47)</f>
        <v>0</v>
      </c>
      <c r="L36" s="182"/>
    </row>
    <row r="37">
      <c r="A37" s="170"/>
      <c r="B37" s="3">
        <v>25.0</v>
      </c>
      <c r="D37" s="3">
        <v>30.0</v>
      </c>
      <c r="F37" s="3">
        <v>40.0</v>
      </c>
      <c r="H37" s="3">
        <v>35.0</v>
      </c>
      <c r="J37" s="183">
        <f t="shared" si="2"/>
        <v>130</v>
      </c>
      <c r="K37" s="184"/>
      <c r="L37" s="185">
        <f>MIN(I27:L34)</f>
        <v>0</v>
      </c>
      <c r="M37" s="65"/>
    </row>
    <row r="38">
      <c r="A38" s="170"/>
      <c r="B38" s="186"/>
      <c r="C38" s="186"/>
      <c r="D38" s="186"/>
      <c r="E38" s="186"/>
      <c r="F38" s="170"/>
      <c r="G38" s="170"/>
      <c r="H38" s="170"/>
      <c r="I38" s="170"/>
      <c r="J38" s="170"/>
      <c r="K38" s="170"/>
      <c r="L38" s="170"/>
    </row>
    <row r="39">
      <c r="A39" s="187"/>
      <c r="B39" s="188" t="str">
        <f>E28</f>
        <v/>
      </c>
      <c r="C39" s="188" t="str">
        <f>G30</f>
        <v/>
      </c>
      <c r="D39" s="188" t="str">
        <f>I30</f>
        <v/>
      </c>
      <c r="E39" s="188" t="str">
        <f>K30</f>
        <v/>
      </c>
      <c r="F39" s="170"/>
      <c r="G39" s="170"/>
      <c r="H39" s="170"/>
      <c r="I39" s="170"/>
      <c r="J39" s="170"/>
      <c r="K39" s="170"/>
      <c r="L39" s="170"/>
    </row>
    <row r="40">
      <c r="A40" s="187"/>
      <c r="B40" s="188" t="str">
        <f>E30</f>
        <v/>
      </c>
      <c r="C40" s="188" t="str">
        <f>G30</f>
        <v/>
      </c>
      <c r="D40" s="189" t="str">
        <f>I30</f>
        <v/>
      </c>
      <c r="E40" s="189" t="str">
        <f>K30</f>
        <v/>
      </c>
      <c r="F40" s="170"/>
      <c r="G40" s="170"/>
      <c r="H40" s="170"/>
      <c r="I40" s="170"/>
      <c r="J40" s="170"/>
      <c r="K40" s="170"/>
      <c r="L40" s="170"/>
    </row>
    <row r="41">
      <c r="A41" s="190" t="s">
        <v>16</v>
      </c>
      <c r="B41" s="188" t="str">
        <f>E32</f>
        <v/>
      </c>
      <c r="C41" s="188" t="str">
        <f>G32</f>
        <v/>
      </c>
      <c r="D41" s="189" t="str">
        <f>I32</f>
        <v/>
      </c>
      <c r="E41" s="189" t="str">
        <f>K32</f>
        <v/>
      </c>
      <c r="F41" s="170"/>
      <c r="G41" s="170"/>
      <c r="H41" s="170"/>
      <c r="I41" s="170"/>
      <c r="J41" s="170"/>
      <c r="K41" s="170"/>
      <c r="L41" s="170"/>
    </row>
    <row r="42">
      <c r="A42" s="187"/>
      <c r="B42" s="188" t="str">
        <f>E34</f>
        <v/>
      </c>
      <c r="C42" s="188" t="str">
        <f>G34</f>
        <v/>
      </c>
      <c r="D42" s="189" t="str">
        <f>I34</f>
        <v/>
      </c>
      <c r="E42" s="189" t="str">
        <f>K34</f>
        <v/>
      </c>
      <c r="F42" s="170"/>
      <c r="G42" s="170"/>
      <c r="H42" s="170"/>
      <c r="I42" s="170"/>
      <c r="J42" s="170"/>
      <c r="K42" s="170"/>
      <c r="L42" s="170"/>
    </row>
    <row r="43">
      <c r="A43" s="170"/>
      <c r="B43" s="186"/>
      <c r="C43" s="186"/>
      <c r="D43" s="186"/>
      <c r="E43" s="186"/>
      <c r="F43" s="170"/>
      <c r="G43" s="170"/>
      <c r="H43" s="170"/>
      <c r="I43" s="170"/>
      <c r="J43" s="170"/>
      <c r="K43" s="170"/>
      <c r="L43" s="170"/>
    </row>
    <row r="44">
      <c r="A44" s="187"/>
      <c r="B44" s="188" t="str">
        <f>F27</f>
        <v/>
      </c>
      <c r="C44" s="188" t="str">
        <f>H27</f>
        <v/>
      </c>
      <c r="D44" s="188" t="str">
        <f>J27</f>
        <v/>
      </c>
      <c r="E44" s="188" t="str">
        <f>L27</f>
        <v/>
      </c>
      <c r="F44" s="170"/>
      <c r="G44" s="170"/>
      <c r="H44" s="170"/>
      <c r="I44" s="170"/>
      <c r="J44" s="170"/>
      <c r="K44" s="170"/>
      <c r="L44" s="170"/>
    </row>
    <row r="45">
      <c r="A45" s="187" t="s">
        <v>17</v>
      </c>
      <c r="B45" s="188" t="str">
        <f>F29</f>
        <v/>
      </c>
      <c r="C45" s="188" t="str">
        <f>H29</f>
        <v/>
      </c>
      <c r="D45" s="188" t="str">
        <f>J29</f>
        <v/>
      </c>
      <c r="E45" s="188" t="str">
        <f>L29</f>
        <v/>
      </c>
      <c r="F45" s="170"/>
      <c r="G45" s="170"/>
      <c r="H45" s="170"/>
      <c r="I45" s="170"/>
      <c r="J45" s="170"/>
      <c r="K45" s="170"/>
      <c r="L45" s="170"/>
    </row>
    <row r="46">
      <c r="A46" s="190"/>
      <c r="B46" s="188" t="str">
        <f>F31</f>
        <v/>
      </c>
      <c r="C46" s="188" t="str">
        <f>H31</f>
        <v/>
      </c>
      <c r="D46" s="188" t="str">
        <f>J31</f>
        <v/>
      </c>
      <c r="E46" s="188" t="str">
        <f>L31</f>
        <v/>
      </c>
      <c r="F46" s="170"/>
      <c r="G46" s="170"/>
      <c r="H46" s="170"/>
      <c r="I46" s="170"/>
      <c r="J46" s="170"/>
      <c r="K46" s="170"/>
      <c r="L46" s="170"/>
    </row>
    <row r="47">
      <c r="A47" s="187"/>
      <c r="B47" s="188" t="str">
        <f>F33</f>
        <v/>
      </c>
      <c r="C47" s="188" t="str">
        <f>H33</f>
        <v/>
      </c>
      <c r="D47" s="188" t="str">
        <f>J33</f>
        <v/>
      </c>
      <c r="E47" s="188" t="str">
        <f>L33</f>
        <v/>
      </c>
      <c r="F47" s="170"/>
      <c r="G47" s="170"/>
      <c r="H47" s="170"/>
      <c r="I47" s="170"/>
      <c r="J47" s="170"/>
      <c r="K47" s="170"/>
      <c r="L47" s="170"/>
    </row>
    <row r="50">
      <c r="B50" s="3" t="s">
        <v>44</v>
      </c>
    </row>
    <row r="51">
      <c r="A51" s="3" t="s">
        <v>36</v>
      </c>
      <c r="B51" s="28" t="s">
        <v>4</v>
      </c>
      <c r="C51" s="29"/>
      <c r="D51" s="30" t="s">
        <v>5</v>
      </c>
      <c r="E51" s="31"/>
      <c r="F51" s="32" t="s">
        <v>6</v>
      </c>
      <c r="G51" s="33"/>
      <c r="H51" s="30" t="s">
        <v>7</v>
      </c>
      <c r="I51" s="29"/>
    </row>
    <row r="52">
      <c r="A52" s="34" t="s">
        <v>10</v>
      </c>
      <c r="B52" s="95"/>
      <c r="C52" s="124">
        <v>14.0</v>
      </c>
      <c r="D52" s="97"/>
      <c r="E52" s="152">
        <v>10.0</v>
      </c>
      <c r="F52" s="6"/>
      <c r="G52" s="11">
        <v>11.0</v>
      </c>
      <c r="H52" s="39"/>
      <c r="I52" s="11">
        <v>6.0</v>
      </c>
    </row>
    <row r="53">
      <c r="A53" s="41"/>
      <c r="B53" s="99">
        <v>25.0</v>
      </c>
      <c r="C53" s="100"/>
      <c r="D53" s="99">
        <v>30.0</v>
      </c>
      <c r="E53" s="157"/>
      <c r="F53" s="8">
        <v>0.0</v>
      </c>
      <c r="G53" s="9"/>
      <c r="H53" s="22">
        <v>0.0</v>
      </c>
      <c r="I53" s="191"/>
      <c r="K53" s="10">
        <f>L53-SUM(B53:I53)</f>
        <v>0</v>
      </c>
      <c r="L53" s="3">
        <v>55.0</v>
      </c>
    </row>
    <row r="54">
      <c r="A54" s="34" t="s">
        <v>11</v>
      </c>
      <c r="B54" s="35"/>
      <c r="C54" s="11">
        <v>5.0</v>
      </c>
      <c r="D54" s="6"/>
      <c r="E54" s="11">
        <v>3.0</v>
      </c>
      <c r="F54" s="192"/>
      <c r="G54" s="113">
        <v>4.0</v>
      </c>
      <c r="H54" s="6"/>
      <c r="I54" s="11">
        <v>7.0</v>
      </c>
    </row>
    <row r="55">
      <c r="A55" s="41"/>
      <c r="B55" s="8">
        <v>0.0</v>
      </c>
      <c r="C55" s="191"/>
      <c r="D55" s="8">
        <v>0.0</v>
      </c>
      <c r="E55" s="9"/>
      <c r="F55" s="99">
        <v>30.0</v>
      </c>
      <c r="G55" s="100"/>
      <c r="H55" s="8">
        <v>0.0</v>
      </c>
      <c r="I55" s="9"/>
      <c r="K55" s="10">
        <f>L55-SUM(B55:I55)</f>
        <v>0</v>
      </c>
      <c r="L55" s="3">
        <v>30.0</v>
      </c>
    </row>
    <row r="56">
      <c r="A56" s="34" t="s">
        <v>12</v>
      </c>
      <c r="B56" s="35"/>
      <c r="C56" s="11">
        <v>9.0</v>
      </c>
      <c r="D56" s="35"/>
      <c r="E56" s="11">
        <v>10.0</v>
      </c>
      <c r="F56" s="95"/>
      <c r="G56" s="124">
        <v>6.0</v>
      </c>
      <c r="H56" s="97"/>
      <c r="I56" s="124">
        <v>8.0</v>
      </c>
    </row>
    <row r="57">
      <c r="A57" s="41"/>
      <c r="B57" s="8">
        <v>0.0</v>
      </c>
      <c r="C57" s="191"/>
      <c r="D57" s="8">
        <v>0.0</v>
      </c>
      <c r="E57" s="191"/>
      <c r="F57" s="99">
        <v>10.0</v>
      </c>
      <c r="G57" s="100"/>
      <c r="H57" s="99">
        <v>5.0</v>
      </c>
      <c r="I57" s="119"/>
      <c r="K57" s="10">
        <f>L57-SUM(B57:I57)</f>
        <v>0</v>
      </c>
      <c r="L57" s="3">
        <v>15.0</v>
      </c>
    </row>
    <row r="58">
      <c r="A58" s="34" t="s">
        <v>13</v>
      </c>
      <c r="B58" s="6"/>
      <c r="C58" s="11">
        <v>4.0</v>
      </c>
      <c r="D58" s="35"/>
      <c r="E58" s="11">
        <v>6.0</v>
      </c>
      <c r="F58" s="35"/>
      <c r="G58" s="11">
        <v>11.0</v>
      </c>
      <c r="H58" s="97"/>
      <c r="I58" s="124">
        <v>6.0</v>
      </c>
    </row>
    <row r="59">
      <c r="A59" s="41"/>
      <c r="B59" s="8">
        <v>0.0</v>
      </c>
      <c r="C59" s="9"/>
      <c r="D59" s="8">
        <v>0.0</v>
      </c>
      <c r="E59" s="191"/>
      <c r="F59" s="8">
        <v>0.0</v>
      </c>
      <c r="G59" s="191"/>
      <c r="H59" s="99">
        <v>30.0</v>
      </c>
      <c r="I59" s="119"/>
      <c r="K59" s="10">
        <f>L59-SUM(B59:I59)</f>
        <v>0</v>
      </c>
      <c r="L59" s="3">
        <v>30.0</v>
      </c>
    </row>
    <row r="60">
      <c r="B60" s="3"/>
      <c r="D60" s="3"/>
      <c r="F60" s="3"/>
      <c r="H60" s="3"/>
      <c r="K60" s="12">
        <f>SUM(K53:K59)</f>
        <v>0</v>
      </c>
    </row>
    <row r="61">
      <c r="B61" s="3">
        <f>SUM(B52:B59)-B62</f>
        <v>0</v>
      </c>
      <c r="D61" s="3">
        <f>SUM(D52:D59)-D62</f>
        <v>0</v>
      </c>
      <c r="F61" s="3">
        <f>SUM(F52:F59)-F62</f>
        <v>0</v>
      </c>
      <c r="H61" s="3">
        <f>SUM(H52:H59)-H62</f>
        <v>0</v>
      </c>
      <c r="J61" s="12">
        <f>SUM(B61:H61)</f>
        <v>0</v>
      </c>
      <c r="K61" s="10">
        <f>B53*C52+D53*E52+F55*G54+F57*G56+H57*I56+H59*I58</f>
        <v>1050</v>
      </c>
      <c r="L61" s="25">
        <f>SUM(L53:L59)</f>
        <v>130</v>
      </c>
    </row>
    <row r="62">
      <c r="B62" s="3">
        <v>25.0</v>
      </c>
      <c r="D62" s="3">
        <v>30.0</v>
      </c>
      <c r="F62" s="3">
        <v>40.0</v>
      </c>
      <c r="H62" s="3">
        <v>35.0</v>
      </c>
      <c r="K62" s="25">
        <f>SUM(B62:H62)</f>
        <v>130</v>
      </c>
      <c r="L62" s="13">
        <f>SUMPRODUCT(B64:E67,B69:E72)</f>
        <v>1050</v>
      </c>
    </row>
    <row r="64">
      <c r="A64" s="187"/>
      <c r="B64" s="193">
        <v>25.0</v>
      </c>
      <c r="C64" s="193">
        <v>30.0</v>
      </c>
      <c r="D64" s="193">
        <v>0.0</v>
      </c>
      <c r="E64" s="193">
        <v>0.0</v>
      </c>
    </row>
    <row r="65">
      <c r="A65" s="187"/>
      <c r="B65" s="193">
        <v>0.0</v>
      </c>
      <c r="C65" s="193">
        <v>0.0</v>
      </c>
      <c r="D65" s="194">
        <v>30.0</v>
      </c>
      <c r="E65" s="194">
        <v>0.0</v>
      </c>
    </row>
    <row r="66">
      <c r="A66" s="190" t="s">
        <v>16</v>
      </c>
      <c r="B66" s="193">
        <v>0.0</v>
      </c>
      <c r="C66" s="193">
        <v>0.0</v>
      </c>
      <c r="D66" s="194">
        <v>10.0</v>
      </c>
      <c r="E66" s="194">
        <v>5.0</v>
      </c>
    </row>
    <row r="67">
      <c r="A67" s="187"/>
      <c r="B67" s="193">
        <v>0.0</v>
      </c>
      <c r="C67" s="193">
        <v>0.0</v>
      </c>
      <c r="D67" s="194">
        <v>0.0</v>
      </c>
      <c r="E67" s="194">
        <v>30.0</v>
      </c>
    </row>
    <row r="68">
      <c r="A68" s="170"/>
      <c r="B68" s="170"/>
      <c r="C68" s="170"/>
      <c r="D68" s="170"/>
      <c r="E68" s="170"/>
    </row>
    <row r="69">
      <c r="A69" s="170"/>
      <c r="B69" s="193">
        <v>14.0</v>
      </c>
      <c r="C69" s="193">
        <v>10.0</v>
      </c>
      <c r="D69" s="193">
        <v>11.0</v>
      </c>
      <c r="E69" s="193">
        <v>6.0</v>
      </c>
    </row>
    <row r="70">
      <c r="A70" s="170"/>
      <c r="B70" s="193">
        <v>5.0</v>
      </c>
      <c r="C70" s="193">
        <v>3.0</v>
      </c>
      <c r="D70" s="193">
        <v>4.0</v>
      </c>
      <c r="E70" s="193">
        <v>7.0</v>
      </c>
    </row>
    <row r="71">
      <c r="A71" s="195"/>
      <c r="B71" s="193">
        <v>9.0</v>
      </c>
      <c r="C71" s="193">
        <v>10.0</v>
      </c>
      <c r="D71" s="193">
        <v>6.0</v>
      </c>
      <c r="E71" s="193">
        <v>8.0</v>
      </c>
    </row>
    <row r="72">
      <c r="A72" s="170"/>
      <c r="B72" s="193">
        <v>4.0</v>
      </c>
      <c r="C72" s="193">
        <v>6.0</v>
      </c>
      <c r="D72" s="193">
        <v>11.0</v>
      </c>
      <c r="E72" s="193">
        <v>6.0</v>
      </c>
    </row>
    <row r="78">
      <c r="B78" s="3" t="s">
        <v>46</v>
      </c>
    </row>
    <row r="80">
      <c r="A80" s="3" t="s">
        <v>47</v>
      </c>
      <c r="B80" s="28" t="s">
        <v>4</v>
      </c>
      <c r="C80" s="29"/>
      <c r="D80" s="30" t="s">
        <v>5</v>
      </c>
      <c r="E80" s="31"/>
      <c r="F80" s="32" t="s">
        <v>6</v>
      </c>
      <c r="G80" s="33"/>
      <c r="H80" s="30" t="s">
        <v>7</v>
      </c>
      <c r="I80" s="29"/>
    </row>
    <row r="81">
      <c r="A81" s="34" t="s">
        <v>10</v>
      </c>
      <c r="B81" s="35"/>
      <c r="C81" s="11">
        <v>14.0</v>
      </c>
      <c r="D81" s="6"/>
      <c r="E81" s="39">
        <v>10.0</v>
      </c>
      <c r="F81" s="97"/>
      <c r="G81" s="124">
        <v>11.0</v>
      </c>
      <c r="H81" s="152"/>
      <c r="I81" s="124">
        <v>6.0</v>
      </c>
    </row>
    <row r="82">
      <c r="A82" s="41"/>
      <c r="B82" s="8">
        <v>0.0</v>
      </c>
      <c r="C82" s="191"/>
      <c r="D82" s="8">
        <v>0.0</v>
      </c>
      <c r="E82" s="22"/>
      <c r="F82" s="99">
        <v>20.0</v>
      </c>
      <c r="G82" s="119"/>
      <c r="H82" s="157">
        <v>35.0</v>
      </c>
      <c r="I82" s="100"/>
      <c r="K82" s="10">
        <f>L82-SUM(B82:I82)</f>
        <v>0</v>
      </c>
      <c r="L82" s="3">
        <v>55.0</v>
      </c>
    </row>
    <row r="83">
      <c r="A83" s="34" t="s">
        <v>11</v>
      </c>
      <c r="B83" s="35"/>
      <c r="C83" s="11">
        <v>5.0</v>
      </c>
      <c r="D83" s="97"/>
      <c r="E83" s="124">
        <v>3.0</v>
      </c>
      <c r="F83" s="47"/>
      <c r="G83" s="24">
        <v>4.0</v>
      </c>
      <c r="H83" s="6"/>
      <c r="I83" s="11">
        <v>7.0</v>
      </c>
    </row>
    <row r="84">
      <c r="A84" s="41"/>
      <c r="B84" s="8">
        <v>0.0</v>
      </c>
      <c r="C84" s="191"/>
      <c r="D84" s="99">
        <v>30.0</v>
      </c>
      <c r="E84" s="119"/>
      <c r="F84" s="8">
        <v>0.0</v>
      </c>
      <c r="G84" s="191"/>
      <c r="H84" s="8">
        <v>0.0</v>
      </c>
      <c r="I84" s="9"/>
      <c r="K84" s="10">
        <f>L84-SUM(B84:I84)</f>
        <v>0</v>
      </c>
      <c r="L84" s="3">
        <v>30.0</v>
      </c>
    </row>
    <row r="85">
      <c r="A85" s="34" t="s">
        <v>12</v>
      </c>
      <c r="B85" s="35"/>
      <c r="C85" s="11">
        <v>9.0</v>
      </c>
      <c r="D85" s="35"/>
      <c r="E85" s="11">
        <v>10.0</v>
      </c>
      <c r="F85" s="95"/>
      <c r="G85" s="124">
        <v>6.0</v>
      </c>
      <c r="H85" s="6"/>
      <c r="I85" s="11">
        <v>8.0</v>
      </c>
    </row>
    <row r="86">
      <c r="A86" s="41"/>
      <c r="B86" s="8">
        <v>0.0</v>
      </c>
      <c r="C86" s="191"/>
      <c r="D86" s="8">
        <v>0.0</v>
      </c>
      <c r="E86" s="191"/>
      <c r="F86" s="99">
        <v>15.0</v>
      </c>
      <c r="G86" s="100"/>
      <c r="H86" s="8">
        <v>0.0</v>
      </c>
      <c r="I86" s="9"/>
      <c r="K86" s="10">
        <f>L86-SUM(B86:I86)</f>
        <v>0</v>
      </c>
      <c r="L86" s="3">
        <v>15.0</v>
      </c>
    </row>
    <row r="87">
      <c r="A87" s="34" t="s">
        <v>13</v>
      </c>
      <c r="B87" s="97"/>
      <c r="C87" s="124">
        <v>4.0</v>
      </c>
      <c r="D87" s="35"/>
      <c r="E87" s="11">
        <v>6.0</v>
      </c>
      <c r="F87" s="95"/>
      <c r="G87" s="124">
        <v>11.0</v>
      </c>
      <c r="H87" s="6"/>
      <c r="I87" s="11">
        <v>6.0</v>
      </c>
    </row>
    <row r="88">
      <c r="A88" s="41"/>
      <c r="B88" s="99">
        <v>25.0</v>
      </c>
      <c r="C88" s="119"/>
      <c r="D88" s="8">
        <v>0.0</v>
      </c>
      <c r="E88" s="191"/>
      <c r="F88" s="99">
        <v>5.0</v>
      </c>
      <c r="G88" s="100"/>
      <c r="H88" s="8">
        <v>0.0</v>
      </c>
      <c r="I88" s="9"/>
      <c r="K88" s="10">
        <f>L88-SUM(B88:I88)</f>
        <v>0</v>
      </c>
      <c r="L88" s="3">
        <v>30.0</v>
      </c>
    </row>
    <row r="90">
      <c r="B90" s="10">
        <f>SUM(B81:B88)-B91</f>
        <v>0</v>
      </c>
      <c r="D90" s="10">
        <f>SUM(D81:D88)-D91</f>
        <v>0</v>
      </c>
      <c r="F90" s="10">
        <f>SUM(F81:F88)-F91</f>
        <v>0</v>
      </c>
      <c r="H90" s="10">
        <f>SUM(H81:H88)-H91</f>
        <v>0</v>
      </c>
      <c r="J90" s="10">
        <f t="shared" ref="J90:J91" si="4">SUM(B90:H90)</f>
        <v>0</v>
      </c>
      <c r="K90" s="10">
        <f t="shared" ref="K90:L90" si="3">SUM(K82:K88)</f>
        <v>0</v>
      </c>
      <c r="L90" s="10">
        <f t="shared" si="3"/>
        <v>130</v>
      </c>
    </row>
    <row r="91">
      <c r="B91" s="3">
        <v>25.0</v>
      </c>
      <c r="D91" s="3">
        <v>30.0</v>
      </c>
      <c r="F91" s="3">
        <v>40.0</v>
      </c>
      <c r="H91" s="3">
        <v>35.0</v>
      </c>
      <c r="J91" s="10">
        <f t="shared" si="4"/>
        <v>130</v>
      </c>
      <c r="K91" s="25">
        <f>SUM(B91:H91)</f>
        <v>130</v>
      </c>
      <c r="L91" s="25">
        <f>SUM(L82:L88)</f>
        <v>130</v>
      </c>
    </row>
    <row r="93">
      <c r="A93" s="187"/>
      <c r="B93" s="196">
        <f>B82</f>
        <v>0</v>
      </c>
      <c r="C93" s="196">
        <f>D82</f>
        <v>0</v>
      </c>
      <c r="D93" s="196">
        <f>F82</f>
        <v>20</v>
      </c>
      <c r="E93" s="193">
        <v>35.0</v>
      </c>
    </row>
    <row r="94">
      <c r="A94" s="187"/>
      <c r="B94" s="196">
        <f>B84</f>
        <v>0</v>
      </c>
      <c r="C94" s="196">
        <f>D84</f>
        <v>30</v>
      </c>
      <c r="D94" s="196">
        <f>F84</f>
        <v>0</v>
      </c>
      <c r="E94" s="194">
        <v>0.0</v>
      </c>
      <c r="K94" s="10">
        <f>SUMPRODUCT(B93:E96,B98:E101)</f>
        <v>765</v>
      </c>
    </row>
    <row r="95">
      <c r="A95" s="190" t="s">
        <v>16</v>
      </c>
      <c r="B95" s="196">
        <f>B86</f>
        <v>0</v>
      </c>
      <c r="C95" s="196">
        <f>D86</f>
        <v>0</v>
      </c>
      <c r="D95" s="196">
        <f>F86</f>
        <v>15</v>
      </c>
      <c r="E95" s="194">
        <v>0.0</v>
      </c>
    </row>
    <row r="96">
      <c r="A96" s="187"/>
      <c r="B96" s="196">
        <f>B88</f>
        <v>25</v>
      </c>
      <c r="C96" s="196">
        <f>D88</f>
        <v>0</v>
      </c>
      <c r="D96" s="193">
        <v>5.0</v>
      </c>
      <c r="E96" s="194">
        <v>0.0</v>
      </c>
    </row>
    <row r="97">
      <c r="A97" s="170"/>
      <c r="B97" s="186"/>
      <c r="C97" s="186"/>
      <c r="D97" s="186"/>
      <c r="E97" s="186"/>
    </row>
    <row r="98">
      <c r="A98" s="187"/>
      <c r="B98" s="188">
        <f>C81</f>
        <v>14</v>
      </c>
      <c r="C98" s="197">
        <v>10.0</v>
      </c>
      <c r="D98" s="197">
        <v>11.0</v>
      </c>
      <c r="E98" s="197">
        <v>6.0</v>
      </c>
    </row>
    <row r="99">
      <c r="A99" s="187" t="s">
        <v>17</v>
      </c>
      <c r="B99" s="188">
        <f>C83</f>
        <v>5</v>
      </c>
      <c r="C99" s="197">
        <v>3.0</v>
      </c>
      <c r="D99" s="197">
        <v>4.0</v>
      </c>
      <c r="E99" s="197">
        <v>7.0</v>
      </c>
    </row>
    <row r="100">
      <c r="A100" s="190"/>
      <c r="B100" s="188">
        <f>C85</f>
        <v>9</v>
      </c>
      <c r="C100" s="197">
        <v>10.0</v>
      </c>
      <c r="D100" s="197">
        <v>6.0</v>
      </c>
      <c r="E100" s="197">
        <v>8.0</v>
      </c>
    </row>
    <row r="101">
      <c r="A101" s="187"/>
      <c r="B101" s="188">
        <f>C87</f>
        <v>4</v>
      </c>
      <c r="C101" s="197">
        <v>6.0</v>
      </c>
      <c r="D101" s="197">
        <v>11.0</v>
      </c>
      <c r="E101" s="197">
        <v>6.0</v>
      </c>
    </row>
    <row r="104">
      <c r="A104" s="3" t="s">
        <v>47</v>
      </c>
      <c r="B104" s="28" t="s">
        <v>4</v>
      </c>
      <c r="C104" s="29"/>
      <c r="D104" s="30" t="s">
        <v>5</v>
      </c>
      <c r="E104" s="31"/>
      <c r="F104" s="32" t="s">
        <v>6</v>
      </c>
      <c r="G104" s="33"/>
      <c r="H104" s="30" t="s">
        <v>7</v>
      </c>
      <c r="I104" s="29"/>
      <c r="J104" s="198" t="s">
        <v>21</v>
      </c>
    </row>
    <row r="105">
      <c r="A105" s="34" t="s">
        <v>10</v>
      </c>
      <c r="B105" s="199">
        <v>4.0</v>
      </c>
      <c r="C105" s="11">
        <v>14.0</v>
      </c>
      <c r="D105" s="199">
        <v>2.0</v>
      </c>
      <c r="E105" s="200">
        <v>10.0</v>
      </c>
      <c r="F105" s="97"/>
      <c r="G105" s="201">
        <v>11.0</v>
      </c>
      <c r="H105" s="152"/>
      <c r="I105" s="152">
        <v>6.0</v>
      </c>
      <c r="J105" s="202">
        <v>0.0</v>
      </c>
    </row>
    <row r="106">
      <c r="A106" s="41"/>
      <c r="B106" s="8">
        <v>0.0</v>
      </c>
      <c r="C106" s="203">
        <f>B105-C105</f>
        <v>-10</v>
      </c>
      <c r="D106" s="8">
        <v>0.0</v>
      </c>
      <c r="E106" s="204">
        <v>-8.0</v>
      </c>
      <c r="F106" s="99">
        <v>20.0</v>
      </c>
      <c r="G106" s="119"/>
      <c r="H106" s="157">
        <v>35.0</v>
      </c>
      <c r="I106" s="205"/>
      <c r="J106" s="206"/>
    </row>
    <row r="107">
      <c r="A107" s="34" t="s">
        <v>11</v>
      </c>
      <c r="B107" s="199">
        <v>5.0</v>
      </c>
      <c r="C107" s="11">
        <v>5.0</v>
      </c>
      <c r="D107" s="97"/>
      <c r="E107" s="124">
        <v>3.0</v>
      </c>
      <c r="F107" s="207">
        <v>12.0</v>
      </c>
      <c r="G107" s="24">
        <v>4.0</v>
      </c>
      <c r="H107" s="199">
        <v>7.0</v>
      </c>
      <c r="I107" s="39">
        <v>7.0</v>
      </c>
      <c r="J107" s="208">
        <v>1.0</v>
      </c>
    </row>
    <row r="108">
      <c r="A108" s="41"/>
      <c r="B108" s="8">
        <v>0.0</v>
      </c>
      <c r="C108" s="203">
        <v>0.0</v>
      </c>
      <c r="D108" s="99">
        <v>30.0</v>
      </c>
      <c r="E108" s="119"/>
      <c r="F108" s="8">
        <v>0.0</v>
      </c>
      <c r="G108" s="209">
        <v>8.0</v>
      </c>
      <c r="H108" s="8">
        <v>0.0</v>
      </c>
      <c r="I108" s="210">
        <v>0.0</v>
      </c>
      <c r="J108" s="41"/>
    </row>
    <row r="109">
      <c r="A109" s="34" t="s">
        <v>12</v>
      </c>
      <c r="B109" s="199">
        <v>-1.0</v>
      </c>
      <c r="C109" s="11">
        <v>9.0</v>
      </c>
      <c r="D109" s="199">
        <v>-3.0</v>
      </c>
      <c r="E109" s="11">
        <v>10.0</v>
      </c>
      <c r="F109" s="95"/>
      <c r="G109" s="124">
        <v>6.0</v>
      </c>
      <c r="H109" s="199">
        <v>1.0</v>
      </c>
      <c r="I109" s="39">
        <v>8.0</v>
      </c>
      <c r="J109" s="40">
        <v>-5.0</v>
      </c>
    </row>
    <row r="110">
      <c r="A110" s="41"/>
      <c r="B110" s="8">
        <v>0.0</v>
      </c>
      <c r="C110" s="203">
        <v>-10.0</v>
      </c>
      <c r="D110" s="8">
        <v>0.0</v>
      </c>
      <c r="E110" s="203">
        <v>-13.0</v>
      </c>
      <c r="F110" s="99">
        <v>15.0</v>
      </c>
      <c r="G110" s="100"/>
      <c r="H110" s="8">
        <v>0.0</v>
      </c>
      <c r="I110" s="210">
        <v>-7.0</v>
      </c>
      <c r="J110" s="41"/>
    </row>
    <row r="111">
      <c r="A111" s="34" t="s">
        <v>13</v>
      </c>
      <c r="B111" s="97"/>
      <c r="C111" s="124">
        <v>4.0</v>
      </c>
      <c r="D111" s="199">
        <v>2.0</v>
      </c>
      <c r="E111" s="11">
        <v>6.0</v>
      </c>
      <c r="F111" s="95"/>
      <c r="G111" s="124">
        <v>11.0</v>
      </c>
      <c r="H111" s="199">
        <v>0.0</v>
      </c>
      <c r="I111" s="39">
        <v>6.0</v>
      </c>
      <c r="J111" s="40">
        <v>0.0</v>
      </c>
    </row>
    <row r="112">
      <c r="A112" s="41"/>
      <c r="B112" s="99">
        <v>25.0</v>
      </c>
      <c r="C112" s="119"/>
      <c r="D112" s="8">
        <v>0.0</v>
      </c>
      <c r="E112" s="203">
        <v>-4.0</v>
      </c>
      <c r="F112" s="192">
        <v>5.0</v>
      </c>
      <c r="G112" s="211"/>
      <c r="H112" s="8">
        <v>0.0</v>
      </c>
      <c r="I112" s="210">
        <v>-6.0</v>
      </c>
      <c r="J112" s="41"/>
    </row>
    <row r="113">
      <c r="A113" s="212" t="s">
        <v>22</v>
      </c>
      <c r="B113" s="48">
        <v>4.0</v>
      </c>
      <c r="C113" s="29"/>
      <c r="D113" s="48">
        <v>2.0</v>
      </c>
      <c r="E113" s="29"/>
      <c r="F113" s="213">
        <v>11.0</v>
      </c>
      <c r="G113" s="214"/>
      <c r="H113" s="215">
        <v>6.0</v>
      </c>
      <c r="I113" s="29"/>
      <c r="J113" s="10">
        <f>G105*F106+I105*H106+E107*D108+G109*F110+G111*F112+C111*B112</f>
        <v>765</v>
      </c>
    </row>
    <row r="115">
      <c r="B115" s="50"/>
      <c r="C115" s="50"/>
      <c r="D115" s="50"/>
      <c r="E115" s="50"/>
      <c r="F115" s="50"/>
      <c r="G115" s="50"/>
      <c r="H115" s="50"/>
      <c r="I115" s="50"/>
    </row>
    <row r="116">
      <c r="B116" s="50"/>
      <c r="C116" s="50"/>
      <c r="D116" s="50"/>
      <c r="E116" s="50"/>
      <c r="F116" s="50"/>
      <c r="G116" s="50"/>
      <c r="H116" s="50"/>
      <c r="I116" s="50"/>
    </row>
    <row r="117">
      <c r="B117" s="50"/>
      <c r="C117" s="50"/>
      <c r="D117" s="50"/>
      <c r="E117" s="50"/>
      <c r="F117" s="50"/>
      <c r="G117" s="50"/>
      <c r="H117" s="50"/>
      <c r="I117" s="50"/>
    </row>
    <row r="118">
      <c r="B118" s="50"/>
      <c r="C118" s="50"/>
      <c r="D118" s="50"/>
      <c r="E118" s="50"/>
      <c r="F118" s="50"/>
      <c r="G118" s="51" t="s">
        <v>25</v>
      </c>
      <c r="H118" s="50"/>
      <c r="I118" s="50"/>
    </row>
    <row r="119">
      <c r="B119" s="50"/>
      <c r="C119" s="50"/>
      <c r="D119" s="50"/>
      <c r="E119" s="50"/>
      <c r="F119" s="50"/>
      <c r="G119" s="50"/>
      <c r="H119" s="50"/>
      <c r="I119" s="50"/>
    </row>
    <row r="120">
      <c r="B120" s="50"/>
      <c r="C120" s="50"/>
      <c r="D120" s="50"/>
      <c r="E120" s="50"/>
      <c r="F120" s="50"/>
      <c r="G120" s="50"/>
      <c r="H120" s="50"/>
      <c r="I120" s="50"/>
    </row>
    <row r="123">
      <c r="B123" s="28" t="s">
        <v>4</v>
      </c>
      <c r="C123" s="29"/>
      <c r="D123" s="30" t="s">
        <v>5</v>
      </c>
      <c r="E123" s="31"/>
      <c r="F123" s="32" t="s">
        <v>6</v>
      </c>
      <c r="G123" s="33"/>
      <c r="H123" s="30" t="s">
        <v>7</v>
      </c>
      <c r="I123" s="29"/>
      <c r="J123" s="198" t="s">
        <v>21</v>
      </c>
    </row>
    <row r="124">
      <c r="A124" s="34" t="s">
        <v>10</v>
      </c>
      <c r="B124" s="216">
        <v>14.0</v>
      </c>
      <c r="C124" s="11">
        <v>14.0</v>
      </c>
      <c r="D124" s="36"/>
      <c r="E124" s="37">
        <v>12.0</v>
      </c>
      <c r="F124" s="36"/>
      <c r="G124" s="38">
        <v>12.0</v>
      </c>
      <c r="H124" s="217">
        <v>16.0</v>
      </c>
      <c r="I124" s="11">
        <v>16.0</v>
      </c>
      <c r="J124" s="40">
        <v>0.0</v>
      </c>
    </row>
    <row r="125">
      <c r="A125" s="41"/>
      <c r="B125" s="42"/>
      <c r="C125" s="58">
        <v>0.0</v>
      </c>
      <c r="D125" s="44">
        <v>15.0</v>
      </c>
      <c r="E125" s="45"/>
      <c r="F125" s="44">
        <v>40.0</v>
      </c>
      <c r="G125" s="46"/>
      <c r="H125" s="21"/>
      <c r="I125" s="58">
        <v>0.0</v>
      </c>
      <c r="J125" s="41"/>
    </row>
    <row r="126">
      <c r="A126" s="34" t="s">
        <v>11</v>
      </c>
      <c r="B126" s="216">
        <v>15.0</v>
      </c>
      <c r="C126" s="11">
        <v>15.0</v>
      </c>
      <c r="D126" s="36"/>
      <c r="E126" s="38">
        <v>13.0</v>
      </c>
      <c r="F126" s="218">
        <v>13.0</v>
      </c>
      <c r="G126" s="24">
        <v>14.0</v>
      </c>
      <c r="H126" s="36"/>
      <c r="I126" s="38">
        <v>17.0</v>
      </c>
      <c r="J126" s="40">
        <v>1.0</v>
      </c>
    </row>
    <row r="127">
      <c r="A127" s="41"/>
      <c r="B127" s="42"/>
      <c r="C127" s="58">
        <v>0.0</v>
      </c>
      <c r="D127" s="44">
        <v>15.0</v>
      </c>
      <c r="E127" s="46"/>
      <c r="F127" s="42"/>
      <c r="G127" s="58">
        <v>-1.0</v>
      </c>
      <c r="H127" s="44">
        <v>15.0</v>
      </c>
      <c r="I127" s="46"/>
      <c r="J127" s="41"/>
    </row>
    <row r="128">
      <c r="A128" s="34" t="s">
        <v>12</v>
      </c>
      <c r="B128" s="216">
        <v>16.0</v>
      </c>
      <c r="C128" s="11">
        <v>19.0</v>
      </c>
      <c r="D128" s="216">
        <v>14.0</v>
      </c>
      <c r="E128" s="11">
        <v>20.0</v>
      </c>
      <c r="F128" s="216">
        <v>14.0</v>
      </c>
      <c r="G128" s="11">
        <v>16.0</v>
      </c>
      <c r="H128" s="36"/>
      <c r="I128" s="38">
        <v>18.0</v>
      </c>
      <c r="J128" s="40">
        <v>2.0</v>
      </c>
    </row>
    <row r="129">
      <c r="A129" s="41"/>
      <c r="B129" s="42"/>
      <c r="C129" s="58">
        <v>-3.0</v>
      </c>
      <c r="D129" s="42"/>
      <c r="E129" s="58">
        <v>-6.0</v>
      </c>
      <c r="F129" s="42"/>
      <c r="G129" s="58">
        <v>-2.0</v>
      </c>
      <c r="H129" s="44">
        <v>15.0</v>
      </c>
      <c r="I129" s="46"/>
      <c r="J129" s="41"/>
    </row>
    <row r="130">
      <c r="A130" s="34" t="s">
        <v>13</v>
      </c>
      <c r="B130" s="36"/>
      <c r="C130" s="38">
        <v>14.0</v>
      </c>
      <c r="D130" s="216">
        <v>12.0</v>
      </c>
      <c r="E130" s="11">
        <v>16.0</v>
      </c>
      <c r="F130" s="216">
        <v>12.0</v>
      </c>
      <c r="G130" s="11">
        <v>21.0</v>
      </c>
      <c r="H130" s="36"/>
      <c r="I130" s="38">
        <v>16.0</v>
      </c>
      <c r="J130" s="40">
        <v>0.0</v>
      </c>
    </row>
    <row r="131">
      <c r="A131" s="41"/>
      <c r="B131" s="44">
        <v>25.0</v>
      </c>
      <c r="C131" s="46"/>
      <c r="D131" s="42"/>
      <c r="E131" s="58">
        <v>-4.0</v>
      </c>
      <c r="F131" s="42"/>
      <c r="G131" s="58">
        <v>-9.0</v>
      </c>
      <c r="H131" s="44">
        <v>5.0</v>
      </c>
      <c r="I131" s="46"/>
      <c r="J131" s="41"/>
    </row>
    <row r="132">
      <c r="A132" s="198" t="s">
        <v>22</v>
      </c>
      <c r="B132" s="48">
        <v>14.0</v>
      </c>
      <c r="C132" s="29"/>
      <c r="D132" s="48">
        <v>12.0</v>
      </c>
      <c r="E132" s="29"/>
      <c r="F132" s="48">
        <v>12.0</v>
      </c>
      <c r="G132" s="29"/>
      <c r="H132" s="48">
        <v>16.0</v>
      </c>
      <c r="I132" s="29"/>
      <c r="J132" s="219">
        <f>E124*D125+G124*F125+E126*D127+I126*H127+C130*B131+I130*H131+I128*H129</f>
        <v>1810</v>
      </c>
    </row>
    <row r="134">
      <c r="B134" s="3" t="s">
        <v>48</v>
      </c>
    </row>
    <row r="139">
      <c r="B139" s="3">
        <v>0.0</v>
      </c>
      <c r="C139" s="3">
        <v>0.0</v>
      </c>
      <c r="D139" s="3">
        <v>20.0</v>
      </c>
      <c r="E139" s="3">
        <v>35.0</v>
      </c>
      <c r="G139" s="13">
        <f>SUMPRODUCT(B139:E142,B144:E147)</f>
        <v>725</v>
      </c>
    </row>
    <row r="140">
      <c r="A140" s="3" t="s">
        <v>49</v>
      </c>
      <c r="B140" s="3">
        <v>0.0</v>
      </c>
      <c r="C140" s="3">
        <v>25.0</v>
      </c>
      <c r="D140" s="3">
        <v>0.0</v>
      </c>
      <c r="E140" s="3">
        <v>0.0</v>
      </c>
    </row>
    <row r="141">
      <c r="B141" s="3">
        <v>0.0</v>
      </c>
      <c r="C141" s="3">
        <v>0.0</v>
      </c>
      <c r="D141" s="3">
        <v>15.0</v>
      </c>
      <c r="E141" s="3">
        <v>0.0</v>
      </c>
    </row>
    <row r="142">
      <c r="B142" s="3">
        <v>25.0</v>
      </c>
      <c r="C142" s="3">
        <v>5.0</v>
      </c>
      <c r="D142" s="3">
        <v>0.0</v>
      </c>
      <c r="E142" s="3">
        <v>0.0</v>
      </c>
    </row>
    <row r="144">
      <c r="B144" s="3">
        <v>14.0</v>
      </c>
      <c r="C144" s="3">
        <v>10.0</v>
      </c>
      <c r="D144" s="3">
        <v>11.0</v>
      </c>
      <c r="E144" s="3">
        <v>6.0</v>
      </c>
    </row>
    <row r="145">
      <c r="A145" s="3" t="s">
        <v>50</v>
      </c>
      <c r="B145" s="3">
        <v>5.0</v>
      </c>
      <c r="C145" s="3">
        <v>3.0</v>
      </c>
      <c r="D145" s="3">
        <v>4.0</v>
      </c>
      <c r="E145" s="3">
        <v>7.0</v>
      </c>
    </row>
    <row r="146">
      <c r="B146" s="3">
        <v>9.0</v>
      </c>
      <c r="C146" s="3">
        <v>10.0</v>
      </c>
      <c r="D146" s="3">
        <v>6.0</v>
      </c>
      <c r="E146" s="3">
        <v>8.0</v>
      </c>
    </row>
    <row r="147">
      <c r="B147" s="3">
        <v>4.0</v>
      </c>
      <c r="C147" s="3">
        <v>6.0</v>
      </c>
      <c r="D147" s="3">
        <v>11.0</v>
      </c>
      <c r="E147" s="3">
        <v>6.0</v>
      </c>
    </row>
    <row r="149">
      <c r="A149" s="220" t="s">
        <v>51</v>
      </c>
      <c r="B149" s="221"/>
    </row>
    <row r="150">
      <c r="B150" s="2" t="s">
        <v>4</v>
      </c>
      <c r="D150" s="2" t="s">
        <v>5</v>
      </c>
      <c r="F150" s="2" t="s">
        <v>6</v>
      </c>
      <c r="H150" s="2" t="s">
        <v>7</v>
      </c>
      <c r="K150" s="3" t="s">
        <v>9</v>
      </c>
    </row>
    <row r="151">
      <c r="A151" s="5" t="s">
        <v>10</v>
      </c>
      <c r="B151" s="6"/>
      <c r="C151" s="7">
        <v>7.0</v>
      </c>
      <c r="D151" s="6"/>
      <c r="E151" s="18">
        <v>8.0</v>
      </c>
      <c r="F151" s="19"/>
      <c r="G151" s="7">
        <v>1.0</v>
      </c>
      <c r="H151" s="20"/>
      <c r="I151" s="7">
        <v>2.0</v>
      </c>
    </row>
    <row r="152">
      <c r="B152" s="8"/>
      <c r="C152" s="191"/>
      <c r="D152" s="8"/>
      <c r="E152" s="21"/>
      <c r="F152" s="8"/>
      <c r="G152" s="68"/>
      <c r="H152" s="22"/>
      <c r="I152" s="68"/>
      <c r="L152" s="3">
        <v>160.0</v>
      </c>
    </row>
    <row r="153">
      <c r="A153" s="5" t="s">
        <v>11</v>
      </c>
      <c r="B153" s="6"/>
      <c r="C153" s="11">
        <v>4.0</v>
      </c>
      <c r="D153" s="6"/>
      <c r="E153" s="11">
        <v>5.0</v>
      </c>
      <c r="F153" s="23"/>
      <c r="G153" s="24">
        <v>9.0</v>
      </c>
      <c r="H153" s="6"/>
      <c r="I153" s="11">
        <v>8.0</v>
      </c>
    </row>
    <row r="154">
      <c r="B154" s="8"/>
      <c r="C154" s="68"/>
      <c r="D154" s="8"/>
      <c r="E154" s="9"/>
      <c r="F154" s="8"/>
      <c r="G154" s="9"/>
      <c r="H154" s="8"/>
      <c r="I154" s="9"/>
      <c r="L154" s="3">
        <v>140.0</v>
      </c>
    </row>
    <row r="155">
      <c r="A155" s="5" t="s">
        <v>12</v>
      </c>
      <c r="B155" s="6"/>
      <c r="C155" s="11">
        <v>9.0</v>
      </c>
      <c r="D155" s="6"/>
      <c r="E155" s="11">
        <v>2.0</v>
      </c>
      <c r="F155" s="6"/>
      <c r="G155" s="11">
        <v>3.0</v>
      </c>
      <c r="H155" s="6"/>
      <c r="I155" s="11">
        <v>6.0</v>
      </c>
    </row>
    <row r="156">
      <c r="B156" s="8"/>
      <c r="C156" s="9"/>
      <c r="D156" s="8"/>
      <c r="E156" s="68"/>
      <c r="F156" s="8"/>
      <c r="G156" s="9"/>
      <c r="H156" s="8"/>
      <c r="I156" s="68"/>
      <c r="L156" s="3">
        <v>170.0</v>
      </c>
    </row>
    <row r="157">
      <c r="K157" s="12"/>
      <c r="L157" s="25"/>
    </row>
    <row r="158">
      <c r="A158" s="87" t="s">
        <v>37</v>
      </c>
      <c r="K158" s="12"/>
      <c r="L158" s="13"/>
    </row>
    <row r="159">
      <c r="B159" s="3">
        <v>120.0</v>
      </c>
      <c r="D159" s="3">
        <v>50.0</v>
      </c>
      <c r="F159" s="3">
        <v>190.0</v>
      </c>
      <c r="H159" s="3">
        <v>110.0</v>
      </c>
      <c r="K159" s="25"/>
    </row>
    <row r="160">
      <c r="A160" s="3" t="s">
        <v>52</v>
      </c>
    </row>
    <row r="161">
      <c r="A161" s="3" t="s">
        <v>53</v>
      </c>
    </row>
    <row r="162">
      <c r="A162" s="3" t="s">
        <v>54</v>
      </c>
    </row>
  </sheetData>
  <mergeCells count="71">
    <mergeCell ref="B113:C113"/>
    <mergeCell ref="D113:E113"/>
    <mergeCell ref="F113:G113"/>
    <mergeCell ref="H113:I113"/>
    <mergeCell ref="D123:E123"/>
    <mergeCell ref="F123:G123"/>
    <mergeCell ref="H123:I123"/>
    <mergeCell ref="J128:J129"/>
    <mergeCell ref="J130:J131"/>
    <mergeCell ref="B123:C123"/>
    <mergeCell ref="A124:A125"/>
    <mergeCell ref="J124:J125"/>
    <mergeCell ref="A126:A127"/>
    <mergeCell ref="J126:J127"/>
    <mergeCell ref="A128:A129"/>
    <mergeCell ref="A130:A131"/>
    <mergeCell ref="B150:C150"/>
    <mergeCell ref="A151:A152"/>
    <mergeCell ref="A153:A154"/>
    <mergeCell ref="A155:A156"/>
    <mergeCell ref="B132:C132"/>
    <mergeCell ref="D132:E132"/>
    <mergeCell ref="F132:G132"/>
    <mergeCell ref="H132:I132"/>
    <mergeCell ref="D150:E150"/>
    <mergeCell ref="F150:G150"/>
    <mergeCell ref="H150:I150"/>
    <mergeCell ref="D2:E2"/>
    <mergeCell ref="F2:G2"/>
    <mergeCell ref="H2:I2"/>
    <mergeCell ref="A3:A4"/>
    <mergeCell ref="A5:A6"/>
    <mergeCell ref="A7:A8"/>
    <mergeCell ref="A9:A10"/>
    <mergeCell ref="B2:C2"/>
    <mergeCell ref="B26:C26"/>
    <mergeCell ref="D26:E26"/>
    <mergeCell ref="F26:G26"/>
    <mergeCell ref="H26:I26"/>
    <mergeCell ref="A27:A28"/>
    <mergeCell ref="A29:A30"/>
    <mergeCell ref="A31:A32"/>
    <mergeCell ref="A33:A34"/>
    <mergeCell ref="B51:C51"/>
    <mergeCell ref="D51:E51"/>
    <mergeCell ref="F51:G51"/>
    <mergeCell ref="H51:I51"/>
    <mergeCell ref="A52:A53"/>
    <mergeCell ref="A54:A55"/>
    <mergeCell ref="A56:A57"/>
    <mergeCell ref="A58:A59"/>
    <mergeCell ref="B80:C80"/>
    <mergeCell ref="D80:E80"/>
    <mergeCell ref="F80:G80"/>
    <mergeCell ref="H80:I80"/>
    <mergeCell ref="A81:A82"/>
    <mergeCell ref="A83:A84"/>
    <mergeCell ref="A85:A86"/>
    <mergeCell ref="A87:A88"/>
    <mergeCell ref="D104:E104"/>
    <mergeCell ref="F104:G104"/>
    <mergeCell ref="H104:I104"/>
    <mergeCell ref="J109:J110"/>
    <mergeCell ref="J111:J112"/>
    <mergeCell ref="B104:C104"/>
    <mergeCell ref="A105:A106"/>
    <mergeCell ref="J105:J106"/>
    <mergeCell ref="A107:A108"/>
    <mergeCell ref="J107:J108"/>
    <mergeCell ref="A109:A110"/>
    <mergeCell ref="A111:A112"/>
  </mergeCells>
  <drawing r:id="rId1"/>
</worksheet>
</file>