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itHub\Gestion-ORFEI\PRIORIZACION CANNON RM 196\"/>
    </mc:Choice>
  </mc:AlternateContent>
  <xr:revisionPtr revIDLastSave="0" documentId="13_ncr:1_{47F16597-A6AF-476F-8434-38713BCFAF52}" xr6:coauthVersionLast="45" xr6:coauthVersionMax="45" xr10:uidLastSave="{00000000-0000-0000-0000-000000000000}"/>
  <bookViews>
    <workbookView xWindow="-120" yWindow="-120" windowWidth="15600" windowHeight="11160" xr2:uid="{530C22F0-1721-47B5-8438-B8C9FF4D7ABC}"/>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9" i="1" l="1"/>
  <c r="L9" i="1"/>
  <c r="N10" i="1"/>
  <c r="L10" i="1"/>
  <c r="N12" i="1"/>
  <c r="L12" i="1"/>
  <c r="L11" i="1"/>
  <c r="L6" i="1"/>
  <c r="L7" i="1"/>
  <c r="L8" i="1"/>
  <c r="L5" i="1"/>
  <c r="L4" i="1"/>
  <c r="I10" i="1" l="1"/>
  <c r="H9" i="1"/>
  <c r="I9" i="1"/>
  <c r="H11" i="1"/>
  <c r="I11" i="1"/>
  <c r="H12" i="1"/>
  <c r="I12" i="1"/>
  <c r="H6" i="1"/>
  <c r="I6" i="1"/>
  <c r="H8" i="1"/>
  <c r="I8" i="1"/>
  <c r="H7" i="1"/>
  <c r="I7" i="1"/>
  <c r="H5" i="1"/>
  <c r="I5" i="1"/>
  <c r="I4" i="1"/>
  <c r="H4" i="1"/>
  <c r="H10" i="1"/>
</calcChain>
</file>

<file path=xl/sharedStrings.xml><?xml version="1.0" encoding="utf-8"?>
<sst xmlns="http://schemas.openxmlformats.org/spreadsheetml/2006/main" count="35" uniqueCount="26">
  <si>
    <t>Prioridad</t>
  </si>
  <si>
    <t>Proyecto de Inversión o Idea (Especificar 1 o 2)</t>
  </si>
  <si>
    <t>Código Único / Código de Idea</t>
  </si>
  <si>
    <t>Función</t>
  </si>
  <si>
    <t>Saneamiento Físico-Legal o arreglo institucional (Especificar 1, 2 o 3)</t>
  </si>
  <si>
    <t>Destino (Especificar 1, 2 o 3)</t>
  </si>
  <si>
    <t>Monto Facilidad Financiera (A)</t>
  </si>
  <si>
    <t>Contrapartida Entidad (B)</t>
  </si>
  <si>
    <t>Monto Total (A) + (B</t>
  </si>
  <si>
    <t>MEJORAMIENTO Y AMPLIACION DEL SERVICIO EDUCATIVO DEL NIVEL INICIAL N° 1105, N°92 - REYNA DE LOS ANGELES, N°1106, 812 SAN JUAN DE DIOS Y N°79 CRISTO REDENTOR EN LOS DISTRITOS DE ABANCAY, CURAHUASI Y SAN PEDRO DE CACHORA DE LA PROVINCIA DE ABANCAY - DEPARTAMENTO DE APURIMAC</t>
  </si>
  <si>
    <t>D1</t>
  </si>
  <si>
    <t>C2</t>
  </si>
  <si>
    <t>Nombre de Proyecto / Idea</t>
  </si>
  <si>
    <t>MEJORAMIENTO DEL SERVICIO EDUCATIVO DEL NIVEL INICIAL N°1005 BARRIO CENTRO DE COTABAMBAS, N°1024 CHECCHECALLA DE TAMBOBAMBA,N°716 DIVINO NIÑO JESUS DE HAQUIRA Y N°1008 CHOCHOCA DE COYLLURQUI, PROVINCIA DE COTABAMBAS, REGION APURIMAC</t>
  </si>
  <si>
    <t>MEJORAMIENTO DE LA CADENA VALOR EN LA PRODUCCIÓN AGROPECUARIA MEDIANTE LA EFICIENTE GESTIÓN DE LOS RECURSOS HÍDRICOS EN LOS DISTRITOS SORAYA, CAPAYA, TORAYA, IHUAYLLO, COLCABAMBA, SAÑAYCA, LUCRE DE LA PROVINCIA DE AYMARAES,  Y EN EL DISTRITO DE TUMAY HUARACA Y EL  DISTRITO DE POMACOCHA - PROVINCIA DE ANDAHUAYLAS - DEPARTAMENTO DE APURIMAC (MANCOMUNIDAD CUSCA)</t>
  </si>
  <si>
    <t xml:space="preserve">CREACION DEL SISTEMA HIDRAULICO (CHICHA) PARA EL APROVECHAMIENTO MULTIPLES EN LAS PROVINCIAS DE ANDAHUAYLAS Y CHINCHEROS DEL  DEPARTAMENTO DE APURIMAC. </t>
  </si>
  <si>
    <t>MEJORAMIENTO DE LOS SERVICIOS DE SALUD DEL CENTRO DE SALUD TALAVERA DEL DISTRITO DE TALAVERA - PROVINCIA DE ANDAHUAYLAS - DEPARTAMENTO DE APURIMAC</t>
  </si>
  <si>
    <t>MEJORAMIENTO DE LA VIA EMP PE-3S F (LAMBRAMA)-PICHIBAMBA -SARCONTA-PACCAYPATA-AMURUYOC-COYLLURQUI-EMP PE-3S F (COTABAMBAS), DISTRITO DE LAMBRAMA, CURPAHUASI, GAMARRA, COYLLURQUI Y COTABAMBAS, PROVICNIAS DE ABANCAY, GRAU Y COTABAMBAS, DEPARTAMENTO DE APURIMAC</t>
  </si>
  <si>
    <t>MEJORAMIENTO Y AMPLIACION DEL SERVICIO DE AGUA PARA RIEGO CON REPRESAMIENTO EN LAS COMUNIDADES DE PALPACACHI, LLAULLIPATA, CCENTAS, CCOLAURO, LICCHIVILCA, TARIBAMBA, OCRABAMBA, CHASCCEMOCCO Y CRUZPATA DEL  DISTRITO DE GAMARRA - PROVINCIA DE GRAU - DEPARTAMENTO DE APURIMAC</t>
  </si>
  <si>
    <t>MEJORAMIENTO DE LOS SERVICIOS DE SALUD DEL CENTRO DE SALUD ANDAHUAYLAS DEL DISTRITO DE ANDAHUAYLAS - PROVINCIA DE ANDAHUAYLAS - DEPARTAMENTO DE APURIMAC</t>
  </si>
  <si>
    <t>Educacion</t>
  </si>
  <si>
    <t>Salud</t>
  </si>
  <si>
    <t>Transportes</t>
  </si>
  <si>
    <t>Agropecuaria</t>
  </si>
  <si>
    <r>
      <t xml:space="preserve">MEJORAMIENTO Y AMPLIACION DEL SERVICIO DE AGUA PARA RIEGO EN LAS LOCALIDADES DE HUANCABAMBA, CHECCHE, HUARACCOPATA, SACCLAYA, ÑAWINPUQUIO, CUMANAYLLA, SANTA ANITA, HUANCASVILCAS, RAYANNIYOCC, AYAVIRI, CRUZ PAMPA, TOCYASCCA, MUÑAHUAYCCO Y CCACCE  DISTRITO DE JOSE MARIA </t>
    </r>
    <r>
      <rPr>
        <sz val="10"/>
        <color rgb="FF000000"/>
        <rFont val="Arial Narrow"/>
        <family val="2"/>
      </rPr>
      <t xml:space="preserve">ARGUEDAS - PROVINCIA DE ANDAHUAYLAS - DEPARTAMENTO DE APURIMAC. </t>
    </r>
  </si>
  <si>
    <t>Anexo II
Modelo de Detalle de Proyecto de Inversión y Estudios de Preinversión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</si>
</sst>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
      <sz val="10"/>
      <color theme="0"/>
      <name val="Calibri"/>
      <family val="2"/>
      <scheme val="minor"/>
    </font>
    <font>
      <sz val="10"/>
      <color rgb="FF000000"/>
      <name val="Arial Narrow"/>
      <family val="2"/>
    </font>
  </fonts>
  <fills count="8">
    <fill>
      <patternFill patternType="none"/>
    </fill>
    <fill>
      <patternFill patternType="gray125"/>
    </fill>
    <fill>
      <patternFill patternType="solid">
        <fgColor theme="9" tint="0.59999389629810485"/>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4" fontId="1" fillId="0" borderId="0" xfId="0" applyNumberFormat="1" applyFont="1" applyAlignment="1">
      <alignment horizontal="right" vertical="center"/>
    </xf>
    <xf numFmtId="0" fontId="0" fillId="0" borderId="0" xfId="0" applyAlignment="1">
      <alignment horizontal="right"/>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3" fillId="2"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4" fontId="2" fillId="0" borderId="1" xfId="0" applyNumberFormat="1" applyFont="1" applyBorder="1" applyAlignment="1">
      <alignment horizontal="right" vertical="center" wrapText="1"/>
    </xf>
    <xf numFmtId="4" fontId="2" fillId="0" borderId="1" xfId="0" applyNumberFormat="1" applyFont="1" applyBorder="1" applyAlignment="1">
      <alignment horizontal="right" vertical="center"/>
    </xf>
    <xf numFmtId="4" fontId="4" fillId="0" borderId="1" xfId="0" applyNumberFormat="1" applyFont="1" applyBorder="1" applyAlignment="1">
      <alignment horizontal="right" vertical="center"/>
    </xf>
    <xf numFmtId="4" fontId="2" fillId="0" borderId="1" xfId="0" applyNumberFormat="1" applyFont="1" applyBorder="1" applyAlignment="1">
      <alignment horizontal="right"/>
    </xf>
    <xf numFmtId="4" fontId="4" fillId="0" borderId="1" xfId="0" applyNumberFormat="1" applyFont="1" applyBorder="1" applyAlignment="1">
      <alignment horizontal="right" vertical="center" wrapText="1"/>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0DC7-47E8-4E6D-9B0B-FFDA320A3A5D}">
  <sheetPr>
    <pageSetUpPr fitToPage="1"/>
  </sheetPr>
  <dimension ref="A1:Q13"/>
  <sheetViews>
    <sheetView tabSelected="1" zoomScale="55" zoomScaleNormal="55" workbookViewId="0">
      <selection activeCell="F5" sqref="F5"/>
    </sheetView>
  </sheetViews>
  <sheetFormatPr baseColWidth="10" defaultRowHeight="15" x14ac:dyDescent="0.25"/>
  <cols>
    <col min="1" max="1" width="10.140625" customWidth="1"/>
    <col min="2" max="2" width="8.7109375" customWidth="1"/>
    <col min="4" max="4" width="82.28515625" customWidth="1"/>
    <col min="5" max="5" width="12.85546875" customWidth="1"/>
    <col min="8" max="8" width="15.28515625" bestFit="1" customWidth="1"/>
    <col min="9" max="9" width="13" bestFit="1" customWidth="1"/>
    <col min="10" max="10" width="18.85546875" bestFit="1" customWidth="1"/>
    <col min="12" max="12" width="11.42578125" bestFit="1" customWidth="1"/>
    <col min="14" max="14" width="12.42578125" bestFit="1" customWidth="1"/>
    <col min="16" max="16" width="14.28515625" bestFit="1" customWidth="1"/>
    <col min="17" max="17" width="15.28515625" customWidth="1"/>
  </cols>
  <sheetData>
    <row r="1" spans="1:17" ht="45" customHeight="1" x14ac:dyDescent="0.25">
      <c r="A1" s="25" t="s">
        <v>25</v>
      </c>
      <c r="B1" s="26"/>
      <c r="C1" s="26"/>
      <c r="D1" s="26"/>
      <c r="E1" s="26"/>
      <c r="F1" s="26"/>
      <c r="G1" s="26"/>
      <c r="H1" s="26"/>
      <c r="I1" s="26"/>
      <c r="J1" s="26"/>
      <c r="K1" s="26"/>
      <c r="L1" s="26"/>
      <c r="M1" s="26"/>
      <c r="N1" s="26"/>
      <c r="O1" s="26"/>
      <c r="P1" s="26"/>
    </row>
    <row r="2" spans="1:17" ht="87" customHeight="1" x14ac:dyDescent="0.25">
      <c r="A2" s="15" t="s">
        <v>0</v>
      </c>
      <c r="B2" s="15" t="s">
        <v>1</v>
      </c>
      <c r="C2" s="15" t="s">
        <v>2</v>
      </c>
      <c r="D2" s="15" t="s">
        <v>12</v>
      </c>
      <c r="E2" s="15" t="s">
        <v>3</v>
      </c>
      <c r="F2" s="15" t="s">
        <v>4</v>
      </c>
      <c r="G2" s="15" t="s">
        <v>5</v>
      </c>
      <c r="H2" s="15" t="s">
        <v>6</v>
      </c>
      <c r="I2" s="15" t="s">
        <v>7</v>
      </c>
      <c r="J2" s="15" t="s">
        <v>8</v>
      </c>
      <c r="K2" s="16">
        <v>2020</v>
      </c>
      <c r="L2" s="16"/>
      <c r="M2" s="16">
        <v>2021</v>
      </c>
      <c r="N2" s="16"/>
      <c r="O2" s="16">
        <v>2022</v>
      </c>
      <c r="P2" s="16"/>
    </row>
    <row r="3" spans="1:17" s="1" customFormat="1" x14ac:dyDescent="0.25">
      <c r="A3" s="15"/>
      <c r="B3" s="15"/>
      <c r="C3" s="15"/>
      <c r="D3" s="15"/>
      <c r="E3" s="15"/>
      <c r="F3" s="15"/>
      <c r="G3" s="15"/>
      <c r="H3" s="15"/>
      <c r="I3" s="15"/>
      <c r="J3" s="15"/>
      <c r="K3" s="17" t="s">
        <v>10</v>
      </c>
      <c r="L3" s="17" t="s">
        <v>11</v>
      </c>
      <c r="M3" s="17" t="s">
        <v>10</v>
      </c>
      <c r="N3" s="17" t="s">
        <v>11</v>
      </c>
      <c r="O3" s="17" t="s">
        <v>10</v>
      </c>
      <c r="P3" s="17" t="s">
        <v>11</v>
      </c>
    </row>
    <row r="4" spans="1:17" ht="51" x14ac:dyDescent="0.25">
      <c r="A4" s="18">
        <v>1</v>
      </c>
      <c r="B4" s="19">
        <v>1</v>
      </c>
      <c r="C4" s="4">
        <v>49265</v>
      </c>
      <c r="D4" s="5" t="s">
        <v>9</v>
      </c>
      <c r="E4" s="5" t="s">
        <v>20</v>
      </c>
      <c r="F4" s="18">
        <v>3</v>
      </c>
      <c r="G4" s="18">
        <v>1</v>
      </c>
      <c r="H4" s="20">
        <f>J4*0.9</f>
        <v>125563.5</v>
      </c>
      <c r="I4" s="21">
        <f>J4*0.1</f>
        <v>13951.5</v>
      </c>
      <c r="J4" s="22">
        <v>139515</v>
      </c>
      <c r="K4" s="21"/>
      <c r="L4" s="21">
        <f>J4*1</f>
        <v>139515</v>
      </c>
      <c r="M4" s="21"/>
      <c r="N4" s="23"/>
      <c r="O4" s="23"/>
      <c r="P4" s="23"/>
      <c r="Q4" s="2"/>
    </row>
    <row r="5" spans="1:17" ht="51.75" customHeight="1" x14ac:dyDescent="0.25">
      <c r="A5" s="19">
        <v>2</v>
      </c>
      <c r="B5" s="19">
        <v>1</v>
      </c>
      <c r="C5" s="6">
        <v>108798</v>
      </c>
      <c r="D5" s="5" t="s">
        <v>13</v>
      </c>
      <c r="E5" s="5" t="s">
        <v>20</v>
      </c>
      <c r="F5" s="19">
        <v>3</v>
      </c>
      <c r="G5" s="19">
        <v>1</v>
      </c>
      <c r="H5" s="20">
        <f>J5*0.9</f>
        <v>107053.2</v>
      </c>
      <c r="I5" s="21">
        <f>J5*0.1</f>
        <v>11894.800000000001</v>
      </c>
      <c r="J5" s="22">
        <v>118948</v>
      </c>
      <c r="K5" s="21"/>
      <c r="L5" s="21">
        <f>J5*1</f>
        <v>118948</v>
      </c>
      <c r="M5" s="21"/>
      <c r="N5" s="23"/>
      <c r="O5" s="23"/>
      <c r="P5" s="23"/>
      <c r="Q5" s="2"/>
    </row>
    <row r="6" spans="1:17" ht="25.5" x14ac:dyDescent="0.25">
      <c r="A6" s="18">
        <v>3</v>
      </c>
      <c r="B6" s="19">
        <v>1</v>
      </c>
      <c r="C6" s="7">
        <v>107708</v>
      </c>
      <c r="D6" s="8" t="s">
        <v>19</v>
      </c>
      <c r="E6" s="8" t="s">
        <v>21</v>
      </c>
      <c r="F6" s="19">
        <v>3</v>
      </c>
      <c r="G6" s="19">
        <v>1</v>
      </c>
      <c r="H6" s="20">
        <f>J6*0.9</f>
        <v>198000</v>
      </c>
      <c r="I6" s="21">
        <f>J6*0.1</f>
        <v>22000</v>
      </c>
      <c r="J6" s="22">
        <v>220000</v>
      </c>
      <c r="K6" s="21"/>
      <c r="L6" s="21">
        <f t="shared" ref="L6:L11" si="0">J6*1</f>
        <v>220000</v>
      </c>
      <c r="M6" s="21"/>
      <c r="N6" s="23"/>
      <c r="O6" s="23"/>
      <c r="P6" s="23"/>
    </row>
    <row r="7" spans="1:17" ht="25.5" x14ac:dyDescent="0.25">
      <c r="A7" s="19">
        <v>4</v>
      </c>
      <c r="B7" s="19">
        <v>1</v>
      </c>
      <c r="C7" s="9">
        <v>45083</v>
      </c>
      <c r="D7" s="8" t="s">
        <v>16</v>
      </c>
      <c r="E7" s="8" t="s">
        <v>21</v>
      </c>
      <c r="F7" s="19">
        <v>1</v>
      </c>
      <c r="G7" s="19">
        <v>1</v>
      </c>
      <c r="H7" s="20">
        <f>J7*0.9</f>
        <v>198036</v>
      </c>
      <c r="I7" s="21">
        <f>J7*0.1</f>
        <v>22004</v>
      </c>
      <c r="J7" s="22">
        <v>220040</v>
      </c>
      <c r="K7" s="21"/>
      <c r="L7" s="21">
        <f t="shared" si="0"/>
        <v>220040</v>
      </c>
      <c r="M7" s="21"/>
      <c r="N7" s="23"/>
      <c r="O7" s="23"/>
      <c r="P7" s="23"/>
    </row>
    <row r="8" spans="1:17" ht="51" x14ac:dyDescent="0.25">
      <c r="A8" s="18">
        <v>5</v>
      </c>
      <c r="B8" s="19">
        <v>1</v>
      </c>
      <c r="C8" s="10">
        <v>49555</v>
      </c>
      <c r="D8" s="11" t="s">
        <v>17</v>
      </c>
      <c r="E8" s="11" t="s">
        <v>22</v>
      </c>
      <c r="F8" s="19">
        <v>1</v>
      </c>
      <c r="G8" s="19">
        <v>1</v>
      </c>
      <c r="H8" s="20">
        <f>J8*0.9</f>
        <v>122400</v>
      </c>
      <c r="I8" s="21">
        <f>J8*0.1</f>
        <v>13600</v>
      </c>
      <c r="J8" s="22">
        <v>136000</v>
      </c>
      <c r="K8" s="21"/>
      <c r="L8" s="21">
        <f t="shared" si="0"/>
        <v>136000</v>
      </c>
      <c r="M8" s="21"/>
      <c r="N8" s="23"/>
      <c r="O8" s="23"/>
      <c r="P8" s="23"/>
    </row>
    <row r="9" spans="1:17" ht="63.75" x14ac:dyDescent="0.25">
      <c r="A9" s="19">
        <v>6</v>
      </c>
      <c r="B9" s="19">
        <v>1</v>
      </c>
      <c r="C9" s="12">
        <v>109172</v>
      </c>
      <c r="D9" s="13" t="s">
        <v>14</v>
      </c>
      <c r="E9" s="13" t="s">
        <v>23</v>
      </c>
      <c r="F9" s="19">
        <v>2</v>
      </c>
      <c r="G9" s="19">
        <v>1</v>
      </c>
      <c r="H9" s="20">
        <f t="shared" ref="H9:H12" si="1">J9*0.9</f>
        <v>190502.1</v>
      </c>
      <c r="I9" s="21">
        <f t="shared" ref="I9:I12" si="2">J9*0.1</f>
        <v>21166.9</v>
      </c>
      <c r="J9" s="22">
        <v>211669</v>
      </c>
      <c r="K9" s="21"/>
      <c r="L9" s="21">
        <f>J9*0.4</f>
        <v>84667.6</v>
      </c>
      <c r="M9" s="21"/>
      <c r="N9" s="21">
        <f>J9*0.6</f>
        <v>127001.4</v>
      </c>
      <c r="O9" s="23"/>
      <c r="P9" s="23"/>
    </row>
    <row r="10" spans="1:17" ht="25.5" x14ac:dyDescent="0.25">
      <c r="A10" s="18">
        <v>7</v>
      </c>
      <c r="B10" s="19">
        <v>1</v>
      </c>
      <c r="C10" s="12">
        <v>49378</v>
      </c>
      <c r="D10" s="13" t="s">
        <v>15</v>
      </c>
      <c r="E10" s="13" t="s">
        <v>23</v>
      </c>
      <c r="F10" s="19">
        <v>2</v>
      </c>
      <c r="G10" s="19">
        <v>1</v>
      </c>
      <c r="H10" s="20">
        <f t="shared" si="1"/>
        <v>20146425.75</v>
      </c>
      <c r="I10" s="21">
        <f>J10*0.1</f>
        <v>2238491.75</v>
      </c>
      <c r="J10" s="22">
        <v>22384917.5</v>
      </c>
      <c r="K10" s="21"/>
      <c r="L10" s="21">
        <f>J10*0.3</f>
        <v>6715475.25</v>
      </c>
      <c r="M10" s="21"/>
      <c r="N10" s="21">
        <f>J10*0.7</f>
        <v>15669442.249999998</v>
      </c>
      <c r="O10" s="23"/>
      <c r="P10" s="21"/>
    </row>
    <row r="11" spans="1:17" ht="51" x14ac:dyDescent="0.25">
      <c r="A11" s="19">
        <v>8</v>
      </c>
      <c r="B11" s="19">
        <v>1</v>
      </c>
      <c r="C11" s="12">
        <v>49403</v>
      </c>
      <c r="D11" s="14" t="s">
        <v>18</v>
      </c>
      <c r="E11" s="13" t="s">
        <v>23</v>
      </c>
      <c r="F11" s="19">
        <v>2</v>
      </c>
      <c r="G11" s="19">
        <v>1</v>
      </c>
      <c r="H11" s="20">
        <f t="shared" si="1"/>
        <v>261000</v>
      </c>
      <c r="I11" s="21">
        <f t="shared" si="2"/>
        <v>29000</v>
      </c>
      <c r="J11" s="24">
        <v>290000</v>
      </c>
      <c r="K11" s="23"/>
      <c r="L11" s="21">
        <f t="shared" si="0"/>
        <v>290000</v>
      </c>
      <c r="M11" s="23"/>
      <c r="N11" s="23"/>
      <c r="O11" s="23"/>
      <c r="P11" s="23"/>
    </row>
    <row r="12" spans="1:17" ht="64.5" customHeight="1" x14ac:dyDescent="0.25">
      <c r="A12" s="18">
        <v>9</v>
      </c>
      <c r="B12" s="19">
        <v>1</v>
      </c>
      <c r="C12" s="12">
        <v>49396</v>
      </c>
      <c r="D12" s="14" t="s">
        <v>24</v>
      </c>
      <c r="E12" s="13" t="s">
        <v>23</v>
      </c>
      <c r="F12" s="19">
        <v>2</v>
      </c>
      <c r="G12" s="19">
        <v>1</v>
      </c>
      <c r="H12" s="20">
        <f t="shared" si="1"/>
        <v>832500</v>
      </c>
      <c r="I12" s="21">
        <f t="shared" si="2"/>
        <v>92500</v>
      </c>
      <c r="J12" s="24">
        <v>925000</v>
      </c>
      <c r="K12" s="23"/>
      <c r="L12" s="21">
        <f>J12*0.6</f>
        <v>555000</v>
      </c>
      <c r="M12" s="21"/>
      <c r="N12" s="21">
        <f>J12*0.4</f>
        <v>370000</v>
      </c>
      <c r="O12" s="23"/>
      <c r="P12" s="23"/>
    </row>
    <row r="13" spans="1:17" x14ac:dyDescent="0.25">
      <c r="K13" s="3"/>
      <c r="L13" s="3"/>
      <c r="M13" s="3"/>
      <c r="N13" s="3"/>
      <c r="O13" s="3"/>
      <c r="P13" s="3"/>
    </row>
  </sheetData>
  <mergeCells count="14">
    <mergeCell ref="C2:C3"/>
    <mergeCell ref="B2:B3"/>
    <mergeCell ref="A2:A3"/>
    <mergeCell ref="A1:P1"/>
    <mergeCell ref="H2:H3"/>
    <mergeCell ref="G2:G3"/>
    <mergeCell ref="F2:F3"/>
    <mergeCell ref="E2:E3"/>
    <mergeCell ref="D2:D3"/>
    <mergeCell ref="K2:L2"/>
    <mergeCell ref="M2:N2"/>
    <mergeCell ref="O2:P2"/>
    <mergeCell ref="J2:J3"/>
    <mergeCell ref="I2:I3"/>
  </mergeCells>
  <pageMargins left="0" right="0" top="0.74803149606299213" bottom="0.74803149606299213" header="0.31496062992125984" footer="0.31496062992125984"/>
  <pageSetup scale="50"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 DIRE</dc:creator>
  <cp:lastModifiedBy>ORFEI DIRE</cp:lastModifiedBy>
  <cp:lastPrinted>2020-07-14T18:10:36Z</cp:lastPrinted>
  <dcterms:created xsi:type="dcterms:W3CDTF">2020-07-14T17:01:31Z</dcterms:created>
  <dcterms:modified xsi:type="dcterms:W3CDTF">2020-07-14T18:10:54Z</dcterms:modified>
</cp:coreProperties>
</file>