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REPOSITORIO ORFEI\IOARR0005\9.0 CRONOGRAMA\"/>
    </mc:Choice>
  </mc:AlternateContent>
  <xr:revisionPtr revIDLastSave="0" documentId="13_ncr:1_{BADFE2FC-35F4-4C6A-91E2-7F2BEB0B42C1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FINANCIERO!$A$1:$F$20</definedName>
    <definedName name="_xlnm.Print_Area" localSheetId="1">FISICO!$A$1:$R$22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2" l="1"/>
  <c r="R11" i="2"/>
  <c r="E16" i="1"/>
  <c r="B16" i="1"/>
  <c r="E15" i="1"/>
  <c r="B14" i="1"/>
  <c r="D13" i="1"/>
  <c r="C13" i="1"/>
  <c r="D12" i="1"/>
  <c r="C12" i="1"/>
  <c r="D11" i="1"/>
  <c r="C11" i="1"/>
  <c r="F10" i="1"/>
  <c r="F17" i="1" s="1"/>
  <c r="C9" i="1"/>
  <c r="D8" i="1"/>
  <c r="D7" i="1"/>
  <c r="D6" i="1"/>
  <c r="D10" i="1" s="1"/>
  <c r="D16" i="1" s="1"/>
  <c r="C6" i="1"/>
  <c r="C5" i="1"/>
  <c r="C10" i="1" s="1"/>
  <c r="C16" i="1" s="1"/>
  <c r="C3" i="1"/>
  <c r="N18" i="2" l="1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<sst xmlns="http://schemas.openxmlformats.org/spreadsheetml/2006/main" count="60" uniqueCount="32">
  <si>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</si>
  <si>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</si>
  <si>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</si>
  <si>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</si>
  <si>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</si>
  <si>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</si>
  <si>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</si>
  <si>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</si>
  <si>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</si>
  <si>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</si>
  <si>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</si>
  <si>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</si>
  <si>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</si>
  <si>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</si>
  <si>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</si>
  <si>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</si>
  <si>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</si>
  <si>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</si>
  <si>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</si>
  <si>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</si>
  <si>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</si>
  <si>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</si>
  <si>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</si>
  <si>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</si>
  <si>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</si>
  <si>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</si>
  <si>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</si>
  <si>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</si>
  <si>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</si>
  <si>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IEP N°54411 "ANDRES AVELINO CACERES - SANTA ROSA",DISTRITO SANTA ROSA, PROVINCIA GRAU-REGION APURIMAC</t>
    </r>
    <r>
      <rPr>
        <b/>
        <sz val="10"/>
        <color rgb="FF000000"/>
        <rFont val="Arial Narrow"/>
        <family val="2"/>
      </rPr>
      <t>”</t>
    </r>
  </si>
  <si>
    <t>Evacuacion de aguas Pluviales</t>
  </si>
  <si>
    <t>Cronograma de inversión IOARR: “OPTIMIZACION MEDIANTE COBERTURA DE LA LOSA DEPORTIVA MULTIUSO DE LA IEP N°54411 "ANDRES AVELINO CACERES - SANTA ROSA",DISTRITO SANTA ROSA, PROVINCIA GRAU-REGION APURIMAC”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</si>
</sst>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\ * #,##0.00_ ;_ &quot;S/&quot;\ * \-#,##0.00_ ;_ &quot;S/&quot;\ * &quot;-&quot;??_ ;_ @_ "/>
    <numFmt numFmtId="165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5" fontId="5" fillId="5" borderId="3" xfId="0" applyNumberFormat="1" applyFont="1" applyFill="1" applyBorder="1" applyAlignment="1">
      <alignment horizontal="center" vertical="center" wrapText="1"/>
    </xf>
    <xf numFmtId="165" fontId="5" fillId="5" borderId="4" xfId="0" applyNumberFormat="1" applyFont="1" applyFill="1" applyBorder="1" applyAlignment="1">
      <alignment horizontal="center" vertical="center" wrapText="1"/>
    </xf>
    <xf numFmtId="165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164" fontId="4" fillId="2" borderId="15" xfId="0" applyNumberFormat="1" applyFont="1" applyFill="1" applyBorder="1" applyAlignment="1">
      <alignment horizontal="right" vertical="center" wrapText="1"/>
    </xf>
    <xf numFmtId="164" fontId="1" fillId="2" borderId="22" xfId="0" applyNumberFormat="1" applyFont="1" applyFill="1" applyBorder="1" applyAlignment="1">
      <alignment vertical="center" wrapText="1"/>
    </xf>
    <xf numFmtId="164" fontId="4" fillId="3" borderId="23" xfId="0" applyNumberFormat="1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164" fontId="3" fillId="2" borderId="17" xfId="0" applyNumberFormat="1" applyFont="1" applyFill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right" vertical="center" wrapText="1"/>
    </xf>
    <xf numFmtId="164" fontId="3" fillId="2" borderId="17" xfId="0" applyNumberFormat="1" applyFont="1" applyFill="1" applyBorder="1" applyAlignment="1">
      <alignment horizontal="righ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center" vertical="center" wrapText="1"/>
    </xf>
    <xf numFmtId="164" fontId="3" fillId="2" borderId="24" xfId="0" applyNumberFormat="1" applyFont="1" applyFill="1" applyBorder="1" applyAlignment="1">
      <alignment horizontal="right" vertical="center" wrapText="1"/>
    </xf>
    <xf numFmtId="164" fontId="1" fillId="2" borderId="15" xfId="0" applyNumberFormat="1" applyFont="1" applyFill="1" applyBorder="1" applyAlignment="1">
      <alignment horizontal="right" vertical="center" wrapText="1"/>
    </xf>
    <xf numFmtId="0" fontId="1" fillId="3" borderId="25" xfId="0" applyFont="1" applyFill="1" applyBorder="1" applyAlignment="1">
      <alignment horizontal="righ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4" borderId="27" xfId="0" applyNumberFormat="1" applyFont="1" applyFill="1" applyBorder="1" applyAlignment="1">
      <alignment horizontal="right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7"/>
  <sheetViews>
    <sheetView view="pageBreakPreview" zoomScale="150" zoomScaleNormal="110" zoomScaleSheetLayoutView="150" workbookViewId="0">
      <selection activeCell="F17" sqref="F17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thickBot="1" x14ac:dyDescent="0.35">
      <c r="A1" s="25" t="s">
        <v>29</v>
      </c>
      <c r="B1" s="26"/>
      <c r="C1" s="26"/>
      <c r="D1" s="26"/>
      <c r="E1" s="26"/>
      <c r="F1" s="26"/>
    </row>
    <row r="2" spans="1:6" ht="16.2" customHeight="1" thickBot="1" x14ac:dyDescent="0.3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9" t="s">
        <v>5</v>
      </c>
    </row>
    <row r="3" spans="1:6" ht="14.4" thickBot="1" x14ac:dyDescent="0.35">
      <c r="A3" s="30" t="s">
        <v>6</v>
      </c>
      <c r="B3" s="31"/>
      <c r="C3" s="32">
        <f>F3</f>
        <v>3524.03</v>
      </c>
      <c r="D3" s="32"/>
      <c r="E3" s="32"/>
      <c r="F3" s="32">
        <v>3524.03</v>
      </c>
    </row>
    <row r="4" spans="1:6" ht="15" customHeight="1" thickBot="1" x14ac:dyDescent="0.35">
      <c r="A4" s="54" t="s">
        <v>19</v>
      </c>
      <c r="B4" s="55"/>
      <c r="C4" s="55"/>
      <c r="D4" s="55"/>
      <c r="E4" s="55"/>
      <c r="F4" s="56"/>
    </row>
    <row r="5" spans="1:6" ht="14.4" thickBot="1" x14ac:dyDescent="0.35">
      <c r="A5" s="30" t="s">
        <v>14</v>
      </c>
      <c r="B5" s="31"/>
      <c r="C5" s="32">
        <f>F5</f>
        <v>127623.44</v>
      </c>
      <c r="D5" s="32"/>
      <c r="E5" s="32"/>
      <c r="F5" s="32">
        <v>127623.44</v>
      </c>
    </row>
    <row r="6" spans="1:6" ht="14.4" thickBot="1" x14ac:dyDescent="0.35">
      <c r="A6" s="30" t="s">
        <v>13</v>
      </c>
      <c r="B6" s="31"/>
      <c r="C6" s="32">
        <f>F6/2</f>
        <v>40273.769999999997</v>
      </c>
      <c r="D6" s="32">
        <f>F6/2</f>
        <v>40273.769999999997</v>
      </c>
      <c r="E6" s="32"/>
      <c r="F6" s="32">
        <v>80547.539999999994</v>
      </c>
    </row>
    <row r="7" spans="1:6" ht="28.2" thickBot="1" x14ac:dyDescent="0.35">
      <c r="A7" s="33" t="s">
        <v>30</v>
      </c>
      <c r="B7" s="31"/>
      <c r="C7" s="32"/>
      <c r="D7" s="32">
        <f>F7</f>
        <v>16061.35</v>
      </c>
      <c r="E7" s="32"/>
      <c r="F7" s="32">
        <v>16061.35</v>
      </c>
    </row>
    <row r="8" spans="1:6" ht="14.4" thickBot="1" x14ac:dyDescent="0.35">
      <c r="A8" s="33" t="s">
        <v>16</v>
      </c>
      <c r="B8" s="31"/>
      <c r="C8" s="32"/>
      <c r="D8" s="32">
        <f>F8</f>
        <v>7363.19</v>
      </c>
      <c r="E8" s="32"/>
      <c r="F8" s="32">
        <v>7363.19</v>
      </c>
    </row>
    <row r="9" spans="1:6" ht="14.4" thickBot="1" x14ac:dyDescent="0.35">
      <c r="A9" s="30" t="s">
        <v>17</v>
      </c>
      <c r="B9" s="31"/>
      <c r="C9" s="32">
        <f>F9</f>
        <v>4000</v>
      </c>
      <c r="D9" s="32"/>
      <c r="E9" s="34"/>
      <c r="F9" s="35">
        <v>4000</v>
      </c>
    </row>
    <row r="10" spans="1:6" ht="14.4" thickBot="1" x14ac:dyDescent="0.35">
      <c r="A10" s="36" t="s">
        <v>7</v>
      </c>
      <c r="B10" s="37"/>
      <c r="C10" s="38">
        <f>SUM(C3:C9)</f>
        <v>175421.24</v>
      </c>
      <c r="D10" s="38">
        <f>SUM(D3:D9)</f>
        <v>63698.31</v>
      </c>
      <c r="E10" s="39"/>
      <c r="F10" s="40">
        <f>+F5+F6+F7+F8+F9+F3</f>
        <v>239119.55</v>
      </c>
    </row>
    <row r="11" spans="1:6" ht="14.4" thickBot="1" x14ac:dyDescent="0.35">
      <c r="A11" s="30" t="s">
        <v>8</v>
      </c>
      <c r="B11" s="41"/>
      <c r="C11" s="42">
        <f>F11/2</f>
        <v>31508.89</v>
      </c>
      <c r="D11" s="42">
        <f>F11/2</f>
        <v>31508.89</v>
      </c>
      <c r="E11" s="43"/>
      <c r="F11" s="44">
        <v>63017.78</v>
      </c>
    </row>
    <row r="12" spans="1:6" ht="14.4" thickBot="1" x14ac:dyDescent="0.35">
      <c r="A12" s="45" t="s">
        <v>9</v>
      </c>
      <c r="B12" s="46"/>
      <c r="C12" s="42">
        <f>F12/2</f>
        <v>12480.75</v>
      </c>
      <c r="D12" s="42">
        <f>F12/2</f>
        <v>12480.75</v>
      </c>
      <c r="E12" s="42"/>
      <c r="F12" s="44">
        <v>24961.5</v>
      </c>
    </row>
    <row r="13" spans="1:6" ht="14.4" thickBot="1" x14ac:dyDescent="0.35">
      <c r="A13" s="45" t="s">
        <v>18</v>
      </c>
      <c r="B13" s="46"/>
      <c r="C13" s="42">
        <f>F13/2</f>
        <v>7732.03</v>
      </c>
      <c r="D13" s="42">
        <f>F13/2</f>
        <v>7732.03</v>
      </c>
      <c r="E13" s="42"/>
      <c r="F13" s="44">
        <v>15464.06</v>
      </c>
    </row>
    <row r="14" spans="1:6" ht="14.4" thickBot="1" x14ac:dyDescent="0.35">
      <c r="A14" s="30" t="s">
        <v>10</v>
      </c>
      <c r="B14" s="32">
        <f>F14</f>
        <v>10000</v>
      </c>
      <c r="C14" s="32"/>
      <c r="D14" s="32"/>
      <c r="E14" s="32"/>
      <c r="F14" s="44">
        <v>10000</v>
      </c>
    </row>
    <row r="15" spans="1:6" ht="14.4" thickBot="1" x14ac:dyDescent="0.35">
      <c r="A15" s="30" t="s">
        <v>11</v>
      </c>
      <c r="B15" s="32"/>
      <c r="C15" s="32"/>
      <c r="D15" s="32"/>
      <c r="E15" s="32">
        <f>F15</f>
        <v>17290.75</v>
      </c>
      <c r="F15" s="47">
        <v>17290.75</v>
      </c>
    </row>
    <row r="16" spans="1:6" ht="14.4" thickBot="1" x14ac:dyDescent="0.35">
      <c r="A16" s="36" t="s">
        <v>7</v>
      </c>
      <c r="B16" s="48">
        <f>SUM(B10:B15)</f>
        <v>10000</v>
      </c>
      <c r="C16" s="48">
        <f>SUM(C10:C15)</f>
        <v>227142.91</v>
      </c>
      <c r="D16" s="48">
        <f>SUM(D10:D15)</f>
        <v>115419.98</v>
      </c>
      <c r="E16" s="48">
        <f>SUM(E10:E15)</f>
        <v>17290.75</v>
      </c>
      <c r="F16" s="49"/>
    </row>
    <row r="17" spans="1:6" ht="14.4" thickBot="1" x14ac:dyDescent="0.35">
      <c r="A17" s="50" t="s">
        <v>12</v>
      </c>
      <c r="B17" s="51"/>
      <c r="C17" s="51"/>
      <c r="D17" s="51"/>
      <c r="E17" s="52"/>
      <c r="F17" s="53">
        <f>SUM(F10:F15)+0.01</f>
        <v>369853.64999999997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19"/>
  <sheetViews>
    <sheetView tabSelected="1" view="pageBreakPreview" zoomScale="118" zoomScaleNormal="110" zoomScaleSheetLayoutView="118" workbookViewId="0">
      <selection activeCell="T11" sqref="T11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s="2" customFormat="1" ht="15" customHeight="1" x14ac:dyDescent="0.25">
      <c r="A2" s="16" t="s">
        <v>28</v>
      </c>
      <c r="B2" s="14" t="s">
        <v>21</v>
      </c>
      <c r="C2" s="14"/>
      <c r="D2" s="14"/>
      <c r="E2" s="14"/>
      <c r="F2" s="14" t="s">
        <v>25</v>
      </c>
      <c r="G2" s="14"/>
      <c r="H2" s="14"/>
      <c r="I2" s="14"/>
      <c r="J2" s="14" t="s">
        <v>26</v>
      </c>
      <c r="K2" s="14"/>
      <c r="L2" s="14"/>
      <c r="M2" s="14"/>
      <c r="N2" s="14" t="s">
        <v>27</v>
      </c>
      <c r="O2" s="14"/>
      <c r="P2" s="14"/>
      <c r="Q2" s="14"/>
      <c r="R2" s="9" t="s">
        <v>5</v>
      </c>
    </row>
    <row r="3" spans="1:18" s="2" customFormat="1" ht="10.95" customHeight="1" x14ac:dyDescent="0.25">
      <c r="A3" s="16"/>
      <c r="B3" s="9" t="s">
        <v>20</v>
      </c>
      <c r="C3" s="9" t="s">
        <v>22</v>
      </c>
      <c r="D3" s="9" t="s">
        <v>23</v>
      </c>
      <c r="E3" s="9" t="s">
        <v>24</v>
      </c>
      <c r="F3" s="9" t="s">
        <v>20</v>
      </c>
      <c r="G3" s="9" t="s">
        <v>22</v>
      </c>
      <c r="H3" s="9" t="s">
        <v>23</v>
      </c>
      <c r="I3" s="9" t="s">
        <v>24</v>
      </c>
      <c r="J3" s="9" t="s">
        <v>20</v>
      </c>
      <c r="K3" s="9" t="s">
        <v>22</v>
      </c>
      <c r="L3" s="9" t="s">
        <v>23</v>
      </c>
      <c r="M3" s="9" t="s">
        <v>24</v>
      </c>
      <c r="N3" s="9" t="s">
        <v>20</v>
      </c>
      <c r="O3" s="9" t="s">
        <v>22</v>
      </c>
      <c r="P3" s="9" t="s">
        <v>23</v>
      </c>
      <c r="Q3" s="9" t="s">
        <v>24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32">
        <v>3524.03</v>
      </c>
    </row>
    <row r="5" spans="1:18" s="2" customFormat="1" ht="12" customHeight="1" x14ac:dyDescent="0.25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32">
        <v>127623.44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32">
        <v>80547.539999999994</v>
      </c>
    </row>
    <row r="8" spans="1:18" s="2" customFormat="1" ht="14.4" thickBot="1" x14ac:dyDescent="0.3">
      <c r="A8" s="4" t="s">
        <v>15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32">
        <v>16061.35</v>
      </c>
    </row>
    <row r="9" spans="1:18" s="2" customFormat="1" ht="14.4" thickBot="1" x14ac:dyDescent="0.3">
      <c r="A9" s="4" t="s">
        <v>16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32">
        <v>7363.19</v>
      </c>
    </row>
    <row r="10" spans="1:18" s="2" customFormat="1" ht="14.4" thickBot="1" x14ac:dyDescent="0.3">
      <c r="A10" s="3" t="s">
        <v>17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35">
        <v>4000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40">
        <f>+R6+R7+R8+R9+R10+R4</f>
        <v>239119.55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44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44">
        <v>24961.5</v>
      </c>
    </row>
    <row r="14" spans="1:18" s="2" customFormat="1" ht="14.4" thickBot="1" x14ac:dyDescent="0.3">
      <c r="A14" s="5" t="s">
        <v>18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44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4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47">
        <v>17290.75</v>
      </c>
    </row>
    <row r="17" spans="1:18" s="2" customFormat="1" ht="3.6" customHeight="1" x14ac:dyDescent="0.25">
      <c r="A17" s="2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24"/>
      <c r="B18" s="17">
        <f>FINANCIERO!B16</f>
        <v>10000</v>
      </c>
      <c r="C18" s="18"/>
      <c r="D18" s="18"/>
      <c r="E18" s="19"/>
      <c r="F18" s="20">
        <f>FINANCIERO!C16</f>
        <v>227142.91</v>
      </c>
      <c r="G18" s="21"/>
      <c r="H18" s="21"/>
      <c r="I18" s="22"/>
      <c r="J18" s="20">
        <f>FINANCIERO!D16</f>
        <v>115419.98</v>
      </c>
      <c r="K18" s="21"/>
      <c r="L18" s="21"/>
      <c r="M18" s="22"/>
      <c r="N18" s="20">
        <f>FINANCIERO!E16</f>
        <v>17290.75</v>
      </c>
      <c r="O18" s="21"/>
      <c r="P18" s="21"/>
      <c r="Q18" s="22"/>
      <c r="R18" s="12"/>
    </row>
    <row r="19" spans="1:18" s="2" customFormat="1" ht="13.2" x14ac:dyDescent="0.25">
      <c r="A19" s="13" t="s">
        <v>12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7">
        <f>SUM(R11:R16)+0.01</f>
        <v>369853.64999999997</v>
      </c>
    </row>
  </sheetData>
  <mergeCells count="13">
    <mergeCell ref="A1:R1"/>
    <mergeCell ref="A2:A3"/>
    <mergeCell ref="B18:E18"/>
    <mergeCell ref="F18:I18"/>
    <mergeCell ref="J18:M18"/>
    <mergeCell ref="N18:Q18"/>
    <mergeCell ref="A17:A18"/>
    <mergeCell ref="A5:R5"/>
    <mergeCell ref="A19:Q19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ORFEI_735</cp:lastModifiedBy>
  <cp:lastPrinted>2020-07-20T17:03:29Z</cp:lastPrinted>
  <dcterms:created xsi:type="dcterms:W3CDTF">2019-11-08T16:12:53Z</dcterms:created>
  <dcterms:modified xsi:type="dcterms:W3CDTF">2020-07-23T19:15:38Z</dcterms:modified>
</cp:coreProperties>
</file>