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RFEI 751\Documents\GitHub\IOARR0006\9.0 CRONOGRAMA\"/>
    </mc:Choice>
  </mc:AlternateContent>
  <bookViews>
    <workbookView xWindow="15696" yWindow="864" windowWidth="14784" windowHeight="16200"/>
  </bookViews>
  <sheets>
    <sheet name="FINANCIERO" sheetId="1" r:id="rId1"/>
    <sheet name="FISICO" sheetId="2" r:id="rId2"/>
  </sheets>
  <definedNames>
    <definedName name="_xlnm.Print_Area" localSheetId="0">FINANCIERO!$A$1:$F$17</definedName>
    <definedName name="_xlnm.Print_Area" localSheetId="1">FISICO!$A$1:$R$22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R11" i="2" l="1"/>
  <c r="R19" i="2" s="1"/>
  <c r="E15" i="1"/>
  <c r="E16" i="1" s="1"/>
  <c r="B14" i="1"/>
  <c r="B16" i="1" s="1"/>
  <c r="D13" i="1"/>
  <c r="C13" i="1"/>
  <c r="D12" i="1"/>
  <c r="C12" i="1"/>
  <c r="D11" i="1"/>
  <c r="C11" i="1"/>
  <c r="F17" i="1"/>
  <c r="C9" i="1"/>
  <c r="D8" i="1"/>
  <c r="D7" i="1"/>
  <c r="D6" i="1"/>
  <c r="C6" i="1"/>
  <c r="C5" i="1"/>
  <c r="C3" i="1"/>
  <c r="D10" i="1" l="1"/>
  <c r="D16" i="1" s="1"/>
  <c r="C10" i="1"/>
  <c r="C16" i="1" s="1"/>
  <c r="N18" i="2"/>
  <c r="B18" i="2"/>
  <c r="J18" i="2" l="1"/>
  <c r="F18" i="2"/>
</calcChain>
</file>

<file path=xl/sharedStrings.xml><?xml version="1.0" encoding="utf-8"?>
<sst xmlns="http://schemas.openxmlformats.org/spreadsheetml/2006/main" count="60" uniqueCount="32">
  <si>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</si>
  <si>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</si>
  <si>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</si>
  <si>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</si>
  <si>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</si>
  <si>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</si>
  <si>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</si>
  <si>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</si>
  <si>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</si>
  <si>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</si>
  <si>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</si>
  <si>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</si>
  <si>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</si>
  <si>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</si>
  <si>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</si>
  <si>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>Inslataciones Electricas</t>
  </si>
  <si>
    <t xml:space="preserve">Flete Terrestre </t>
  </si>
  <si>
    <t>Gestion de Proyecto</t>
  </si>
  <si>
    <t xml:space="preserve">COBERTURA METALICA </t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</si>
  <si>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</si>
  <si>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</si>
  <si>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</si>
  <si>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</si>
  <si>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</si>
  <si>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</si>
  <si>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</si>
  <si>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</si>
  <si>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</si>
  <si>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Evacuacion de aguas Pluviales</t>
  </si>
  <si>
    <t>Evacuacion de Aguas Pluviales</t>
  </si>
  <si>
    <r>
      <t>Cronograma de inversión IOARR: “</t>
    </r>
    <r>
      <rPr>
        <b/>
        <sz val="10"/>
        <color theme="1"/>
        <rFont val="Arial"/>
        <family val="2"/>
      </rPr>
      <t>OPTIMIZACION MEDIANTE COBERTURA DEL PATIO DE HONOR Y FORMACION DE LA IEP N°54408 AYRIHUANCA, DISTRITO MICAELA BASTIDAS, PROVINCIA GRAU, DEPARTAMENTO APURIMAC"</t>
    </r>
  </si>
  <si>
    <t>Cronograma de inversión IOARR: “OPTIMIZACION MEDIANTE COBERTURA DEL PATIO DE HONOR Y FORMACION DE LA IEP N°IEP N°54408 AYRIHUANCA ,DISTRITO MICAELA BASTIDAS, PROVINCIA GRAU, DEPARTAMENTO APURIMAC"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</si>
</sst>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S/&quot;\ * #,##0.00_ ;_ &quot;S/&quot;\ * \-#,##0.00_ ;_ &quot;S/&quot;\ * &quot;-&quot;??_ ;_ @_ "/>
    <numFmt numFmtId="164" formatCode="_-&quot;S/.&quot;* #,##0.00_-;\-&quot;S/.&quot;* #,##0.00_-;_-&quot;S/.&quot;* &quot;-&quot;??_-;_-@_-"/>
  </numFmts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8"/>
      <color rgb="FF000000"/>
      <name val="Arial Narrow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44" fontId="5" fillId="7" borderId="1" xfId="0" applyNumberFormat="1" applyFont="1" applyFill="1" applyBorder="1" applyAlignment="1">
      <alignment horizontal="right" vertical="center" wrapText="1"/>
    </xf>
    <xf numFmtId="0" fontId="5" fillId="7" borderId="1" xfId="0" applyFont="1" applyFill="1" applyBorder="1" applyAlignment="1">
      <alignment horizontal="righ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44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44" fontId="3" fillId="0" borderId="11" xfId="0" applyNumberFormat="1" applyFont="1" applyBorder="1" applyAlignment="1">
      <alignment horizontal="center" vertical="center" wrapText="1"/>
    </xf>
    <xf numFmtId="44" fontId="3" fillId="0" borderId="12" xfId="0" applyNumberFormat="1" applyFont="1" applyBorder="1" applyAlignment="1">
      <alignment horizontal="center"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44" fontId="4" fillId="2" borderId="11" xfId="0" applyNumberFormat="1" applyFont="1" applyFill="1" applyBorder="1" applyAlignment="1">
      <alignment horizontal="right" vertical="center" wrapText="1"/>
    </xf>
    <xf numFmtId="44" fontId="1" fillId="2" borderId="18" xfId="0" applyNumberFormat="1" applyFont="1" applyFill="1" applyBorder="1" applyAlignment="1">
      <alignment vertical="center" wrapText="1"/>
    </xf>
    <xf numFmtId="44" fontId="4" fillId="3" borderId="19" xfId="0" applyNumberFormat="1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44" fontId="3" fillId="2" borderId="13" xfId="0" applyNumberFormat="1" applyFont="1" applyFill="1" applyBorder="1" applyAlignment="1">
      <alignment horizontal="center" vertical="center" wrapText="1"/>
    </xf>
    <xf numFmtId="44" fontId="1" fillId="2" borderId="13" xfId="0" applyNumberFormat="1" applyFont="1" applyFill="1" applyBorder="1" applyAlignment="1">
      <alignment horizontal="right" vertical="center" wrapText="1"/>
    </xf>
    <xf numFmtId="44" fontId="3" fillId="2" borderId="13" xfId="0" applyNumberFormat="1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44" fontId="3" fillId="2" borderId="20" xfId="0" applyNumberFormat="1" applyFont="1" applyFill="1" applyBorder="1" applyAlignment="1">
      <alignment horizontal="right" vertical="center" wrapText="1"/>
    </xf>
    <xf numFmtId="44" fontId="1" fillId="2" borderId="11" xfId="0" applyNumberFormat="1" applyFont="1" applyFill="1" applyBorder="1" applyAlignment="1">
      <alignment horizontal="right" vertical="center" wrapText="1"/>
    </xf>
    <xf numFmtId="0" fontId="1" fillId="3" borderId="21" xfId="0" applyFont="1" applyFill="1" applyBorder="1" applyAlignment="1">
      <alignment horizontal="right" vertical="center" wrapText="1"/>
    </xf>
    <xf numFmtId="44" fontId="1" fillId="4" borderId="23" xfId="0" applyNumberFormat="1" applyFont="1" applyFill="1" applyBorder="1" applyAlignment="1">
      <alignment horizontal="right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44" fontId="5" fillId="2" borderId="5" xfId="0" applyNumberFormat="1" applyFont="1" applyFill="1" applyBorder="1" applyAlignment="1">
      <alignment horizontal="center" vertical="center" wrapText="1"/>
    </xf>
    <xf numFmtId="44" fontId="5" fillId="2" borderId="6" xfId="0" applyNumberFormat="1" applyFont="1" applyFill="1" applyBorder="1" applyAlignment="1">
      <alignment horizontal="center" vertical="center" wrapText="1"/>
    </xf>
    <xf numFmtId="44" fontId="5" fillId="2" borderId="7" xfId="0" applyNumberFormat="1" applyFont="1" applyFill="1" applyBorder="1" applyAlignment="1">
      <alignment horizontal="center" vertical="center" wrapText="1"/>
    </xf>
    <xf numFmtId="164" fontId="5" fillId="5" borderId="3" xfId="0" applyNumberFormat="1" applyFont="1" applyFill="1" applyBorder="1" applyAlignment="1">
      <alignment horizontal="center" vertical="center" wrapText="1"/>
    </xf>
    <xf numFmtId="164" fontId="5" fillId="5" borderId="4" xfId="0" applyNumberFormat="1" applyFont="1" applyFill="1" applyBorder="1" applyAlignment="1">
      <alignment horizontal="center" vertical="center" wrapText="1"/>
    </xf>
    <xf numFmtId="164" fontId="5" fillId="5" borderId="2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208280</xdr:colOff>
      <xdr:row>5</xdr:row>
      <xdr:rowOff>81280</xdr:rowOff>
    </xdr:from>
    <xdr:to>
      <xdr:col>8</xdr:col>
      <xdr:colOff>121920</xdr:colOff>
      <xdr:row>5</xdr:row>
      <xdr:rowOff>126999</xdr:rowOff>
    </xdr:to>
    <xdr:sp macro="" textlink="">
      <xdr:nvSpPr>
        <xdr:cNvPr id="2" name="Rectángulo 1">
          <a:extLst>
            <a:ext uri="{FF2B5EF4-FFF2-40B4-BE49-F238E27FC236}">
              <a16:creationId xmlns="" xmlns:a16="http://schemas.microsoft.com/office/drawing/2014/main" id="{F2742260-4FB0-4BD1-A56E-D03209CE9484}"/>
            </a:ext>
          </a:extLst>
        </xdr:cNvPr>
        <xdr:cNvSpPr/>
      </xdr:nvSpPr>
      <xdr:spPr>
        <a:xfrm>
          <a:off x="2341880" y="1488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3</xdr:row>
      <xdr:rowOff>71120</xdr:rowOff>
    </xdr:from>
    <xdr:to>
      <xdr:col>8</xdr:col>
      <xdr:colOff>167640</xdr:colOff>
      <xdr:row>3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="" xmlns:a16="http://schemas.microsoft.com/office/drawing/2014/main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9</xdr:row>
      <xdr:rowOff>50800</xdr:rowOff>
    </xdr:from>
    <xdr:to>
      <xdr:col>8</xdr:col>
      <xdr:colOff>187960</xdr:colOff>
      <xdr:row>9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="" xmlns:a16="http://schemas.microsoft.com/office/drawing/2014/main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7</xdr:row>
      <xdr:rowOff>66040</xdr:rowOff>
    </xdr:from>
    <xdr:to>
      <xdr:col>12</xdr:col>
      <xdr:colOff>162560</xdr:colOff>
      <xdr:row>7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="" xmlns:a16="http://schemas.microsoft.com/office/drawing/2014/main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76200</xdr:rowOff>
    </xdr:from>
    <xdr:to>
      <xdr:col>12</xdr:col>
      <xdr:colOff>162560</xdr:colOff>
      <xdr:row>8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="" xmlns:a16="http://schemas.microsoft.com/office/drawing/2014/main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15</xdr:row>
      <xdr:rowOff>81280</xdr:rowOff>
    </xdr:from>
    <xdr:to>
      <xdr:col>16</xdr:col>
      <xdr:colOff>167640</xdr:colOff>
      <xdr:row>15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="" xmlns:a16="http://schemas.microsoft.com/office/drawing/2014/main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14</xdr:row>
      <xdr:rowOff>76200</xdr:rowOff>
    </xdr:from>
    <xdr:to>
      <xdr:col>4</xdr:col>
      <xdr:colOff>162560</xdr:colOff>
      <xdr:row>14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="" xmlns:a16="http://schemas.microsoft.com/office/drawing/2014/main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31664</xdr:colOff>
      <xdr:row>13</xdr:row>
      <xdr:rowOff>47808</xdr:rowOff>
    </xdr:from>
    <xdr:to>
      <xdr:col>12</xdr:col>
      <xdr:colOff>148504</xdr:colOff>
      <xdr:row>13</xdr:row>
      <xdr:rowOff>93528</xdr:rowOff>
    </xdr:to>
    <xdr:sp macro="" textlink="">
      <xdr:nvSpPr>
        <xdr:cNvPr id="9" name="Rectángulo 8">
          <a:extLst>
            <a:ext uri="{FF2B5EF4-FFF2-40B4-BE49-F238E27FC236}">
              <a16:creationId xmlns="" xmlns:a16="http://schemas.microsoft.com/office/drawing/2014/main" id="{48F1151D-D92D-456C-8F60-32A21C0964EE}"/>
            </a:ext>
          </a:extLst>
        </xdr:cNvPr>
        <xdr:cNvSpPr/>
      </xdr:nvSpPr>
      <xdr:spPr>
        <a:xfrm>
          <a:off x="2324122" y="2800372"/>
          <a:ext cx="1642454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11</xdr:row>
      <xdr:rowOff>71120</xdr:rowOff>
    </xdr:from>
    <xdr:to>
      <xdr:col>12</xdr:col>
      <xdr:colOff>167640</xdr:colOff>
      <xdr:row>11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="" xmlns:a16="http://schemas.microsoft.com/office/drawing/2014/main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12</xdr:row>
      <xdr:rowOff>81280</xdr:rowOff>
    </xdr:from>
    <xdr:to>
      <xdr:col>12</xdr:col>
      <xdr:colOff>172720</xdr:colOff>
      <xdr:row>12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="" xmlns:a16="http://schemas.microsoft.com/office/drawing/2014/main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6</xdr:row>
      <xdr:rowOff>71120</xdr:rowOff>
    </xdr:from>
    <xdr:to>
      <xdr:col>12</xdr:col>
      <xdr:colOff>147320</xdr:colOff>
      <xdr:row>6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="" xmlns:a16="http://schemas.microsoft.com/office/drawing/2014/main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7"/>
  <sheetViews>
    <sheetView tabSelected="1" view="pageBreakPreview" zoomScale="150" zoomScaleNormal="110" zoomScaleSheetLayoutView="150" workbookViewId="0">
      <selection activeCell="C16" sqref="C16"/>
    </sheetView>
  </sheetViews>
  <sheetFormatPr baseColWidth="10" defaultColWidth="11.44140625" defaultRowHeight="13.8" x14ac:dyDescent="0.3"/>
  <cols>
    <col min="1" max="1" width="21.33203125" style="1" customWidth="1"/>
    <col min="2" max="2" width="11.44140625" style="1"/>
    <col min="3" max="3" width="13.6640625" style="1" customWidth="1"/>
    <col min="4" max="4" width="12.88671875" style="1" customWidth="1"/>
    <col min="5" max="5" width="11.109375" style="1" customWidth="1"/>
    <col min="6" max="6" width="13.44140625" style="1" customWidth="1"/>
    <col min="7" max="16384" width="11.44140625" style="1"/>
  </cols>
  <sheetData>
    <row r="1" spans="1:6" ht="36.6" customHeight="1" x14ac:dyDescent="0.3">
      <c r="A1" s="41" t="s">
        <v>30</v>
      </c>
      <c r="B1" s="42"/>
      <c r="C1" s="42"/>
      <c r="D1" s="42"/>
      <c r="E1" s="42"/>
      <c r="F1" s="42"/>
    </row>
    <row r="2" spans="1:6" ht="21.6" customHeight="1" x14ac:dyDescent="0.3">
      <c r="A2" s="37" t="s">
        <v>0</v>
      </c>
      <c r="B2" s="37" t="s">
        <v>1</v>
      </c>
      <c r="C2" s="37" t="s">
        <v>2</v>
      </c>
      <c r="D2" s="37" t="s">
        <v>3</v>
      </c>
      <c r="E2" s="37" t="s">
        <v>4</v>
      </c>
      <c r="F2" s="37" t="s">
        <v>5</v>
      </c>
    </row>
    <row r="3" spans="1:6" ht="14.4" thickBot="1" x14ac:dyDescent="0.35">
      <c r="A3" s="13" t="s">
        <v>6</v>
      </c>
      <c r="B3" s="14"/>
      <c r="C3" s="15">
        <f>F3</f>
        <v>1781.55</v>
      </c>
      <c r="D3" s="15"/>
      <c r="E3" s="15"/>
      <c r="F3" s="15">
        <v>1781.55</v>
      </c>
    </row>
    <row r="4" spans="1:6" ht="15" customHeight="1" thickBot="1" x14ac:dyDescent="0.35">
      <c r="A4" s="34" t="s">
        <v>18</v>
      </c>
      <c r="B4" s="35"/>
      <c r="C4" s="35"/>
      <c r="D4" s="35"/>
      <c r="E4" s="35"/>
      <c r="F4" s="36"/>
    </row>
    <row r="5" spans="1:6" ht="14.4" thickBot="1" x14ac:dyDescent="0.35">
      <c r="A5" s="13" t="s">
        <v>14</v>
      </c>
      <c r="B5" s="14"/>
      <c r="C5" s="15">
        <f>F5</f>
        <v>95847.47</v>
      </c>
      <c r="D5" s="15"/>
      <c r="E5" s="15"/>
      <c r="F5" s="15">
        <v>95847.47</v>
      </c>
    </row>
    <row r="6" spans="1:6" ht="14.4" thickBot="1" x14ac:dyDescent="0.35">
      <c r="A6" s="13" t="s">
        <v>13</v>
      </c>
      <c r="B6" s="14"/>
      <c r="C6" s="15">
        <f>F6/2</f>
        <v>17726.25</v>
      </c>
      <c r="D6" s="15">
        <f>F6/2</f>
        <v>17726.25</v>
      </c>
      <c r="E6" s="15"/>
      <c r="F6" s="15">
        <v>35452.5</v>
      </c>
    </row>
    <row r="7" spans="1:6" ht="28.2" thickBot="1" x14ac:dyDescent="0.35">
      <c r="A7" s="16" t="s">
        <v>28</v>
      </c>
      <c r="B7" s="14"/>
      <c r="C7" s="15"/>
      <c r="D7" s="15">
        <f>F7</f>
        <v>10718.26</v>
      </c>
      <c r="E7" s="15"/>
      <c r="F7" s="15">
        <v>10718.26</v>
      </c>
    </row>
    <row r="8" spans="1:6" ht="14.4" thickBot="1" x14ac:dyDescent="0.35">
      <c r="A8" s="16" t="s">
        <v>15</v>
      </c>
      <c r="B8" s="14"/>
      <c r="C8" s="15"/>
      <c r="D8" s="15">
        <f>F8</f>
        <v>5124.82</v>
      </c>
      <c r="E8" s="15"/>
      <c r="F8" s="15">
        <v>5124.82</v>
      </c>
    </row>
    <row r="9" spans="1:6" ht="14.4" thickBot="1" x14ac:dyDescent="0.35">
      <c r="A9" s="13" t="s">
        <v>16</v>
      </c>
      <c r="B9" s="14"/>
      <c r="C9" s="15">
        <f>F9</f>
        <v>3500</v>
      </c>
      <c r="D9" s="15"/>
      <c r="E9" s="17"/>
      <c r="F9" s="18">
        <v>3500</v>
      </c>
    </row>
    <row r="10" spans="1:6" ht="14.4" thickBot="1" x14ac:dyDescent="0.35">
      <c r="A10" s="19" t="s">
        <v>7</v>
      </c>
      <c r="B10" s="20"/>
      <c r="C10" s="21">
        <f>SUM(C3:C9)</f>
        <v>118855.27</v>
      </c>
      <c r="D10" s="21">
        <f>SUM(D3:D9)</f>
        <v>33569.33</v>
      </c>
      <c r="E10" s="22"/>
      <c r="F10" s="23">
        <f>F3+F5+F6+F7+F8+F9</f>
        <v>152424.60000000003</v>
      </c>
    </row>
    <row r="11" spans="1:6" ht="14.4" thickBot="1" x14ac:dyDescent="0.35">
      <c r="A11" s="13" t="s">
        <v>8</v>
      </c>
      <c r="B11" s="24"/>
      <c r="C11" s="25">
        <f>F11/2</f>
        <v>31508.89</v>
      </c>
      <c r="D11" s="25">
        <f>F11/2</f>
        <v>31508.89</v>
      </c>
      <c r="E11" s="26"/>
      <c r="F11" s="27">
        <v>63017.78</v>
      </c>
    </row>
    <row r="12" spans="1:6" ht="14.4" thickBot="1" x14ac:dyDescent="0.35">
      <c r="A12" s="28" t="s">
        <v>9</v>
      </c>
      <c r="B12" s="29"/>
      <c r="C12" s="25">
        <f>F12/2</f>
        <v>12480.75</v>
      </c>
      <c r="D12" s="25">
        <f>F12/2</f>
        <v>12480.75</v>
      </c>
      <c r="E12" s="25"/>
      <c r="F12" s="27">
        <v>24961.5</v>
      </c>
    </row>
    <row r="13" spans="1:6" ht="14.4" thickBot="1" x14ac:dyDescent="0.35">
      <c r="A13" s="28" t="s">
        <v>17</v>
      </c>
      <c r="B13" s="29"/>
      <c r="C13" s="25">
        <f>F13/2</f>
        <v>7732.03</v>
      </c>
      <c r="D13" s="25">
        <f>F13/2</f>
        <v>7732.03</v>
      </c>
      <c r="E13" s="25"/>
      <c r="F13" s="27">
        <v>15464.06</v>
      </c>
    </row>
    <row r="14" spans="1:6" ht="14.4" thickBot="1" x14ac:dyDescent="0.35">
      <c r="A14" s="13" t="s">
        <v>10</v>
      </c>
      <c r="B14" s="15">
        <f>F14</f>
        <v>10000</v>
      </c>
      <c r="C14" s="15"/>
      <c r="D14" s="15"/>
      <c r="E14" s="15"/>
      <c r="F14" s="27">
        <v>10000</v>
      </c>
    </row>
    <row r="15" spans="1:6" ht="14.4" thickBot="1" x14ac:dyDescent="0.35">
      <c r="A15" s="13" t="s">
        <v>11</v>
      </c>
      <c r="B15" s="15"/>
      <c r="C15" s="15"/>
      <c r="D15" s="15"/>
      <c r="E15" s="15">
        <f>F15</f>
        <v>17290.75</v>
      </c>
      <c r="F15" s="30">
        <v>17290.75</v>
      </c>
    </row>
    <row r="16" spans="1:6" ht="14.4" thickBot="1" x14ac:dyDescent="0.35">
      <c r="A16" s="19" t="s">
        <v>7</v>
      </c>
      <c r="B16" s="31">
        <f>SUM(B10:B15)</f>
        <v>10000</v>
      </c>
      <c r="C16" s="31">
        <f>SUM(C10:C15)</f>
        <v>170576.94</v>
      </c>
      <c r="D16" s="31">
        <f>SUM(D10:D15)</f>
        <v>85291</v>
      </c>
      <c r="E16" s="31">
        <f>SUM(E10:E15)</f>
        <v>17290.75</v>
      </c>
      <c r="F16" s="32"/>
    </row>
    <row r="17" spans="1:6" ht="14.4" thickBot="1" x14ac:dyDescent="0.35">
      <c r="A17" s="38" t="s">
        <v>12</v>
      </c>
      <c r="B17" s="39"/>
      <c r="C17" s="39"/>
      <c r="D17" s="39"/>
      <c r="E17" s="40"/>
      <c r="F17" s="33">
        <f>SUM(F10:F15)+0.01</f>
        <v>283158.70000000007</v>
      </c>
    </row>
  </sheetData>
  <mergeCells count="2">
    <mergeCell ref="A17:E17"/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19"/>
  <sheetViews>
    <sheetView view="pageBreakPreview" zoomScale="118" zoomScaleNormal="110" zoomScaleSheetLayoutView="118" workbookViewId="0">
      <selection activeCell="U13" sqref="U13"/>
    </sheetView>
  </sheetViews>
  <sheetFormatPr baseColWidth="10" defaultColWidth="11.44140625" defaultRowHeight="13.8" x14ac:dyDescent="0.3"/>
  <cols>
    <col min="1" max="1" width="21.33203125" style="1" customWidth="1"/>
    <col min="2" max="17" width="3.33203125" style="1" customWidth="1"/>
    <col min="18" max="18" width="12.88671875" style="1" bestFit="1" customWidth="1"/>
    <col min="19" max="16384" width="11.44140625" style="1"/>
  </cols>
  <sheetData>
    <row r="1" spans="1:18" ht="61.8" customHeight="1" x14ac:dyDescent="0.3">
      <c r="A1" s="45" t="s">
        <v>31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s="2" customFormat="1" ht="15" customHeight="1" x14ac:dyDescent="0.25">
      <c r="A2" s="46" t="s">
        <v>27</v>
      </c>
      <c r="B2" s="44" t="s">
        <v>20</v>
      </c>
      <c r="C2" s="44"/>
      <c r="D2" s="44"/>
      <c r="E2" s="44"/>
      <c r="F2" s="44" t="s">
        <v>24</v>
      </c>
      <c r="G2" s="44"/>
      <c r="H2" s="44"/>
      <c r="I2" s="44"/>
      <c r="J2" s="44" t="s">
        <v>25</v>
      </c>
      <c r="K2" s="44"/>
      <c r="L2" s="44"/>
      <c r="M2" s="44"/>
      <c r="N2" s="44" t="s">
        <v>26</v>
      </c>
      <c r="O2" s="44"/>
      <c r="P2" s="44"/>
      <c r="Q2" s="44"/>
      <c r="R2" s="9" t="s">
        <v>5</v>
      </c>
    </row>
    <row r="3" spans="1:18" s="2" customFormat="1" ht="10.95" customHeight="1" x14ac:dyDescent="0.25">
      <c r="A3" s="46"/>
      <c r="B3" s="9" t="s">
        <v>19</v>
      </c>
      <c r="C3" s="9" t="s">
        <v>21</v>
      </c>
      <c r="D3" s="9" t="s">
        <v>22</v>
      </c>
      <c r="E3" s="9" t="s">
        <v>23</v>
      </c>
      <c r="F3" s="9" t="s">
        <v>19</v>
      </c>
      <c r="G3" s="9" t="s">
        <v>21</v>
      </c>
      <c r="H3" s="9" t="s">
        <v>22</v>
      </c>
      <c r="I3" s="9" t="s">
        <v>23</v>
      </c>
      <c r="J3" s="9" t="s">
        <v>19</v>
      </c>
      <c r="K3" s="9" t="s">
        <v>21</v>
      </c>
      <c r="L3" s="9" t="s">
        <v>22</v>
      </c>
      <c r="M3" s="9" t="s">
        <v>23</v>
      </c>
      <c r="N3" s="9" t="s">
        <v>19</v>
      </c>
      <c r="O3" s="9" t="s">
        <v>21</v>
      </c>
      <c r="P3" s="9" t="s">
        <v>22</v>
      </c>
      <c r="Q3" s="9" t="s">
        <v>23</v>
      </c>
      <c r="R3" s="9"/>
    </row>
    <row r="4" spans="1:18" s="2" customFormat="1" ht="14.4" thickBot="1" x14ac:dyDescent="0.3">
      <c r="A4" s="3" t="s">
        <v>6</v>
      </c>
      <c r="B4" s="3"/>
      <c r="C4" s="3"/>
      <c r="D4" s="3"/>
      <c r="E4" s="3"/>
      <c r="F4" s="10"/>
      <c r="G4" s="10"/>
      <c r="H4" s="10"/>
      <c r="I4" s="10"/>
      <c r="J4" s="3"/>
      <c r="K4" s="3"/>
      <c r="L4" s="3"/>
      <c r="M4" s="3"/>
      <c r="N4" s="3"/>
      <c r="O4" s="3"/>
      <c r="P4" s="3"/>
      <c r="Q4" s="3"/>
      <c r="R4" s="15">
        <v>1781.55</v>
      </c>
    </row>
    <row r="5" spans="1:18" s="2" customFormat="1" ht="12" customHeight="1" x14ac:dyDescent="0.25">
      <c r="A5" s="55" t="s">
        <v>18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7"/>
    </row>
    <row r="6" spans="1:18" s="2" customFormat="1" ht="14.4" thickBot="1" x14ac:dyDescent="0.3">
      <c r="A6" s="3" t="s">
        <v>14</v>
      </c>
      <c r="B6" s="3"/>
      <c r="C6" s="3"/>
      <c r="D6" s="3"/>
      <c r="E6" s="3"/>
      <c r="F6" s="10"/>
      <c r="G6" s="10"/>
      <c r="H6" s="10"/>
      <c r="I6" s="10"/>
      <c r="J6" s="3"/>
      <c r="K6" s="3"/>
      <c r="L6" s="3"/>
      <c r="M6" s="3"/>
      <c r="N6" s="3"/>
      <c r="O6" s="3"/>
      <c r="P6" s="3"/>
      <c r="Q6" s="3"/>
      <c r="R6" s="15">
        <v>95847.47</v>
      </c>
    </row>
    <row r="7" spans="1:18" s="2" customFormat="1" ht="14.4" thickBot="1" x14ac:dyDescent="0.3">
      <c r="A7" s="3" t="s">
        <v>13</v>
      </c>
      <c r="B7" s="3"/>
      <c r="C7" s="3"/>
      <c r="D7" s="3"/>
      <c r="E7" s="3"/>
      <c r="F7" s="10"/>
      <c r="G7" s="10"/>
      <c r="H7" s="10"/>
      <c r="I7" s="10"/>
      <c r="J7" s="10"/>
      <c r="K7" s="10"/>
      <c r="L7" s="10"/>
      <c r="M7" s="10"/>
      <c r="N7" s="3"/>
      <c r="O7" s="3"/>
      <c r="P7" s="3"/>
      <c r="Q7" s="3"/>
      <c r="R7" s="15">
        <v>35452.5</v>
      </c>
    </row>
    <row r="8" spans="1:18" s="2" customFormat="1" ht="14.4" thickBot="1" x14ac:dyDescent="0.3">
      <c r="A8" s="4" t="s">
        <v>29</v>
      </c>
      <c r="B8" s="4"/>
      <c r="C8" s="4"/>
      <c r="D8" s="4"/>
      <c r="E8" s="4"/>
      <c r="F8" s="4"/>
      <c r="G8" s="4"/>
      <c r="H8" s="4"/>
      <c r="I8" s="4"/>
      <c r="J8" s="11"/>
      <c r="K8" s="11"/>
      <c r="L8" s="11"/>
      <c r="M8" s="11"/>
      <c r="N8" s="4"/>
      <c r="O8" s="4"/>
      <c r="P8" s="4"/>
      <c r="Q8" s="4"/>
      <c r="R8" s="15">
        <v>10718.26</v>
      </c>
    </row>
    <row r="9" spans="1:18" s="2" customFormat="1" ht="14.4" thickBot="1" x14ac:dyDescent="0.3">
      <c r="A9" s="4" t="s">
        <v>15</v>
      </c>
      <c r="B9" s="4"/>
      <c r="C9" s="4"/>
      <c r="D9" s="4"/>
      <c r="E9" s="4"/>
      <c r="F9" s="4"/>
      <c r="G9" s="4"/>
      <c r="H9" s="4"/>
      <c r="I9" s="4"/>
      <c r="J9" s="11"/>
      <c r="K9" s="11"/>
      <c r="L9" s="11"/>
      <c r="M9" s="11"/>
      <c r="N9" s="4"/>
      <c r="O9" s="4"/>
      <c r="P9" s="4"/>
      <c r="Q9" s="4"/>
      <c r="R9" s="15">
        <v>5124.82</v>
      </c>
    </row>
    <row r="10" spans="1:18" s="2" customFormat="1" ht="14.4" thickBot="1" x14ac:dyDescent="0.3">
      <c r="A10" s="3" t="s">
        <v>16</v>
      </c>
      <c r="B10" s="3"/>
      <c r="C10" s="3"/>
      <c r="D10" s="3"/>
      <c r="E10" s="3"/>
      <c r="F10" s="10"/>
      <c r="G10" s="10"/>
      <c r="H10" s="10"/>
      <c r="I10" s="10"/>
      <c r="J10" s="3"/>
      <c r="K10" s="3"/>
      <c r="L10" s="3"/>
      <c r="M10" s="3"/>
      <c r="N10" s="3"/>
      <c r="O10" s="3"/>
      <c r="P10" s="3"/>
      <c r="Q10" s="3"/>
      <c r="R10" s="18">
        <v>3500</v>
      </c>
    </row>
    <row r="11" spans="1:18" s="2" customFormat="1" ht="14.4" thickBot="1" x14ac:dyDescent="0.3">
      <c r="A11" s="6" t="s">
        <v>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23">
        <f>+R6+R7+R8+R9+R10+R4</f>
        <v>152424.6</v>
      </c>
    </row>
    <row r="12" spans="1:18" s="2" customFormat="1" ht="14.4" thickBot="1" x14ac:dyDescent="0.3">
      <c r="A12" s="3" t="s">
        <v>8</v>
      </c>
      <c r="B12" s="3"/>
      <c r="C12" s="3"/>
      <c r="D12" s="3"/>
      <c r="E12" s="3"/>
      <c r="F12" s="10"/>
      <c r="G12" s="10"/>
      <c r="H12" s="10"/>
      <c r="I12" s="10"/>
      <c r="J12" s="10"/>
      <c r="K12" s="10"/>
      <c r="L12" s="10"/>
      <c r="M12" s="10"/>
      <c r="N12" s="3"/>
      <c r="O12" s="3"/>
      <c r="P12" s="3"/>
      <c r="Q12" s="3"/>
      <c r="R12" s="27">
        <v>63017.78</v>
      </c>
    </row>
    <row r="13" spans="1:18" s="2" customFormat="1" ht="14.4" thickBot="1" x14ac:dyDescent="0.3">
      <c r="A13" s="5" t="s">
        <v>9</v>
      </c>
      <c r="B13" s="5"/>
      <c r="C13" s="5"/>
      <c r="D13" s="5"/>
      <c r="E13" s="5"/>
      <c r="F13" s="10"/>
      <c r="G13" s="10"/>
      <c r="H13" s="10"/>
      <c r="I13" s="10"/>
      <c r="J13" s="10"/>
      <c r="K13" s="10"/>
      <c r="L13" s="10"/>
      <c r="M13" s="10"/>
      <c r="N13" s="5"/>
      <c r="O13" s="5"/>
      <c r="P13" s="5"/>
      <c r="Q13" s="5"/>
      <c r="R13" s="27">
        <v>24961.5</v>
      </c>
    </row>
    <row r="14" spans="1:18" s="2" customFormat="1" ht="14.4" thickBot="1" x14ac:dyDescent="0.3">
      <c r="A14" s="5" t="s">
        <v>17</v>
      </c>
      <c r="B14" s="5"/>
      <c r="C14" s="5"/>
      <c r="D14" s="5"/>
      <c r="E14" s="5"/>
      <c r="F14" s="10"/>
      <c r="G14" s="10"/>
      <c r="H14" s="10"/>
      <c r="I14" s="10"/>
      <c r="J14" s="10"/>
      <c r="K14" s="10"/>
      <c r="L14" s="10"/>
      <c r="M14" s="10"/>
      <c r="N14" s="5"/>
      <c r="O14" s="5"/>
      <c r="P14" s="5"/>
      <c r="Q14" s="5"/>
      <c r="R14" s="27">
        <v>15464.06</v>
      </c>
    </row>
    <row r="15" spans="1:18" s="2" customFormat="1" ht="14.4" thickBot="1" x14ac:dyDescent="0.3">
      <c r="A15" s="3" t="s">
        <v>10</v>
      </c>
      <c r="B15" s="10"/>
      <c r="C15" s="10"/>
      <c r="D15" s="10"/>
      <c r="E15" s="1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7">
        <v>10000</v>
      </c>
    </row>
    <row r="16" spans="1:18" s="2" customFormat="1" x14ac:dyDescent="0.25">
      <c r="A16" s="3" t="s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0"/>
      <c r="O16" s="10"/>
      <c r="P16" s="10"/>
      <c r="Q16" s="10"/>
      <c r="R16" s="30">
        <v>17290.75</v>
      </c>
    </row>
    <row r="17" spans="1:18" s="2" customFormat="1" ht="3.6" customHeight="1" x14ac:dyDescent="0.25">
      <c r="A17" s="53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8"/>
    </row>
    <row r="18" spans="1:18" s="2" customFormat="1" ht="15" customHeight="1" thickBot="1" x14ac:dyDescent="0.3">
      <c r="A18" s="54"/>
      <c r="B18" s="47">
        <f>FINANCIERO!B16</f>
        <v>10000</v>
      </c>
      <c r="C18" s="48"/>
      <c r="D18" s="48"/>
      <c r="E18" s="49"/>
      <c r="F18" s="50">
        <f>FINANCIERO!C16</f>
        <v>170576.94</v>
      </c>
      <c r="G18" s="51"/>
      <c r="H18" s="51"/>
      <c r="I18" s="52"/>
      <c r="J18" s="50">
        <f>FINANCIERO!D16</f>
        <v>85291</v>
      </c>
      <c r="K18" s="51"/>
      <c r="L18" s="51"/>
      <c r="M18" s="52"/>
      <c r="N18" s="50">
        <f>FINANCIERO!E16</f>
        <v>17290.75</v>
      </c>
      <c r="O18" s="51"/>
      <c r="P18" s="51"/>
      <c r="Q18" s="52"/>
      <c r="R18" s="12"/>
    </row>
    <row r="19" spans="1:18" s="2" customFormat="1" ht="13.2" x14ac:dyDescent="0.25">
      <c r="A19" s="43" t="s">
        <v>12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7">
        <f>SUM(R11:R16)+0.01</f>
        <v>283158.7</v>
      </c>
    </row>
  </sheetData>
  <mergeCells count="13">
    <mergeCell ref="A1:R1"/>
    <mergeCell ref="A2:A3"/>
    <mergeCell ref="B18:E18"/>
    <mergeCell ref="F18:I18"/>
    <mergeCell ref="J18:M18"/>
    <mergeCell ref="N18:Q18"/>
    <mergeCell ref="A17:A18"/>
    <mergeCell ref="A5:R5"/>
    <mergeCell ref="A19:Q19"/>
    <mergeCell ref="B2:E2"/>
    <mergeCell ref="F2:I2"/>
    <mergeCell ref="J2:M2"/>
    <mergeCell ref="N2:Q2"/>
  </mergeCells>
  <pageMargins left="0.7" right="0.7" top="0.75" bottom="0.75" header="0.3" footer="0.3"/>
  <pageSetup paperSize="9" scale="9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ORFEI 751</cp:lastModifiedBy>
  <cp:lastPrinted>2020-07-20T17:03:29Z</cp:lastPrinted>
  <dcterms:created xsi:type="dcterms:W3CDTF">2019-11-08T16:12:53Z</dcterms:created>
  <dcterms:modified xsi:type="dcterms:W3CDTF">2020-08-04T19:03:06Z</dcterms:modified>
</cp:coreProperties>
</file>