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FEI 751\Desktop\IOARR0006- AYRIHUANCA IMPREMIR\9.0 CRONOGRAMA\"/>
    </mc:Choice>
  </mc:AlternateContent>
  <bookViews>
    <workbookView xWindow="15696" yWindow="876" windowWidth="14796" windowHeight="16200"/>
  </bookViews>
  <sheets>
    <sheet name="FINANCIERO" sheetId="1" r:id="rId1"/>
    <sheet name="FISICO" sheetId="2" r:id="rId2"/>
  </sheets>
  <definedNames>
    <definedName name="_xlnm.Print_Area" localSheetId="0">FINANCIERO!$A$1:$F$17</definedName>
    <definedName name="_xlnm.Print_Area" localSheetId="1">FISICO!$A$1:$R$22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2" i="2" l="1"/>
  <c r="R19" i="2"/>
  <c r="F11" i="1"/>
  <c r="C6" i="1" l="1"/>
  <c r="D6" i="1"/>
  <c r="E15" i="1" l="1"/>
  <c r="E16" i="1" s="1"/>
  <c r="B14" i="1"/>
  <c r="B16" i="1" s="1"/>
  <c r="D8" i="1"/>
  <c r="C8" i="1"/>
  <c r="D13" i="1"/>
  <c r="C13" i="1"/>
  <c r="D12" i="1"/>
  <c r="C12" i="1"/>
  <c r="F17" i="1"/>
  <c r="C10" i="1"/>
  <c r="D9" i="1"/>
  <c r="D7" i="1"/>
  <c r="C3" i="1"/>
  <c r="D11" i="1" l="1"/>
  <c r="D16" i="1" s="1"/>
  <c r="C11" i="1"/>
  <c r="C16" i="1" s="1"/>
  <c r="N18" i="2"/>
  <c r="B18" i="2"/>
  <c r="J18" i="2" l="1"/>
  <c r="F18" i="2"/>
</calcChain>
</file>

<file path=xl/sharedStrings.xml><?xml version="1.0" encoding="utf-8"?>
<sst xmlns="http://schemas.openxmlformats.org/spreadsheetml/2006/main" count="60" uniqueCount="32">
  <si>
    <t>Acciones</t>
  </si>
  <si>
    <t>Mes 1 (S/.)</t>
  </si>
  <si>
    <t>Mes 2 (S/.)</t>
  </si>
  <si>
    <t>Mes 3 (S/.)</t>
  </si>
  <si>
    <t>Mes 4 (S/.)</t>
  </si>
  <si>
    <t>Costo total (soles)</t>
  </si>
  <si>
    <t>Obras preliminares</t>
  </si>
  <si>
    <t>Subtotal (S/.)</t>
  </si>
  <si>
    <t>Gastos generales</t>
  </si>
  <si>
    <t>Supervisión</t>
  </si>
  <si>
    <t>Expediente técnico</t>
  </si>
  <si>
    <t>Liquidación</t>
  </si>
  <si>
    <t>TOTAL (S/.)</t>
  </si>
  <si>
    <t>Arquitectura</t>
  </si>
  <si>
    <t xml:space="preserve">Estructuras </t>
  </si>
  <si>
    <t>Inslataciones Electricas</t>
  </si>
  <si>
    <t xml:space="preserve">Flete Terrestre </t>
  </si>
  <si>
    <t>Gestion de Proyecto</t>
  </si>
  <si>
    <t xml:space="preserve">COBERTURA METALICA </t>
  </si>
  <si>
    <t>S1</t>
  </si>
  <si>
    <t>Mes1</t>
  </si>
  <si>
    <t>S2</t>
  </si>
  <si>
    <t>S3</t>
  </si>
  <si>
    <t>S4</t>
  </si>
  <si>
    <t>Mes2</t>
  </si>
  <si>
    <t>Mes3</t>
  </si>
  <si>
    <t>Mes4</t>
  </si>
  <si>
    <t>ACCIONES</t>
  </si>
  <si>
    <t>Evacuacion de aguas Pluviales</t>
  </si>
  <si>
    <t>Evacuacion de Aguas Pluviales</t>
  </si>
  <si>
    <r>
      <t>Cronograma de inversión IOARR: “</t>
    </r>
    <r>
      <rPr>
        <b/>
        <sz val="10"/>
        <color theme="1"/>
        <rFont val="Arial"/>
        <family val="2"/>
      </rPr>
      <t>OPTIMIZACION MEDIANTE COBERTURA DEL PATIO DE HONOR Y FORMACION DE LA IEP N°54408 AYRIHUANCA, DISTRITO MICAELA BASTIDAS, PROVINCIA GRAU, DEPARTAMENTO APURIMAC"</t>
    </r>
  </si>
  <si>
    <t>Cronograma de inversión IOARR: “OPTIMIZACION MEDIANTE COBERTURA DEL PATIO DE HONOR Y FORMACION DE LA IEP N°IEP N°54408 AYRIHUANCA ,DISTRITO MICAELA BASTIDAS, PROVINCIA GRAU, DEPARTAMENTO APURIMAC"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</si>
</sst>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S/&quot;\ * #,##0.00_ ;_ &quot;S/&quot;\ * \-#,##0.00_ ;_ &quot;S/&quot;\ * &quot;-&quot;??_ ;_ @_ "/>
    <numFmt numFmtId="164" formatCode="_-&quot;S/.&quot;* #,##0.00_-;\-&quot;S/.&quot;* #,##0.00_-;_-&quot;S/.&quot;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Calibri"/>
      <family val="2"/>
    </font>
    <font>
      <b/>
      <sz val="9"/>
      <color rgb="FF000000"/>
      <name val="Arial Narrow"/>
      <family val="2"/>
    </font>
    <font>
      <sz val="9"/>
      <color theme="1"/>
      <name val="Calibri"/>
      <family val="2"/>
      <scheme val="minor"/>
    </font>
    <font>
      <sz val="9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70C0"/>
      </top>
      <bottom style="medium">
        <color rgb="FF0070C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44" fontId="5" fillId="7" borderId="1" xfId="0" applyNumberFormat="1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44" fontId="3" fillId="0" borderId="13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44" fontId="3" fillId="0" borderId="11" xfId="0" applyNumberFormat="1" applyFont="1" applyBorder="1" applyAlignment="1">
      <alignment horizontal="center" vertical="center" wrapText="1"/>
    </xf>
    <xf numFmtId="44" fontId="3" fillId="0" borderId="12" xfId="0" applyNumberFormat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44" fontId="4" fillId="2" borderId="11" xfId="0" applyNumberFormat="1" applyFont="1" applyFill="1" applyBorder="1" applyAlignment="1">
      <alignment horizontal="right" vertical="center" wrapText="1"/>
    </xf>
    <xf numFmtId="44" fontId="1" fillId="2" borderId="18" xfId="0" applyNumberFormat="1" applyFont="1" applyFill="1" applyBorder="1" applyAlignment="1">
      <alignment vertical="center" wrapText="1"/>
    </xf>
    <xf numFmtId="44" fontId="4" fillId="3" borderId="19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44" fontId="3" fillId="2" borderId="13" xfId="0" applyNumberFormat="1" applyFont="1" applyFill="1" applyBorder="1" applyAlignment="1">
      <alignment horizontal="center" vertical="center" wrapText="1"/>
    </xf>
    <xf numFmtId="44" fontId="1" fillId="2" borderId="13" xfId="0" applyNumberFormat="1" applyFont="1" applyFill="1" applyBorder="1" applyAlignment="1">
      <alignment horizontal="right" vertical="center" wrapText="1"/>
    </xf>
    <xf numFmtId="44" fontId="3" fillId="2" borderId="13" xfId="0" applyNumberFormat="1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44" fontId="3" fillId="2" borderId="20" xfId="0" applyNumberFormat="1" applyFont="1" applyFill="1" applyBorder="1" applyAlignment="1">
      <alignment horizontal="right" vertical="center" wrapText="1"/>
    </xf>
    <xf numFmtId="44" fontId="1" fillId="2" borderId="11" xfId="0" applyNumberFormat="1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44" fontId="1" fillId="4" borderId="23" xfId="0" applyNumberFormat="1" applyFont="1" applyFill="1" applyBorder="1" applyAlignment="1">
      <alignment horizontal="right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4" fontId="5" fillId="2" borderId="5" xfId="0" applyNumberFormat="1" applyFont="1" applyFill="1" applyBorder="1" applyAlignment="1">
      <alignment horizontal="center" vertical="center" wrapText="1"/>
    </xf>
    <xf numFmtId="44" fontId="5" fillId="2" borderId="6" xfId="0" applyNumberFormat="1" applyFont="1" applyFill="1" applyBorder="1" applyAlignment="1">
      <alignment horizontal="center" vertical="center" wrapText="1"/>
    </xf>
    <xf numFmtId="44" fontId="5" fillId="2" borderId="7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5" borderId="4" xfId="0" applyNumberFormat="1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208280</xdr:colOff>
      <xdr:row>5</xdr:row>
      <xdr:rowOff>81280</xdr:rowOff>
    </xdr:from>
    <xdr:to>
      <xdr:col>8</xdr:col>
      <xdr:colOff>121920</xdr:colOff>
      <xdr:row>5</xdr:row>
      <xdr:rowOff>126999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F2742260-4FB0-4BD1-A56E-D03209CE9484}"/>
            </a:ext>
          </a:extLst>
        </xdr:cNvPr>
        <xdr:cNvSpPr/>
      </xdr:nvSpPr>
      <xdr:spPr>
        <a:xfrm>
          <a:off x="2341880" y="1488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3</xdr:row>
      <xdr:rowOff>71120</xdr:rowOff>
    </xdr:from>
    <xdr:to>
      <xdr:col>8</xdr:col>
      <xdr:colOff>167640</xdr:colOff>
      <xdr:row>3</xdr:row>
      <xdr:rowOff>116839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98C5C520-4D43-4187-BE4F-8A3B3FCB2C2C}"/>
            </a:ext>
          </a:extLst>
        </xdr:cNvPr>
        <xdr:cNvSpPr/>
      </xdr:nvSpPr>
      <xdr:spPr>
        <a:xfrm>
          <a:off x="2387600" y="12192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10</xdr:row>
      <xdr:rowOff>50800</xdr:rowOff>
    </xdr:from>
    <xdr:to>
      <xdr:col>8</xdr:col>
      <xdr:colOff>187960</xdr:colOff>
      <xdr:row>10</xdr:row>
      <xdr:rowOff>96519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C72D1E60-E270-43AC-8301-21B4555AB61C}"/>
            </a:ext>
          </a:extLst>
        </xdr:cNvPr>
        <xdr:cNvSpPr/>
      </xdr:nvSpPr>
      <xdr:spPr>
        <a:xfrm>
          <a:off x="2407920" y="21894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7</xdr:row>
      <xdr:rowOff>66040</xdr:rowOff>
    </xdr:from>
    <xdr:to>
      <xdr:col>12</xdr:col>
      <xdr:colOff>162560</xdr:colOff>
      <xdr:row>7</xdr:row>
      <xdr:rowOff>111759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F6A870D2-25ED-4293-954C-7048F9CCF33A}"/>
            </a:ext>
          </a:extLst>
        </xdr:cNvPr>
        <xdr:cNvSpPr/>
      </xdr:nvSpPr>
      <xdr:spPr>
        <a:xfrm>
          <a:off x="3276600" y="1869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8</xdr:row>
      <xdr:rowOff>76200</xdr:rowOff>
    </xdr:from>
    <xdr:to>
      <xdr:col>12</xdr:col>
      <xdr:colOff>162560</xdr:colOff>
      <xdr:row>8</xdr:row>
      <xdr:rowOff>121919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CC7B9F07-FB99-4E0F-9A3E-215378B31C27}"/>
            </a:ext>
          </a:extLst>
        </xdr:cNvPr>
        <xdr:cNvSpPr/>
      </xdr:nvSpPr>
      <xdr:spPr>
        <a:xfrm>
          <a:off x="3276600" y="20472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30480</xdr:colOff>
      <xdr:row>15</xdr:row>
      <xdr:rowOff>81280</xdr:rowOff>
    </xdr:from>
    <xdr:to>
      <xdr:col>16</xdr:col>
      <xdr:colOff>167640</xdr:colOff>
      <xdr:row>15</xdr:row>
      <xdr:rowOff>126999</xdr:rowOff>
    </xdr:to>
    <xdr:sp macro="" textlink="">
      <xdr:nvSpPr>
        <xdr:cNvPr id="7" name="Rectángulo 6">
          <a:extLst>
            <a:ext uri="{FF2B5EF4-FFF2-40B4-BE49-F238E27FC236}">
              <a16:creationId xmlns="" xmlns:a16="http://schemas.microsoft.com/office/drawing/2014/main" id="{94F04678-4E4D-4BC0-8E41-F3EF451569C0}"/>
            </a:ext>
          </a:extLst>
        </xdr:cNvPr>
        <xdr:cNvSpPr/>
      </xdr:nvSpPr>
      <xdr:spPr>
        <a:xfrm>
          <a:off x="4175760" y="32258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25400</xdr:colOff>
      <xdr:row>14</xdr:row>
      <xdr:rowOff>76200</xdr:rowOff>
    </xdr:from>
    <xdr:to>
      <xdr:col>4</xdr:col>
      <xdr:colOff>162560</xdr:colOff>
      <xdr:row>14</xdr:row>
      <xdr:rowOff>121919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F6A4B6D6-E318-4382-AE14-6F3381F017FE}"/>
            </a:ext>
          </a:extLst>
        </xdr:cNvPr>
        <xdr:cNvSpPr/>
      </xdr:nvSpPr>
      <xdr:spPr>
        <a:xfrm>
          <a:off x="1488440" y="30530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12</xdr:row>
      <xdr:rowOff>71120</xdr:rowOff>
    </xdr:from>
    <xdr:to>
      <xdr:col>12</xdr:col>
      <xdr:colOff>167640</xdr:colOff>
      <xdr:row>12</xdr:row>
      <xdr:rowOff>116840</xdr:rowOff>
    </xdr:to>
    <xdr:sp macro="" textlink="">
      <xdr:nvSpPr>
        <xdr:cNvPr id="12" name="Rectángulo 11">
          <a:extLst>
            <a:ext uri="{FF2B5EF4-FFF2-40B4-BE49-F238E27FC236}">
              <a16:creationId xmlns="" xmlns:a16="http://schemas.microsoft.com/office/drawing/2014/main" id="{EB8A0752-7F91-49D8-9DBB-F5A2443A23F0}"/>
            </a:ext>
          </a:extLst>
        </xdr:cNvPr>
        <xdr:cNvSpPr/>
      </xdr:nvSpPr>
      <xdr:spPr>
        <a:xfrm>
          <a:off x="2407920" y="25450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13</xdr:row>
      <xdr:rowOff>81280</xdr:rowOff>
    </xdr:from>
    <xdr:to>
      <xdr:col>12</xdr:col>
      <xdr:colOff>172720</xdr:colOff>
      <xdr:row>13</xdr:row>
      <xdr:rowOff>127000</xdr:rowOff>
    </xdr:to>
    <xdr:sp macro="" textlink="">
      <xdr:nvSpPr>
        <xdr:cNvPr id="13" name="Rectángulo 12">
          <a:extLst>
            <a:ext uri="{FF2B5EF4-FFF2-40B4-BE49-F238E27FC236}">
              <a16:creationId xmlns="" xmlns:a16="http://schemas.microsoft.com/office/drawing/2014/main" id="{0A715AFA-6C13-4341-84FB-399C8548A7AB}"/>
            </a:ext>
          </a:extLst>
        </xdr:cNvPr>
        <xdr:cNvSpPr/>
      </xdr:nvSpPr>
      <xdr:spPr>
        <a:xfrm>
          <a:off x="2413000" y="2722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6</xdr:row>
      <xdr:rowOff>71120</xdr:rowOff>
    </xdr:from>
    <xdr:to>
      <xdr:col>12</xdr:col>
      <xdr:colOff>147320</xdr:colOff>
      <xdr:row>6</xdr:row>
      <xdr:rowOff>116840</xdr:rowOff>
    </xdr:to>
    <xdr:sp macro="" textlink="">
      <xdr:nvSpPr>
        <xdr:cNvPr id="14" name="Rectángulo 13">
          <a:extLst>
            <a:ext uri="{FF2B5EF4-FFF2-40B4-BE49-F238E27FC236}">
              <a16:creationId xmlns="" xmlns:a16="http://schemas.microsoft.com/office/drawing/2014/main" id="{A5254275-8565-458E-8093-DD5719ADD24A}"/>
            </a:ext>
          </a:extLst>
        </xdr:cNvPr>
        <xdr:cNvSpPr/>
      </xdr:nvSpPr>
      <xdr:spPr>
        <a:xfrm>
          <a:off x="2387600" y="1706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31664</xdr:colOff>
      <xdr:row>9</xdr:row>
      <xdr:rowOff>47808</xdr:rowOff>
    </xdr:from>
    <xdr:to>
      <xdr:col>12</xdr:col>
      <xdr:colOff>148504</xdr:colOff>
      <xdr:row>9</xdr:row>
      <xdr:rowOff>93528</xdr:rowOff>
    </xdr:to>
    <xdr:sp macro="" textlink="">
      <xdr:nvSpPr>
        <xdr:cNvPr id="15" name="Rectángulo 14">
          <a:extLst>
            <a:ext uri="{FF2B5EF4-FFF2-40B4-BE49-F238E27FC236}">
              <a16:creationId xmlns="" xmlns:a16="http://schemas.microsoft.com/office/drawing/2014/main" id="{48F1151D-D92D-456C-8F60-32A21C0964EE}"/>
            </a:ext>
          </a:extLst>
        </xdr:cNvPr>
        <xdr:cNvSpPr/>
      </xdr:nvSpPr>
      <xdr:spPr>
        <a:xfrm>
          <a:off x="2401613" y="2043215"/>
          <a:ext cx="1698959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7"/>
  <sheetViews>
    <sheetView tabSelected="1" view="pageBreakPreview" topLeftCell="A4" zoomScale="150" zoomScaleNormal="110" zoomScaleSheetLayoutView="150" workbookViewId="0">
      <selection activeCell="D19" sqref="D19"/>
    </sheetView>
  </sheetViews>
  <sheetFormatPr baseColWidth="10" defaultColWidth="11.44140625" defaultRowHeight="13.8" x14ac:dyDescent="0.3"/>
  <cols>
    <col min="1" max="1" width="21.33203125" style="1" customWidth="1"/>
    <col min="2" max="2" width="11.44140625" style="1"/>
    <col min="3" max="3" width="13.6640625" style="1" customWidth="1"/>
    <col min="4" max="4" width="12.88671875" style="1" customWidth="1"/>
    <col min="5" max="5" width="11.109375" style="1" customWidth="1"/>
    <col min="6" max="6" width="13.44140625" style="1" customWidth="1"/>
    <col min="7" max="16384" width="11.44140625" style="1"/>
  </cols>
  <sheetData>
    <row r="1" spans="1:6" ht="36.6" customHeight="1" x14ac:dyDescent="0.3">
      <c r="A1" s="41" t="s">
        <v>30</v>
      </c>
      <c r="B1" s="42"/>
      <c r="C1" s="42"/>
      <c r="D1" s="42"/>
      <c r="E1" s="42"/>
      <c r="F1" s="42"/>
    </row>
    <row r="2" spans="1:6" ht="21.6" customHeigh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</row>
    <row r="3" spans="1:6" ht="14.4" thickBot="1" x14ac:dyDescent="0.35">
      <c r="A3" s="13" t="s">
        <v>6</v>
      </c>
      <c r="B3" s="14"/>
      <c r="C3" s="15">
        <f>F3</f>
        <v>1781.55</v>
      </c>
      <c r="D3" s="15"/>
      <c r="E3" s="15"/>
      <c r="F3" s="15">
        <v>1781.55</v>
      </c>
    </row>
    <row r="4" spans="1:6" ht="15" customHeight="1" thickBot="1" x14ac:dyDescent="0.35">
      <c r="A4" s="34" t="s">
        <v>18</v>
      </c>
      <c r="B4" s="35"/>
      <c r="C4" s="35"/>
      <c r="D4" s="35"/>
      <c r="E4" s="35"/>
      <c r="F4" s="36"/>
    </row>
    <row r="5" spans="1:6" ht="14.4" thickBot="1" x14ac:dyDescent="0.35">
      <c r="A5" s="13" t="s">
        <v>14</v>
      </c>
      <c r="B5" s="14"/>
      <c r="C5" s="15">
        <v>105356.47</v>
      </c>
      <c r="D5" s="15"/>
      <c r="E5" s="15"/>
      <c r="F5" s="15">
        <v>105356.47</v>
      </c>
    </row>
    <row r="6" spans="1:6" ht="14.4" thickBot="1" x14ac:dyDescent="0.35">
      <c r="A6" s="13" t="s">
        <v>13</v>
      </c>
      <c r="B6" s="14"/>
      <c r="C6" s="15">
        <f>F6/2</f>
        <v>17726.25</v>
      </c>
      <c r="D6" s="15">
        <f>F6/2</f>
        <v>17726.25</v>
      </c>
      <c r="E6" s="15"/>
      <c r="F6" s="15">
        <v>35452.5</v>
      </c>
    </row>
    <row r="7" spans="1:6" ht="28.2" thickBot="1" x14ac:dyDescent="0.35">
      <c r="A7" s="16" t="s">
        <v>28</v>
      </c>
      <c r="B7" s="14"/>
      <c r="C7" s="15"/>
      <c r="D7" s="15">
        <f>F7</f>
        <v>10718.26</v>
      </c>
      <c r="E7" s="15"/>
      <c r="F7" s="15">
        <v>10718.26</v>
      </c>
    </row>
    <row r="8" spans="1:6" ht="14.4" thickBot="1" x14ac:dyDescent="0.35">
      <c r="A8" s="28" t="s">
        <v>17</v>
      </c>
      <c r="B8" s="29"/>
      <c r="C8" s="25">
        <f>F8/2</f>
        <v>7732.03</v>
      </c>
      <c r="D8" s="25">
        <f>F8/2</f>
        <v>7732.03</v>
      </c>
      <c r="E8" s="25"/>
      <c r="F8" s="27">
        <v>15464.06</v>
      </c>
    </row>
    <row r="9" spans="1:6" ht="14.4" thickBot="1" x14ac:dyDescent="0.35">
      <c r="A9" s="16" t="s">
        <v>15</v>
      </c>
      <c r="B9" s="14"/>
      <c r="C9" s="15"/>
      <c r="D9" s="15">
        <f>F9</f>
        <v>5124.82</v>
      </c>
      <c r="E9" s="15"/>
      <c r="F9" s="15">
        <v>5124.82</v>
      </c>
    </row>
    <row r="10" spans="1:6" ht="14.4" thickBot="1" x14ac:dyDescent="0.35">
      <c r="A10" s="13" t="s">
        <v>16</v>
      </c>
      <c r="B10" s="14"/>
      <c r="C10" s="15">
        <f>F10</f>
        <v>3500</v>
      </c>
      <c r="D10" s="15"/>
      <c r="E10" s="17"/>
      <c r="F10" s="18">
        <v>3500</v>
      </c>
    </row>
    <row r="11" spans="1:6" ht="14.4" thickBot="1" x14ac:dyDescent="0.35">
      <c r="A11" s="19" t="s">
        <v>7</v>
      </c>
      <c r="B11" s="20"/>
      <c r="C11" s="21">
        <f>SUM(C3:C10)</f>
        <v>136096.30000000002</v>
      </c>
      <c r="D11" s="21">
        <f>SUM(D3:D10)</f>
        <v>41301.360000000001</v>
      </c>
      <c r="E11" s="22"/>
      <c r="F11" s="23">
        <f>F3+F5+F6+F7+F9+F10+F8</f>
        <v>177397.66000000003</v>
      </c>
    </row>
    <row r="12" spans="1:6" ht="14.4" thickBot="1" x14ac:dyDescent="0.35">
      <c r="A12" s="13" t="s">
        <v>8</v>
      </c>
      <c r="B12" s="24"/>
      <c r="C12" s="25">
        <f>F12/2</f>
        <v>31508.89</v>
      </c>
      <c r="D12" s="25">
        <f>F12/2</f>
        <v>31508.89</v>
      </c>
      <c r="E12" s="26"/>
      <c r="F12" s="27">
        <v>63017.78</v>
      </c>
    </row>
    <row r="13" spans="1:6" ht="14.4" thickBot="1" x14ac:dyDescent="0.35">
      <c r="A13" s="28" t="s">
        <v>9</v>
      </c>
      <c r="B13" s="29"/>
      <c r="C13" s="25">
        <f>F13/2</f>
        <v>12480.75</v>
      </c>
      <c r="D13" s="25">
        <f>F13/2</f>
        <v>12480.75</v>
      </c>
      <c r="E13" s="25"/>
      <c r="F13" s="27">
        <v>24961.5</v>
      </c>
    </row>
    <row r="14" spans="1:6" ht="14.4" thickBot="1" x14ac:dyDescent="0.35">
      <c r="A14" s="13" t="s">
        <v>10</v>
      </c>
      <c r="B14" s="15">
        <f>F14</f>
        <v>10000</v>
      </c>
      <c r="C14" s="15"/>
      <c r="D14" s="15"/>
      <c r="E14" s="15"/>
      <c r="F14" s="27">
        <v>10000</v>
      </c>
    </row>
    <row r="15" spans="1:6" ht="14.4" thickBot="1" x14ac:dyDescent="0.35">
      <c r="A15" s="13" t="s">
        <v>11</v>
      </c>
      <c r="B15" s="15"/>
      <c r="C15" s="15"/>
      <c r="D15" s="15"/>
      <c r="E15" s="15">
        <f>F15</f>
        <v>17290.75</v>
      </c>
      <c r="F15" s="30">
        <v>17290.75</v>
      </c>
    </row>
    <row r="16" spans="1:6" ht="14.4" thickBot="1" x14ac:dyDescent="0.35">
      <c r="A16" s="19" t="s">
        <v>7</v>
      </c>
      <c r="B16" s="31">
        <f>SUM(B11:B15)</f>
        <v>10000</v>
      </c>
      <c r="C16" s="31">
        <f>SUM(C11:C15)</f>
        <v>180085.94</v>
      </c>
      <c r="D16" s="31">
        <f>SUM(D11:D15)</f>
        <v>85291</v>
      </c>
      <c r="E16" s="31">
        <f>SUM(E11:E15)</f>
        <v>17290.75</v>
      </c>
      <c r="F16" s="32"/>
    </row>
    <row r="17" spans="1:6" ht="14.4" thickBot="1" x14ac:dyDescent="0.35">
      <c r="A17" s="38" t="s">
        <v>12</v>
      </c>
      <c r="B17" s="39"/>
      <c r="C17" s="39"/>
      <c r="D17" s="39"/>
      <c r="E17" s="40"/>
      <c r="F17" s="33">
        <f>SUM(F11:F15)+0.01</f>
        <v>292667.70000000007</v>
      </c>
    </row>
  </sheetData>
  <mergeCells count="2">
    <mergeCell ref="A17:E17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19"/>
  <sheetViews>
    <sheetView view="pageBreakPreview" zoomScale="118" zoomScaleNormal="110" zoomScaleSheetLayoutView="118" workbookViewId="0">
      <selection activeCell="N32" sqref="N32"/>
    </sheetView>
  </sheetViews>
  <sheetFormatPr baseColWidth="10" defaultColWidth="11.44140625" defaultRowHeight="13.8" x14ac:dyDescent="0.3"/>
  <cols>
    <col min="1" max="1" width="21.33203125" style="1" customWidth="1"/>
    <col min="2" max="17" width="3.33203125" style="1" customWidth="1"/>
    <col min="18" max="18" width="12.88671875" style="1" bestFit="1" customWidth="1"/>
    <col min="19" max="16384" width="11.44140625" style="1"/>
  </cols>
  <sheetData>
    <row r="1" spans="1:18" ht="61.95" customHeight="1" x14ac:dyDescent="0.3">
      <c r="A1" s="43" t="s">
        <v>31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s="2" customFormat="1" ht="15" customHeight="1" x14ac:dyDescent="0.25">
      <c r="A2" s="44" t="s">
        <v>27</v>
      </c>
      <c r="B2" s="57" t="s">
        <v>20</v>
      </c>
      <c r="C2" s="57"/>
      <c r="D2" s="57"/>
      <c r="E2" s="57"/>
      <c r="F2" s="57" t="s">
        <v>24</v>
      </c>
      <c r="G2" s="57"/>
      <c r="H2" s="57"/>
      <c r="I2" s="57"/>
      <c r="J2" s="57" t="s">
        <v>25</v>
      </c>
      <c r="K2" s="57"/>
      <c r="L2" s="57"/>
      <c r="M2" s="57"/>
      <c r="N2" s="57" t="s">
        <v>26</v>
      </c>
      <c r="O2" s="57"/>
      <c r="P2" s="57"/>
      <c r="Q2" s="57"/>
      <c r="R2" s="9" t="s">
        <v>5</v>
      </c>
    </row>
    <row r="3" spans="1:18" s="2" customFormat="1" ht="10.95" customHeight="1" x14ac:dyDescent="0.25">
      <c r="A3" s="44"/>
      <c r="B3" s="9" t="s">
        <v>19</v>
      </c>
      <c r="C3" s="9" t="s">
        <v>21</v>
      </c>
      <c r="D3" s="9" t="s">
        <v>22</v>
      </c>
      <c r="E3" s="9" t="s">
        <v>23</v>
      </c>
      <c r="F3" s="9" t="s">
        <v>19</v>
      </c>
      <c r="G3" s="9" t="s">
        <v>21</v>
      </c>
      <c r="H3" s="9" t="s">
        <v>22</v>
      </c>
      <c r="I3" s="9" t="s">
        <v>23</v>
      </c>
      <c r="J3" s="9" t="s">
        <v>19</v>
      </c>
      <c r="K3" s="9" t="s">
        <v>21</v>
      </c>
      <c r="L3" s="9" t="s">
        <v>22</v>
      </c>
      <c r="M3" s="9" t="s">
        <v>23</v>
      </c>
      <c r="N3" s="9" t="s">
        <v>19</v>
      </c>
      <c r="O3" s="9" t="s">
        <v>21</v>
      </c>
      <c r="P3" s="9" t="s">
        <v>22</v>
      </c>
      <c r="Q3" s="9" t="s">
        <v>23</v>
      </c>
      <c r="R3" s="9"/>
    </row>
    <row r="4" spans="1:18" s="2" customFormat="1" ht="14.4" thickBot="1" x14ac:dyDescent="0.3">
      <c r="A4" s="3" t="s">
        <v>6</v>
      </c>
      <c r="B4" s="3"/>
      <c r="C4" s="3"/>
      <c r="D4" s="3"/>
      <c r="E4" s="3"/>
      <c r="F4" s="10"/>
      <c r="G4" s="10"/>
      <c r="H4" s="10"/>
      <c r="I4" s="10"/>
      <c r="J4" s="3"/>
      <c r="K4" s="3"/>
      <c r="L4" s="3"/>
      <c r="M4" s="3"/>
      <c r="N4" s="3"/>
      <c r="O4" s="3"/>
      <c r="P4" s="3"/>
      <c r="Q4" s="3"/>
      <c r="R4" s="15">
        <v>1781.55</v>
      </c>
    </row>
    <row r="5" spans="1:18" s="2" customFormat="1" ht="12" customHeight="1" x14ac:dyDescent="0.25">
      <c r="A5" s="53" t="s">
        <v>18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5"/>
    </row>
    <row r="6" spans="1:18" s="2" customFormat="1" ht="14.4" thickBot="1" x14ac:dyDescent="0.3">
      <c r="A6" s="3" t="s">
        <v>14</v>
      </c>
      <c r="B6" s="3"/>
      <c r="C6" s="3"/>
      <c r="D6" s="3"/>
      <c r="E6" s="3"/>
      <c r="F6" s="10"/>
      <c r="G6" s="10"/>
      <c r="H6" s="10"/>
      <c r="I6" s="10"/>
      <c r="J6" s="3"/>
      <c r="K6" s="3"/>
      <c r="L6" s="3"/>
      <c r="M6" s="3"/>
      <c r="N6" s="3"/>
      <c r="O6" s="3"/>
      <c r="P6" s="3"/>
      <c r="Q6" s="3"/>
      <c r="R6" s="15">
        <v>105356.47</v>
      </c>
    </row>
    <row r="7" spans="1:18" s="2" customFormat="1" ht="14.4" thickBot="1" x14ac:dyDescent="0.3">
      <c r="A7" s="3" t="s">
        <v>13</v>
      </c>
      <c r="B7" s="3"/>
      <c r="C7" s="3"/>
      <c r="D7" s="3"/>
      <c r="E7" s="3"/>
      <c r="F7" s="10"/>
      <c r="G7" s="10"/>
      <c r="H7" s="10"/>
      <c r="I7" s="10"/>
      <c r="J7" s="10"/>
      <c r="K7" s="10"/>
      <c r="L7" s="10"/>
      <c r="M7" s="10"/>
      <c r="N7" s="3"/>
      <c r="O7" s="3"/>
      <c r="P7" s="3"/>
      <c r="Q7" s="3"/>
      <c r="R7" s="15">
        <v>35452.5</v>
      </c>
    </row>
    <row r="8" spans="1:18" s="2" customFormat="1" ht="14.4" thickBot="1" x14ac:dyDescent="0.3">
      <c r="A8" s="4" t="s">
        <v>29</v>
      </c>
      <c r="B8" s="4"/>
      <c r="C8" s="4"/>
      <c r="D8" s="4"/>
      <c r="E8" s="4"/>
      <c r="F8" s="4"/>
      <c r="G8" s="4"/>
      <c r="H8" s="4"/>
      <c r="I8" s="4"/>
      <c r="J8" s="11"/>
      <c r="K8" s="11"/>
      <c r="L8" s="11"/>
      <c r="M8" s="11"/>
      <c r="N8" s="4"/>
      <c r="O8" s="4"/>
      <c r="P8" s="4"/>
      <c r="Q8" s="4"/>
      <c r="R8" s="15">
        <v>10718.26</v>
      </c>
    </row>
    <row r="9" spans="1:18" s="2" customFormat="1" ht="14.4" thickBot="1" x14ac:dyDescent="0.3">
      <c r="A9" s="4" t="s">
        <v>15</v>
      </c>
      <c r="B9" s="4"/>
      <c r="C9" s="4"/>
      <c r="D9" s="4"/>
      <c r="E9" s="4"/>
      <c r="F9" s="4"/>
      <c r="G9" s="4"/>
      <c r="H9" s="4"/>
      <c r="I9" s="4"/>
      <c r="J9" s="11"/>
      <c r="K9" s="11"/>
      <c r="L9" s="11"/>
      <c r="M9" s="11"/>
      <c r="N9" s="4"/>
      <c r="O9" s="4"/>
      <c r="P9" s="4"/>
      <c r="Q9" s="4"/>
      <c r="R9" s="15">
        <v>5124.82</v>
      </c>
    </row>
    <row r="10" spans="1:18" s="2" customFormat="1" ht="14.4" thickBot="1" x14ac:dyDescent="0.3">
      <c r="A10" s="5" t="s">
        <v>17</v>
      </c>
      <c r="B10" s="5"/>
      <c r="C10" s="5"/>
      <c r="D10" s="5"/>
      <c r="E10" s="5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27">
        <v>15464.06</v>
      </c>
    </row>
    <row r="11" spans="1:18" s="2" customFormat="1" ht="14.4" thickBot="1" x14ac:dyDescent="0.3">
      <c r="A11" s="3" t="s">
        <v>16</v>
      </c>
      <c r="B11" s="3"/>
      <c r="C11" s="3"/>
      <c r="D11" s="3"/>
      <c r="E11" s="3"/>
      <c r="F11" s="10"/>
      <c r="G11" s="10"/>
      <c r="H11" s="10"/>
      <c r="I11" s="10"/>
      <c r="J11" s="3"/>
      <c r="K11" s="3"/>
      <c r="L11" s="3"/>
      <c r="M11" s="3"/>
      <c r="N11" s="3"/>
      <c r="O11" s="3"/>
      <c r="P11" s="3"/>
      <c r="Q11" s="3"/>
      <c r="R11" s="18">
        <v>3500</v>
      </c>
    </row>
    <row r="12" spans="1:18" s="2" customFormat="1" ht="14.4" thickBot="1" x14ac:dyDescent="0.3">
      <c r="A12" s="6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23">
        <f>+R6+R7+R8+R9+R11+R4+R10</f>
        <v>177397.66</v>
      </c>
    </row>
    <row r="13" spans="1:18" s="2" customFormat="1" ht="14.4" thickBot="1" x14ac:dyDescent="0.3">
      <c r="A13" s="3" t="s">
        <v>8</v>
      </c>
      <c r="B13" s="3"/>
      <c r="C13" s="3"/>
      <c r="D13" s="3"/>
      <c r="E13" s="3"/>
      <c r="F13" s="10"/>
      <c r="G13" s="10"/>
      <c r="H13" s="10"/>
      <c r="I13" s="10"/>
      <c r="J13" s="10"/>
      <c r="K13" s="10"/>
      <c r="L13" s="10"/>
      <c r="M13" s="10"/>
      <c r="N13" s="3"/>
      <c r="O13" s="3"/>
      <c r="P13" s="3"/>
      <c r="Q13" s="3"/>
      <c r="R13" s="27">
        <v>63017.78</v>
      </c>
    </row>
    <row r="14" spans="1:18" s="2" customFormat="1" ht="14.4" thickBot="1" x14ac:dyDescent="0.3">
      <c r="A14" s="5" t="s">
        <v>9</v>
      </c>
      <c r="B14" s="5"/>
      <c r="C14" s="5"/>
      <c r="D14" s="5"/>
      <c r="E14" s="5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27">
        <v>24961.5</v>
      </c>
    </row>
    <row r="15" spans="1:18" s="2" customFormat="1" ht="14.4" thickBot="1" x14ac:dyDescent="0.3">
      <c r="A15" s="3" t="s">
        <v>10</v>
      </c>
      <c r="B15" s="10"/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7">
        <v>10000</v>
      </c>
    </row>
    <row r="16" spans="1:18" s="2" customFormat="1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10"/>
      <c r="P16" s="10"/>
      <c r="Q16" s="10"/>
      <c r="R16" s="30">
        <v>17290.75</v>
      </c>
    </row>
    <row r="17" spans="1:18" s="2" customFormat="1" ht="3.6" customHeight="1" x14ac:dyDescent="0.25">
      <c r="A17" s="51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</row>
    <row r="18" spans="1:18" s="2" customFormat="1" ht="15" customHeight="1" thickBot="1" x14ac:dyDescent="0.3">
      <c r="A18" s="52"/>
      <c r="B18" s="45">
        <f>FINANCIERO!B16</f>
        <v>10000</v>
      </c>
      <c r="C18" s="46"/>
      <c r="D18" s="46"/>
      <c r="E18" s="47"/>
      <c r="F18" s="48">
        <f>FINANCIERO!C16</f>
        <v>180085.94</v>
      </c>
      <c r="G18" s="49"/>
      <c r="H18" s="49"/>
      <c r="I18" s="50"/>
      <c r="J18" s="48">
        <f>FINANCIERO!D16</f>
        <v>85291</v>
      </c>
      <c r="K18" s="49"/>
      <c r="L18" s="49"/>
      <c r="M18" s="50"/>
      <c r="N18" s="48">
        <f>FINANCIERO!E16</f>
        <v>17290.75</v>
      </c>
      <c r="O18" s="49"/>
      <c r="P18" s="49"/>
      <c r="Q18" s="50"/>
      <c r="R18" s="12"/>
    </row>
    <row r="19" spans="1:18" s="2" customFormat="1" ht="13.2" x14ac:dyDescent="0.25">
      <c r="A19" s="56" t="s">
        <v>12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7">
        <f>SUM(R12:R16)+0.01</f>
        <v>292667.7</v>
      </c>
    </row>
  </sheetData>
  <mergeCells count="13">
    <mergeCell ref="A19:Q19"/>
    <mergeCell ref="B2:E2"/>
    <mergeCell ref="F2:I2"/>
    <mergeCell ref="J2:M2"/>
    <mergeCell ref="N2:Q2"/>
    <mergeCell ref="A1:R1"/>
    <mergeCell ref="A2:A3"/>
    <mergeCell ref="B18:E18"/>
    <mergeCell ref="F18:I18"/>
    <mergeCell ref="J18:M18"/>
    <mergeCell ref="N18:Q18"/>
    <mergeCell ref="A17:A18"/>
    <mergeCell ref="A5:R5"/>
  </mergeCells>
  <pageMargins left="0.7" right="0.7" top="0.75" bottom="0.75" header="0.3" footer="0.3"/>
  <pageSetup paperSize="9" scale="9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FINANCIERO</vt:lpstr>
      <vt:lpstr>FISICO</vt:lpstr>
      <vt:lpstr>FINANCIERO!Área_de_impresión</vt:lpstr>
      <vt:lpstr>FISICO!Área_de_impresión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ORFEI 751</cp:lastModifiedBy>
  <cp:lastPrinted>2020-07-20T17:03:29Z</cp:lastPrinted>
  <dcterms:created xsi:type="dcterms:W3CDTF">2019-11-08T16:12:53Z</dcterms:created>
  <dcterms:modified xsi:type="dcterms:W3CDTF">2020-09-10T14:20:11Z</dcterms:modified>
</cp:coreProperties>
</file>