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REPOSITORIO ORFEI\IOARR0006-AYRIHUANCA\9.0 CRONOGRAMA\"/>
    </mc:Choice>
  </mc:AlternateContent>
  <xr:revisionPtr revIDLastSave="0" documentId="13_ncr:1_{0C373B33-D7DF-4A9B-A545-AA38D3E16E61}" xr6:coauthVersionLast="45" xr6:coauthVersionMax="45" xr10:uidLastSave="{00000000-0000-0000-0000-000000000000}"/>
  <bookViews>
    <workbookView xWindow="1848" yWindow="348" windowWidth="15360" windowHeight="16680" activeTab="1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FINANCIERO!$A$1:$F$18</definedName>
    <definedName name="_xlnm.Print_Area" localSheetId="1">FISICO!$A$1:$R$22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3" i="1"/>
  <c r="F10" i="1"/>
  <c r="F17" i="1"/>
  <c r="D12" i="1"/>
  <c r="C12" i="1"/>
  <c r="R12" i="2" l="1"/>
  <c r="R19" i="2" s="1"/>
  <c r="D20" i="1"/>
  <c r="D21" i="1" s="1"/>
  <c r="C6" i="1" l="1"/>
  <c r="D6" i="1"/>
  <c r="E16" i="1" l="1"/>
  <c r="E17" i="1" s="1"/>
  <c r="B15" i="1"/>
  <c r="B17" i="1" s="1"/>
  <c r="D14" i="1"/>
  <c r="C14" i="1"/>
  <c r="D11" i="1"/>
  <c r="C11" i="1"/>
  <c r="C9" i="1"/>
  <c r="D8" i="1"/>
  <c r="D7" i="1"/>
  <c r="C3" i="1"/>
  <c r="D10" i="1" l="1"/>
  <c r="D17" i="1" s="1"/>
  <c r="C10" i="1"/>
  <c r="C17" i="1" s="1"/>
  <c r="N18" i="2"/>
  <c r="B18" i="2"/>
  <c r="J18" i="2" l="1"/>
  <c r="F18" i="2"/>
</calcChain>
</file>

<file path=xl/sharedStrings.xml><?xml version="1.0" encoding="utf-8"?>
<sst xmlns="http://schemas.openxmlformats.org/spreadsheetml/2006/main" count="61" uniqueCount="34">
  <si>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</si>
  <si>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</si>
  <si>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</si>
  <si>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</si>
  <si>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</si>
  <si>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</si>
  <si>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</si>
  <si>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</si>
  <si>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</si>
  <si>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</si>
  <si>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</si>
  <si>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</si>
  <si>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</si>
  <si>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</si>
  <si>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</si>
  <si>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</si>
  <si>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</si>
  <si>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</si>
  <si>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</si>
  <si>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</si>
  <si>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</si>
  <si>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</si>
  <si>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</si>
  <si>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</si>
  <si>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</si>
  <si>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</si>
  <si>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</si>
  <si>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</si>
  <si>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</si>
  <si>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</si>
  <si>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DEL PATIO DE HONOR Y FORMACION DE LA IEP N°54408 AYRIHUANCA, DISTRITO MICAELA BASTIDAS, PROVINCIA GRAU, DEPARTAMENTO APURIMAC"</t>
    </r>
  </si>
  <si>
    <t>Cronograma de inversión IOARR: “OPTIMIZACION MEDIANTE COBERTURA DEL PATIO DE HONOR Y FORMACION DE LA IEP N°IEP N°54408 AYRIHUANCA ,DISTRITO MICAELA BASTIDAS, PROVINCIA GRAU, DEPARTAMENTO APURIMAC"</t>
  </si>
  <si>
    <t>Subtotal CD (S/.)</t>
  </si>
  <si>
    <t>Sub Total CD + GG+GP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</si>
</sst>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* #,##0.00_-;\-&quot;S/&quot;* #,##0.00_-;_-&quot;S/&quot;* &quot;-&quot;??_-;_-@_-"/>
    <numFmt numFmtId="164" formatCode="_ &quot;S/&quot;\ * #,##0.00_ ;_ &quot;S/&quot;\ * \-#,##0.00_ ;_ &quot;S/&quot;\ * &quot;-&quot;??_ ;_ @_ "/>
    <numFmt numFmtId="165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6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164" fontId="4" fillId="2" borderId="11" xfId="0" applyNumberFormat="1" applyFont="1" applyFill="1" applyBorder="1" applyAlignment="1">
      <alignment horizontal="right" vertical="center" wrapText="1"/>
    </xf>
    <xf numFmtId="164" fontId="1" fillId="2" borderId="18" xfId="0" applyNumberFormat="1" applyFont="1" applyFill="1" applyBorder="1" applyAlignment="1">
      <alignment vertical="center" wrapText="1"/>
    </xf>
    <xf numFmtId="16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right" vertical="center" wrapText="1"/>
    </xf>
    <xf numFmtId="164" fontId="1" fillId="2" borderId="11" xfId="0" applyNumberFormat="1" applyFont="1" applyFill="1" applyBorder="1" applyAlignment="1">
      <alignment horizontal="right" vertical="center" wrapText="1"/>
    </xf>
    <xf numFmtId="164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5" fontId="5" fillId="5" borderId="3" xfId="0" applyNumberFormat="1" applyFont="1" applyFill="1" applyBorder="1" applyAlignment="1">
      <alignment horizontal="center" vertical="center" wrapText="1"/>
    </xf>
    <xf numFmtId="165" fontId="5" fillId="5" borderId="4" xfId="0" applyNumberFormat="1" applyFont="1" applyFill="1" applyBorder="1" applyAlignment="1">
      <alignment horizontal="center" vertical="center" wrapText="1"/>
    </xf>
    <xf numFmtId="165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44" fontId="2" fillId="0" borderId="0" xfId="0" applyNumberFormat="1" applyFont="1"/>
    <xf numFmtId="0" fontId="3" fillId="8" borderId="12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right" vertical="center" wrapText="1"/>
    </xf>
    <xf numFmtId="164" fontId="3" fillId="8" borderId="13" xfId="0" applyNumberFormat="1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right" vertical="center" wrapText="1"/>
    </xf>
    <xf numFmtId="164" fontId="1" fillId="3" borderId="2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9</xdr:row>
      <xdr:rowOff>47808</xdr:rowOff>
    </xdr:from>
    <xdr:to>
      <xdr:col>12</xdr:col>
      <xdr:colOff>148504</xdr:colOff>
      <xdr:row>9</xdr:row>
      <xdr:rowOff>93528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01613" y="2043215"/>
          <a:ext cx="1698959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21"/>
  <sheetViews>
    <sheetView view="pageBreakPreview" zoomScale="150" zoomScaleNormal="110" zoomScaleSheetLayoutView="150" workbookViewId="0">
      <selection activeCell="F19" sqref="F19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0" t="s">
        <v>30</v>
      </c>
      <c r="B1" s="41"/>
      <c r="C1" s="41"/>
      <c r="D1" s="41"/>
      <c r="E1" s="41"/>
      <c r="F1" s="41"/>
    </row>
    <row r="2" spans="1:6" ht="21.6" customHeight="1" x14ac:dyDescent="0.3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</row>
    <row r="3" spans="1:6" ht="14.4" thickBot="1" x14ac:dyDescent="0.35">
      <c r="A3" s="13" t="s">
        <v>6</v>
      </c>
      <c r="B3" s="14"/>
      <c r="C3" s="15">
        <f>F3</f>
        <v>1781.55</v>
      </c>
      <c r="D3" s="15"/>
      <c r="E3" s="15"/>
      <c r="F3" s="15">
        <v>1781.55</v>
      </c>
    </row>
    <row r="4" spans="1:6" ht="15" customHeight="1" thickBot="1" x14ac:dyDescent="0.35">
      <c r="A4" s="33" t="s">
        <v>18</v>
      </c>
      <c r="B4" s="34"/>
      <c r="C4" s="34"/>
      <c r="D4" s="34"/>
      <c r="E4" s="34"/>
      <c r="F4" s="35"/>
    </row>
    <row r="5" spans="1:6" ht="14.4" thickBot="1" x14ac:dyDescent="0.35">
      <c r="A5" s="13" t="s">
        <v>14</v>
      </c>
      <c r="B5" s="14"/>
      <c r="C5" s="15">
        <v>105356.47</v>
      </c>
      <c r="D5" s="15"/>
      <c r="E5" s="15"/>
      <c r="F5" s="15">
        <v>105356.47</v>
      </c>
    </row>
    <row r="6" spans="1:6" ht="14.4" thickBot="1" x14ac:dyDescent="0.35">
      <c r="A6" s="13" t="s">
        <v>13</v>
      </c>
      <c r="B6" s="14"/>
      <c r="C6" s="15">
        <f>F6/2</f>
        <v>17726.25</v>
      </c>
      <c r="D6" s="15">
        <f>F6/2</f>
        <v>17726.25</v>
      </c>
      <c r="E6" s="15"/>
      <c r="F6" s="15">
        <v>35452.5</v>
      </c>
    </row>
    <row r="7" spans="1:6" ht="28.2" thickBot="1" x14ac:dyDescent="0.35">
      <c r="A7" s="16" t="s">
        <v>28</v>
      </c>
      <c r="B7" s="14"/>
      <c r="C7" s="15"/>
      <c r="D7" s="15">
        <f>F7</f>
        <v>10718.26</v>
      </c>
      <c r="E7" s="15"/>
      <c r="F7" s="15">
        <v>10718.26</v>
      </c>
    </row>
    <row r="8" spans="1:6" ht="14.4" thickBot="1" x14ac:dyDescent="0.35">
      <c r="A8" s="16" t="s">
        <v>15</v>
      </c>
      <c r="B8" s="14"/>
      <c r="C8" s="15"/>
      <c r="D8" s="15">
        <f>F8</f>
        <v>5124.82</v>
      </c>
      <c r="E8" s="15"/>
      <c r="F8" s="15">
        <v>5124.82</v>
      </c>
    </row>
    <row r="9" spans="1:6" ht="14.4" thickBot="1" x14ac:dyDescent="0.35">
      <c r="A9" s="13" t="s">
        <v>16</v>
      </c>
      <c r="B9" s="14"/>
      <c r="C9" s="15">
        <f>F9</f>
        <v>3500</v>
      </c>
      <c r="D9" s="15"/>
      <c r="E9" s="17"/>
      <c r="F9" s="18">
        <v>3500</v>
      </c>
    </row>
    <row r="10" spans="1:6" ht="14.4" thickBot="1" x14ac:dyDescent="0.35">
      <c r="A10" s="19" t="s">
        <v>32</v>
      </c>
      <c r="B10" s="20"/>
      <c r="C10" s="21">
        <f>SUM(C3:C9)</f>
        <v>128364.27</v>
      </c>
      <c r="D10" s="21">
        <f>SUM(D3:D9)</f>
        <v>33569.33</v>
      </c>
      <c r="E10" s="22"/>
      <c r="F10" s="23">
        <f>SUM(F5:F9)</f>
        <v>160152.05000000002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13" t="s">
        <v>17</v>
      </c>
      <c r="B12" s="24"/>
      <c r="C12" s="25">
        <f>F12/2</f>
        <v>7732.03</v>
      </c>
      <c r="D12" s="25">
        <f>F12/2</f>
        <v>7732.03</v>
      </c>
      <c r="E12" s="25"/>
      <c r="F12" s="27">
        <v>15464.06</v>
      </c>
    </row>
    <row r="13" spans="1:6" ht="14.4" thickBot="1" x14ac:dyDescent="0.35">
      <c r="A13" s="58" t="s">
        <v>33</v>
      </c>
      <c r="B13" s="59"/>
      <c r="C13" s="60"/>
      <c r="D13" s="60"/>
      <c r="E13" s="61"/>
      <c r="F13" s="61">
        <f>SUM(F10:F12)</f>
        <v>238633.89</v>
      </c>
    </row>
    <row r="14" spans="1:6" ht="14.4" thickBot="1" x14ac:dyDescent="0.35">
      <c r="A14" s="28" t="s">
        <v>9</v>
      </c>
      <c r="B14" s="29"/>
      <c r="C14" s="25">
        <f>F14/2</f>
        <v>12480.75</v>
      </c>
      <c r="D14" s="25">
        <f>F14/2</f>
        <v>12480.75</v>
      </c>
      <c r="E14" s="25"/>
      <c r="F14" s="27">
        <v>24961.5</v>
      </c>
    </row>
    <row r="15" spans="1:6" ht="14.4" thickBot="1" x14ac:dyDescent="0.35">
      <c r="A15" s="13" t="s">
        <v>10</v>
      </c>
      <c r="B15" s="15">
        <f>F15</f>
        <v>10000</v>
      </c>
      <c r="C15" s="15"/>
      <c r="D15" s="15"/>
      <c r="E15" s="15"/>
      <c r="F15" s="27">
        <v>10000</v>
      </c>
    </row>
    <row r="16" spans="1:6" ht="14.4" thickBot="1" x14ac:dyDescent="0.35">
      <c r="A16" s="13" t="s">
        <v>11</v>
      </c>
      <c r="B16" s="15"/>
      <c r="C16" s="15"/>
      <c r="D16" s="15"/>
      <c r="E16" s="15">
        <f>F16</f>
        <v>17290.75</v>
      </c>
      <c r="F16" s="30">
        <v>17290.75</v>
      </c>
    </row>
    <row r="17" spans="1:6" ht="14.4" thickBot="1" x14ac:dyDescent="0.35">
      <c r="A17" s="19" t="s">
        <v>7</v>
      </c>
      <c r="B17" s="31">
        <f>SUM(B10:B16)</f>
        <v>10000</v>
      </c>
      <c r="C17" s="31">
        <f>SUM(C10:C16)</f>
        <v>180085.94</v>
      </c>
      <c r="D17" s="31">
        <f>SUM(D10:D16)</f>
        <v>85291</v>
      </c>
      <c r="E17" s="31">
        <f>SUM(E10:E16)</f>
        <v>17290.75</v>
      </c>
      <c r="F17" s="62">
        <f>SUM(F14:F16)</f>
        <v>52252.25</v>
      </c>
    </row>
    <row r="18" spans="1:6" ht="14.4" thickBot="1" x14ac:dyDescent="0.35">
      <c r="A18" s="37" t="s">
        <v>12</v>
      </c>
      <c r="B18" s="38"/>
      <c r="C18" s="38"/>
      <c r="D18" s="38"/>
      <c r="E18" s="39"/>
      <c r="F18" s="32">
        <f>+F13+F17</f>
        <v>290886.14</v>
      </c>
    </row>
    <row r="20" spans="1:6" x14ac:dyDescent="0.3">
      <c r="D20" s="57">
        <f>F10+F11</f>
        <v>223169.83000000002</v>
      </c>
    </row>
    <row r="21" spans="1:6" x14ac:dyDescent="0.3">
      <c r="D21" s="57" t="e">
        <f>D20-#REF!</f>
        <v>#REF!</v>
      </c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19"/>
  <sheetViews>
    <sheetView tabSelected="1" view="pageBreakPreview" zoomScale="118" zoomScaleNormal="110" zoomScaleSheetLayoutView="118" workbookViewId="0">
      <selection activeCell="N32" sqref="N32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s="2" customFormat="1" ht="15" customHeight="1" x14ac:dyDescent="0.25">
      <c r="A2" s="45" t="s">
        <v>27</v>
      </c>
      <c r="B2" s="43" t="s">
        <v>20</v>
      </c>
      <c r="C2" s="43"/>
      <c r="D2" s="43"/>
      <c r="E2" s="43"/>
      <c r="F2" s="43" t="s">
        <v>24</v>
      </c>
      <c r="G2" s="43"/>
      <c r="H2" s="43"/>
      <c r="I2" s="43"/>
      <c r="J2" s="43" t="s">
        <v>25</v>
      </c>
      <c r="K2" s="43"/>
      <c r="L2" s="43"/>
      <c r="M2" s="43"/>
      <c r="N2" s="43" t="s">
        <v>26</v>
      </c>
      <c r="O2" s="43"/>
      <c r="P2" s="43"/>
      <c r="Q2" s="43"/>
      <c r="R2" s="9" t="s">
        <v>5</v>
      </c>
    </row>
    <row r="3" spans="1:18" s="2" customFormat="1" ht="10.95" customHeight="1" x14ac:dyDescent="0.25">
      <c r="A3" s="45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1781.55</v>
      </c>
    </row>
    <row r="5" spans="1:18" s="2" customFormat="1" ht="12" customHeight="1" x14ac:dyDescent="0.25">
      <c r="A5" s="54" t="s">
        <v>18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105356.47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35452.5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5124.82</v>
      </c>
    </row>
    <row r="10" spans="1:18" s="2" customFormat="1" ht="14.4" thickBot="1" x14ac:dyDescent="0.3">
      <c r="A10" s="5" t="s">
        <v>17</v>
      </c>
      <c r="B10" s="5"/>
      <c r="C10" s="5"/>
      <c r="D10" s="5"/>
      <c r="E10" s="5"/>
      <c r="F10" s="10"/>
      <c r="G10" s="10"/>
      <c r="H10" s="10"/>
      <c r="I10" s="10"/>
      <c r="J10" s="10"/>
      <c r="K10" s="10"/>
      <c r="L10" s="10"/>
      <c r="M10" s="10"/>
      <c r="N10" s="5"/>
      <c r="O10" s="5"/>
      <c r="P10" s="5"/>
      <c r="Q10" s="5"/>
      <c r="R10" s="27">
        <v>15464.06</v>
      </c>
    </row>
    <row r="11" spans="1:18" s="2" customFormat="1" ht="14.4" thickBot="1" x14ac:dyDescent="0.3">
      <c r="A11" s="3" t="s">
        <v>16</v>
      </c>
      <c r="B11" s="3"/>
      <c r="C11" s="3"/>
      <c r="D11" s="3"/>
      <c r="E11" s="3"/>
      <c r="F11" s="10"/>
      <c r="G11" s="10"/>
      <c r="H11" s="10"/>
      <c r="I11" s="10"/>
      <c r="J11" s="3"/>
      <c r="K11" s="3"/>
      <c r="L11" s="3"/>
      <c r="M11" s="3"/>
      <c r="N11" s="3"/>
      <c r="O11" s="3"/>
      <c r="P11" s="3"/>
      <c r="Q11" s="3"/>
      <c r="R11" s="18">
        <v>3500</v>
      </c>
    </row>
    <row r="12" spans="1:18" s="2" customFormat="1" ht="14.4" thickBot="1" x14ac:dyDescent="0.3">
      <c r="A12" s="6" t="s">
        <v>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23">
        <f>+R6+R7+R8+R9+R11+R4+R10</f>
        <v>177397.66</v>
      </c>
    </row>
    <row r="13" spans="1:18" s="2" customFormat="1" ht="14.4" thickBot="1" x14ac:dyDescent="0.3">
      <c r="A13" s="3" t="s">
        <v>8</v>
      </c>
      <c r="B13" s="3"/>
      <c r="C13" s="3"/>
      <c r="D13" s="3"/>
      <c r="E13" s="3"/>
      <c r="F13" s="10"/>
      <c r="G13" s="10"/>
      <c r="H13" s="10"/>
      <c r="I13" s="10"/>
      <c r="J13" s="10"/>
      <c r="K13" s="10"/>
      <c r="L13" s="10"/>
      <c r="M13" s="10"/>
      <c r="N13" s="3"/>
      <c r="O13" s="3"/>
      <c r="P13" s="3"/>
      <c r="Q13" s="3"/>
      <c r="R13" s="27">
        <v>63017.78</v>
      </c>
    </row>
    <row r="14" spans="1:18" s="2" customFormat="1" ht="14.4" thickBot="1" x14ac:dyDescent="0.3">
      <c r="A14" s="5" t="s">
        <v>9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27">
        <v>24961.5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7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30">
        <v>17290.75</v>
      </c>
    </row>
    <row r="17" spans="1:18" s="2" customFormat="1" ht="3.6" customHeight="1" x14ac:dyDescent="0.25">
      <c r="A17" s="52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53"/>
      <c r="B18" s="46">
        <f>FINANCIERO!B17</f>
        <v>10000</v>
      </c>
      <c r="C18" s="47"/>
      <c r="D18" s="47"/>
      <c r="E18" s="48"/>
      <c r="F18" s="49">
        <f>FINANCIERO!C17</f>
        <v>180085.94</v>
      </c>
      <c r="G18" s="50"/>
      <c r="H18" s="50"/>
      <c r="I18" s="51"/>
      <c r="J18" s="49">
        <f>FINANCIERO!D17</f>
        <v>85291</v>
      </c>
      <c r="K18" s="50"/>
      <c r="L18" s="50"/>
      <c r="M18" s="51"/>
      <c r="N18" s="49">
        <f>FINANCIERO!E17</f>
        <v>17290.75</v>
      </c>
      <c r="O18" s="50"/>
      <c r="P18" s="50"/>
      <c r="Q18" s="51"/>
      <c r="R18" s="12"/>
    </row>
    <row r="19" spans="1:18" s="2" customFormat="1" ht="13.2" x14ac:dyDescent="0.25">
      <c r="A19" s="42" t="s">
        <v>12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7">
        <f>SUM(R12:R16)+0.01</f>
        <v>292667.7</v>
      </c>
    </row>
  </sheetData>
  <mergeCells count="13">
    <mergeCell ref="A1:R1"/>
    <mergeCell ref="A2:A3"/>
    <mergeCell ref="B18:E18"/>
    <mergeCell ref="F18:I18"/>
    <mergeCell ref="J18:M18"/>
    <mergeCell ref="N18:Q18"/>
    <mergeCell ref="A17:A18"/>
    <mergeCell ref="A5:R5"/>
    <mergeCell ref="A19:Q19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ORFEI_735</cp:lastModifiedBy>
  <cp:lastPrinted>2020-07-20T17:03:29Z</cp:lastPrinted>
  <dcterms:created xsi:type="dcterms:W3CDTF">2019-11-08T16:12:53Z</dcterms:created>
  <dcterms:modified xsi:type="dcterms:W3CDTF">2020-09-10T14:59:57Z</dcterms:modified>
</cp:coreProperties>
</file>