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9\9.0 CRONOGRAMA\"/>
    </mc:Choice>
  </mc:AlternateContent>
  <bookViews>
    <workbookView xWindow="-108" yWindow="-108" windowWidth="30936" windowHeight="16896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4" i="2" s="1"/>
  <c r="R20" i="2" s="1"/>
  <c r="F10" i="1"/>
  <c r="F13" i="1" s="1"/>
  <c r="F18" i="1" s="1"/>
  <c r="E16" i="1" l="1"/>
  <c r="E17" i="1" s="1"/>
  <c r="B15" i="1"/>
  <c r="B17" i="1" s="1"/>
  <c r="D12" i="1"/>
  <c r="C12" i="1"/>
  <c r="D14" i="1"/>
  <c r="C14" i="1"/>
  <c r="D11" i="1"/>
  <c r="D13" i="1" s="1"/>
  <c r="C11" i="1"/>
  <c r="C9" i="1"/>
  <c r="D8" i="1"/>
  <c r="D7" i="1"/>
  <c r="D6" i="1"/>
  <c r="C6" i="1"/>
  <c r="C5" i="1"/>
  <c r="C3" i="1"/>
  <c r="C13" i="1" l="1"/>
  <c r="D10" i="1"/>
  <c r="D17" i="1" s="1"/>
  <c r="C10" i="1"/>
  <c r="C17" i="1" s="1"/>
  <c r="N19" i="2"/>
  <c r="B19" i="2"/>
  <c r="F19" i="2" l="1"/>
  <c r="J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<sst xmlns="http://schemas.openxmlformats.org/spreadsheetml/2006/main" count="62" uniqueCount="34">
  <si>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</si>
  <si>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</si>
  <si>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</si>
  <si>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</si>
  <si>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</si>
  <si>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</si>
  <si>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</si>
  <si>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</si>
  <si>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</si>
  <si>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</si>
  <si>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</si>
  <si>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</si>
  <si>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</si>
  <si>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</si>
  <si>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</si>
  <si>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</si>
  <si>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</si>
  <si>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</si>
  <si>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</si>
  <si>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</si>
  <si>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</si>
  <si>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</si>
  <si>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</si>
  <si>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</si>
  <si>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</si>
  <si>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</si>
  <si>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</si>
  <si>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</si>
  <si>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</si>
  <si>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</si>
  <si>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t>Subtotal CD</t>
  </si>
  <si>
    <t>Subtotal CD + GG + GP</t>
  </si>
  <si>
    <t>Subtotal CD + GG + CP</t>
  </si>
  <si>
    <t>Cronograma de inversión IOARR “OPTIMIZACION MEDIANTE COBERTURA DE LA LOSA DEPORTIVA MULTIUSO DE LA INSTITUCIÓN EDUCATIVA SECUNDARIA "JUAN ESPINOZA MEDRANO" PATAYPAMPA,  DISTRITO PATAYPAMPA,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</si>
</sst>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&quot;\ * #,##0.00_ ;_ &quot;S/&quot;\ * \-#,##0.00_ ;_ &quot;S/&quot;\ * &quot;-&quot;??_ ;_ @_ "/>
    <numFmt numFmtId="164" formatCode="_-* #,##0.00_-;\-* #,##0.00_-;_-* &quot;-&quot;??_-;_-@_-"/>
    <numFmt numFmtId="165" formatCode="_-&quot;S/.&quot;* #,##0.00_-;\-&quot;S/.&quot;* #,##0.00_-;_-&quot;S/.&quot;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44" fontId="4" fillId="7" borderId="11" xfId="0" applyNumberFormat="1" applyFont="1" applyFill="1" applyBorder="1" applyAlignment="1">
      <alignment horizontal="right" vertical="center" wrapText="1"/>
    </xf>
    <xf numFmtId="44" fontId="1" fillId="7" borderId="18" xfId="0" applyNumberFormat="1" applyFont="1" applyFill="1" applyBorder="1" applyAlignment="1">
      <alignment vertical="center" wrapText="1"/>
    </xf>
    <xf numFmtId="44" fontId="4" fillId="7" borderId="19" xfId="0" applyNumberFormat="1" applyFont="1" applyFill="1" applyBorder="1" applyAlignment="1">
      <alignment horizontal="right" vertical="center" wrapText="1"/>
    </xf>
    <xf numFmtId="44" fontId="1" fillId="7" borderId="11" xfId="0" applyNumberFormat="1" applyFont="1" applyFill="1" applyBorder="1" applyAlignment="1">
      <alignment horizontal="right" vertical="center" wrapText="1"/>
    </xf>
    <xf numFmtId="44" fontId="1" fillId="9" borderId="23" xfId="0" applyNumberFormat="1" applyFont="1" applyFill="1" applyBorder="1" applyAlignment="1">
      <alignment horizontal="right" vertical="center" wrapText="1"/>
    </xf>
    <xf numFmtId="164" fontId="2" fillId="0" borderId="0" xfId="0" applyNumberFormat="1" applyFont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44" fontId="5" fillId="8" borderId="1" xfId="0" applyNumberFormat="1" applyFon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5" fillId="7" borderId="5" xfId="0" applyNumberFormat="1" applyFont="1" applyFill="1" applyBorder="1" applyAlignment="1">
      <alignment horizontal="center" vertical="center" wrapText="1"/>
    </xf>
    <xf numFmtId="44" fontId="5" fillId="7" borderId="6" xfId="0" applyNumberFormat="1" applyFont="1" applyFill="1" applyBorder="1" applyAlignment="1">
      <alignment horizontal="center" vertical="center" wrapText="1"/>
    </xf>
    <xf numFmtId="44" fontId="5" fillId="7" borderId="7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9"/>
  <sheetViews>
    <sheetView view="pageBreakPreview" zoomScale="150" zoomScaleNormal="110" zoomScaleSheetLayoutView="150" workbookViewId="0">
      <selection sqref="A1:F1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2" t="s">
        <v>33</v>
      </c>
      <c r="B1" s="43"/>
      <c r="C1" s="43"/>
      <c r="D1" s="43"/>
      <c r="E1" s="43"/>
      <c r="F1" s="43"/>
    </row>
    <row r="2" spans="1:6" ht="21.6" customHeight="1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1:6" ht="14.4" thickBot="1" x14ac:dyDescent="0.35">
      <c r="A3" s="9" t="s">
        <v>6</v>
      </c>
      <c r="B3" s="10"/>
      <c r="C3" s="11">
        <f>F3</f>
        <v>5233.8599999999997</v>
      </c>
      <c r="D3" s="11"/>
      <c r="E3" s="11"/>
      <c r="F3" s="11">
        <v>5233.8599999999997</v>
      </c>
    </row>
    <row r="4" spans="1:6" ht="15" customHeight="1" thickBot="1" x14ac:dyDescent="0.35">
      <c r="A4" s="24" t="s">
        <v>18</v>
      </c>
      <c r="B4" s="25"/>
      <c r="C4" s="25"/>
      <c r="D4" s="25"/>
      <c r="E4" s="25"/>
      <c r="F4" s="26"/>
    </row>
    <row r="5" spans="1:6" ht="14.4" thickBot="1" x14ac:dyDescent="0.35">
      <c r="A5" s="9" t="s">
        <v>14</v>
      </c>
      <c r="B5" s="10"/>
      <c r="C5" s="11">
        <f>F5</f>
        <v>136690.66</v>
      </c>
      <c r="D5" s="11"/>
      <c r="E5" s="11"/>
      <c r="F5" s="11">
        <v>136690.66</v>
      </c>
    </row>
    <row r="6" spans="1:6" ht="14.4" thickBot="1" x14ac:dyDescent="0.35">
      <c r="A6" s="9" t="s">
        <v>13</v>
      </c>
      <c r="B6" s="10"/>
      <c r="C6" s="11">
        <f>F6/2</f>
        <v>73197.62</v>
      </c>
      <c r="D6" s="11">
        <f>F6/2</f>
        <v>73197.62</v>
      </c>
      <c r="E6" s="11"/>
      <c r="F6" s="11">
        <v>146395.24</v>
      </c>
    </row>
    <row r="7" spans="1:6" ht="28.2" thickBot="1" x14ac:dyDescent="0.35">
      <c r="A7" s="12" t="s">
        <v>28</v>
      </c>
      <c r="B7" s="10"/>
      <c r="C7" s="11"/>
      <c r="D7" s="11">
        <f>F7</f>
        <v>6573.93</v>
      </c>
      <c r="E7" s="11"/>
      <c r="F7" s="11">
        <v>6573.93</v>
      </c>
    </row>
    <row r="8" spans="1:6" ht="14.4" thickBot="1" x14ac:dyDescent="0.35">
      <c r="A8" s="12" t="s">
        <v>15</v>
      </c>
      <c r="B8" s="10"/>
      <c r="C8" s="11"/>
      <c r="D8" s="11">
        <f>F8</f>
        <v>11211.5</v>
      </c>
      <c r="E8" s="11"/>
      <c r="F8" s="11">
        <v>11211.5</v>
      </c>
    </row>
    <row r="9" spans="1:6" ht="14.4" thickBot="1" x14ac:dyDescent="0.35">
      <c r="A9" s="9" t="s">
        <v>16</v>
      </c>
      <c r="B9" s="10"/>
      <c r="C9" s="11">
        <f>F9</f>
        <v>4500</v>
      </c>
      <c r="D9" s="11"/>
      <c r="E9" s="13"/>
      <c r="F9" s="14">
        <v>4500</v>
      </c>
    </row>
    <row r="10" spans="1:6" ht="14.4" thickBot="1" x14ac:dyDescent="0.35">
      <c r="A10" s="28" t="s">
        <v>30</v>
      </c>
      <c r="B10" s="29"/>
      <c r="C10" s="30">
        <f>SUM(C3:C9)</f>
        <v>219622.13999999998</v>
      </c>
      <c r="D10" s="30">
        <f>SUM(D3:D9)</f>
        <v>90983.049999999988</v>
      </c>
      <c r="E10" s="31"/>
      <c r="F10" s="15">
        <f>F3+F5+F6+F7+F8+F9</f>
        <v>310605.19</v>
      </c>
    </row>
    <row r="11" spans="1:6" ht="14.4" thickBot="1" x14ac:dyDescent="0.35">
      <c r="A11" s="9" t="s">
        <v>8</v>
      </c>
      <c r="B11" s="16"/>
      <c r="C11" s="17">
        <f>F11/2</f>
        <v>31508.89</v>
      </c>
      <c r="D11" s="17">
        <f>F11/2</f>
        <v>31508.89</v>
      </c>
      <c r="E11" s="18"/>
      <c r="F11" s="19">
        <v>63017.78</v>
      </c>
    </row>
    <row r="12" spans="1:6" ht="14.4" thickBot="1" x14ac:dyDescent="0.35">
      <c r="A12" s="20" t="s">
        <v>17</v>
      </c>
      <c r="B12" s="21"/>
      <c r="C12" s="17">
        <f>F12/2</f>
        <v>7732.03</v>
      </c>
      <c r="D12" s="17">
        <f>F12/2</f>
        <v>7732.03</v>
      </c>
      <c r="E12" s="17"/>
      <c r="F12" s="19">
        <v>15464.06</v>
      </c>
    </row>
    <row r="13" spans="1:6" ht="14.4" thickBot="1" x14ac:dyDescent="0.35">
      <c r="A13" s="28" t="s">
        <v>31</v>
      </c>
      <c r="B13" s="29"/>
      <c r="C13" s="30">
        <f>C11+C12</f>
        <v>39240.92</v>
      </c>
      <c r="D13" s="30">
        <f>D11+D12</f>
        <v>39240.92</v>
      </c>
      <c r="E13" s="31"/>
      <c r="F13" s="32">
        <f>F10+F11+F12</f>
        <v>389087.02999999997</v>
      </c>
    </row>
    <row r="14" spans="1:6" ht="14.4" thickBot="1" x14ac:dyDescent="0.35">
      <c r="A14" s="20" t="s">
        <v>9</v>
      </c>
      <c r="B14" s="21"/>
      <c r="C14" s="17">
        <f>F14/2</f>
        <v>12480.75</v>
      </c>
      <c r="D14" s="17">
        <f>F14/2</f>
        <v>12480.75</v>
      </c>
      <c r="E14" s="17"/>
      <c r="F14" s="19">
        <v>24961.5</v>
      </c>
    </row>
    <row r="15" spans="1:6" ht="14.4" thickBot="1" x14ac:dyDescent="0.35">
      <c r="A15" s="9" t="s">
        <v>10</v>
      </c>
      <c r="B15" s="11">
        <f>F15</f>
        <v>10000</v>
      </c>
      <c r="C15" s="11"/>
      <c r="D15" s="11"/>
      <c r="E15" s="11"/>
      <c r="F15" s="19">
        <v>10000</v>
      </c>
    </row>
    <row r="16" spans="1:6" ht="14.4" thickBot="1" x14ac:dyDescent="0.35">
      <c r="A16" s="9" t="s">
        <v>11</v>
      </c>
      <c r="B16" s="11"/>
      <c r="C16" s="11"/>
      <c r="D16" s="11"/>
      <c r="E16" s="11">
        <f>F16</f>
        <v>17290.75</v>
      </c>
      <c r="F16" s="22">
        <v>17290.75</v>
      </c>
    </row>
    <row r="17" spans="1:6" ht="14.4" thickBot="1" x14ac:dyDescent="0.35">
      <c r="A17" s="28" t="s">
        <v>7</v>
      </c>
      <c r="B17" s="33">
        <f>SUM(B10:B16)</f>
        <v>10000</v>
      </c>
      <c r="C17" s="33">
        <f>C10+C13+C14</f>
        <v>271343.81</v>
      </c>
      <c r="D17" s="33">
        <f>D10+D13+D14</f>
        <v>142704.71999999997</v>
      </c>
      <c r="E17" s="33">
        <f>SUM(E10:E16)</f>
        <v>17290.75</v>
      </c>
      <c r="F17" s="23"/>
    </row>
    <row r="18" spans="1:6" ht="14.4" thickBot="1" x14ac:dyDescent="0.35">
      <c r="A18" s="39" t="s">
        <v>12</v>
      </c>
      <c r="B18" s="40"/>
      <c r="C18" s="40"/>
      <c r="D18" s="40"/>
      <c r="E18" s="41"/>
      <c r="F18" s="34">
        <f>F13+F14+F15+F16+0.01</f>
        <v>441339.29</v>
      </c>
    </row>
    <row r="19" spans="1:6" x14ac:dyDescent="0.3">
      <c r="D19" s="35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tabSelected="1" view="pageBreakPreview" zoomScale="110" zoomScaleNormal="110" zoomScaleSheetLayoutView="110" workbookViewId="0">
      <selection activeCell="P25" sqref="P25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4" t="s">
        <v>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2" customFormat="1" ht="15" customHeight="1" x14ac:dyDescent="0.25">
      <c r="A2" s="45" t="s">
        <v>27</v>
      </c>
      <c r="B2" s="58" t="s">
        <v>20</v>
      </c>
      <c r="C2" s="58"/>
      <c r="D2" s="58"/>
      <c r="E2" s="58"/>
      <c r="F2" s="58" t="s">
        <v>24</v>
      </c>
      <c r="G2" s="58"/>
      <c r="H2" s="58"/>
      <c r="I2" s="58"/>
      <c r="J2" s="58" t="s">
        <v>25</v>
      </c>
      <c r="K2" s="58"/>
      <c r="L2" s="58"/>
      <c r="M2" s="58"/>
      <c r="N2" s="58" t="s">
        <v>26</v>
      </c>
      <c r="O2" s="58"/>
      <c r="P2" s="58"/>
      <c r="Q2" s="58"/>
      <c r="R2" s="6" t="s">
        <v>5</v>
      </c>
    </row>
    <row r="3" spans="1:18" s="2" customFormat="1" ht="10.95" customHeight="1" x14ac:dyDescent="0.25">
      <c r="A3" s="45"/>
      <c r="B3" s="6" t="s">
        <v>19</v>
      </c>
      <c r="C3" s="6" t="s">
        <v>21</v>
      </c>
      <c r="D3" s="6" t="s">
        <v>22</v>
      </c>
      <c r="E3" s="6" t="s">
        <v>23</v>
      </c>
      <c r="F3" s="6" t="s">
        <v>19</v>
      </c>
      <c r="G3" s="6" t="s">
        <v>21</v>
      </c>
      <c r="H3" s="6" t="s">
        <v>22</v>
      </c>
      <c r="I3" s="6" t="s">
        <v>23</v>
      </c>
      <c r="J3" s="6" t="s">
        <v>19</v>
      </c>
      <c r="K3" s="6" t="s">
        <v>21</v>
      </c>
      <c r="L3" s="6" t="s">
        <v>22</v>
      </c>
      <c r="M3" s="6" t="s">
        <v>23</v>
      </c>
      <c r="N3" s="6" t="s">
        <v>19</v>
      </c>
      <c r="O3" s="6" t="s">
        <v>21</v>
      </c>
      <c r="P3" s="6" t="s">
        <v>22</v>
      </c>
      <c r="Q3" s="6" t="s">
        <v>23</v>
      </c>
      <c r="R3" s="6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11">
        <v>5233.8599999999997</v>
      </c>
    </row>
    <row r="5" spans="1:18" s="2" customFormat="1" ht="12" customHeight="1" x14ac:dyDescent="0.25">
      <c r="A5" s="54" t="s">
        <v>18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7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11">
        <v>136690.66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3"/>
      <c r="O7" s="3"/>
      <c r="P7" s="3"/>
      <c r="Q7" s="3"/>
      <c r="R7" s="11">
        <v>146395.24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8"/>
      <c r="K8" s="8"/>
      <c r="L8" s="8"/>
      <c r="M8" s="8"/>
      <c r="N8" s="4"/>
      <c r="O8" s="4"/>
      <c r="P8" s="4"/>
      <c r="Q8" s="4"/>
      <c r="R8" s="11">
        <v>6573.93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8"/>
      <c r="K9" s="8"/>
      <c r="L9" s="8"/>
      <c r="M9" s="8"/>
      <c r="N9" s="4"/>
      <c r="O9" s="4"/>
      <c r="P9" s="4"/>
      <c r="Q9" s="4"/>
      <c r="R9" s="11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14">
        <v>4500</v>
      </c>
    </row>
    <row r="11" spans="1:18" s="2" customFormat="1" ht="14.4" thickBot="1" x14ac:dyDescent="0.3">
      <c r="A11" s="36" t="s">
        <v>30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2">
        <f>R4+R6+R7+R8+R9+R10</f>
        <v>310605.19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19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19">
        <v>15464.06</v>
      </c>
    </row>
    <row r="14" spans="1:18" s="2" customFormat="1" ht="14.4" thickBot="1" x14ac:dyDescent="0.3">
      <c r="A14" s="36" t="s">
        <v>32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2">
        <f>R11+R12+R13</f>
        <v>389087.02999999997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19">
        <v>24961.5</v>
      </c>
    </row>
    <row r="16" spans="1:18" s="2" customFormat="1" ht="14.4" thickBot="1" x14ac:dyDescent="0.3">
      <c r="A16" s="3" t="s">
        <v>10</v>
      </c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9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7"/>
      <c r="P17" s="7"/>
      <c r="Q17" s="7"/>
      <c r="R17" s="22">
        <v>17290.75</v>
      </c>
    </row>
    <row r="18" spans="1:18" s="2" customFormat="1" ht="3.6" customHeight="1" x14ac:dyDescent="0.25">
      <c r="A18" s="52" t="s">
        <v>7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2" customFormat="1" ht="15" customHeight="1" thickBot="1" x14ac:dyDescent="0.3">
      <c r="A19" s="53"/>
      <c r="B19" s="46">
        <f>FINANCIERO!B17</f>
        <v>10000</v>
      </c>
      <c r="C19" s="47"/>
      <c r="D19" s="47"/>
      <c r="E19" s="48"/>
      <c r="F19" s="49">
        <f>FINANCIERO!C17</f>
        <v>271343.81</v>
      </c>
      <c r="G19" s="50"/>
      <c r="H19" s="50"/>
      <c r="I19" s="51"/>
      <c r="J19" s="49">
        <f>FINANCIERO!D17</f>
        <v>142704.71999999997</v>
      </c>
      <c r="K19" s="50"/>
      <c r="L19" s="50"/>
      <c r="M19" s="51"/>
      <c r="N19" s="49">
        <f>FINANCIERO!E17</f>
        <v>17290.75</v>
      </c>
      <c r="O19" s="50"/>
      <c r="P19" s="50"/>
      <c r="Q19" s="51"/>
      <c r="R19" s="37"/>
    </row>
    <row r="20" spans="1:18" s="2" customFormat="1" ht="13.2" x14ac:dyDescent="0.25">
      <c r="A20" s="57" t="s">
        <v>12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38">
        <f>R14+R15+R16+R17+0.01</f>
        <v>441339.29</v>
      </c>
    </row>
  </sheetData>
  <mergeCells count="13">
    <mergeCell ref="A20:Q20"/>
    <mergeCell ref="B2:E2"/>
    <mergeCell ref="F2:I2"/>
    <mergeCell ref="J2:M2"/>
    <mergeCell ref="N2:Q2"/>
    <mergeCell ref="A1:R1"/>
    <mergeCell ref="A2:A3"/>
    <mergeCell ref="B19:E19"/>
    <mergeCell ref="F19:I19"/>
    <mergeCell ref="J19:M19"/>
    <mergeCell ref="N19:Q19"/>
    <mergeCell ref="A18:A19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2020-09-28T23:09:02Z</dcterms:modified>
</cp:coreProperties>
</file>