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RFEI 751\Documents\GitHub\IOARR0009\9.0 CRONOGRAMA\"/>
    </mc:Choice>
  </mc:AlternateContent>
  <bookViews>
    <workbookView xWindow="-108" yWindow="-108" windowWidth="30936" windowHeight="16896" activeTab="1"/>
  </bookViews>
  <sheets>
    <sheet name="FINANCIERO" sheetId="1" r:id="rId1"/>
    <sheet name="FISICO" sheetId="2" r:id="rId2"/>
  </sheets>
  <definedNames>
    <definedName name="_xlnm.Print_Area" localSheetId="0">FINANCIERO!$A$1:$F$21</definedName>
    <definedName name="_xlnm.Print_Area" localSheetId="1">FISICO!$A$1:$R$20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2" l="1"/>
  <c r="R14" i="2" s="1"/>
  <c r="R20" i="2" s="1"/>
  <c r="F10" i="1"/>
  <c r="F13" i="1" s="1"/>
  <c r="F18" i="1" s="1"/>
  <c r="E16" i="1" l="1"/>
  <c r="E17" i="1" s="1"/>
  <c r="B15" i="1"/>
  <c r="B17" i="1" s="1"/>
  <c r="D12" i="1"/>
  <c r="C12" i="1"/>
  <c r="D14" i="1"/>
  <c r="C14" i="1"/>
  <c r="D11" i="1"/>
  <c r="D13" i="1" s="1"/>
  <c r="C11" i="1"/>
  <c r="C9" i="1"/>
  <c r="D8" i="1"/>
  <c r="D7" i="1"/>
  <c r="D6" i="1"/>
  <c r="C6" i="1"/>
  <c r="C5" i="1"/>
  <c r="C3" i="1"/>
  <c r="C13" i="1" l="1"/>
  <c r="D10" i="1"/>
  <c r="D17" i="1" s="1"/>
  <c r="C10" i="1"/>
  <c r="C17" i="1" s="1"/>
  <c r="N19" i="2"/>
  <c r="B19" i="2"/>
  <c r="F19" i="2" l="1"/>
  <c r="J19" i="2"/>
</calcChain>
</file>

<file path=xl/sharedStrings.xml><?xml version="1.0" encoding="utf-8"?>
<sst xmlns="http://schemas.openxmlformats.org/spreadsheetml/2006/main" count="62" uniqueCount="34">
  <si>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</si>
  <si>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</si>
  <si>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</si>
  <si>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</si>
  <si>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</si>
  <si>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</si>
  <si>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</si>
  <si>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</si>
  <si>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</si>
  <si>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</si>
  <si>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</si>
  <si>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</si>
  <si>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</si>
  <si>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</si>
  <si>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</si>
  <si>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</si>
  <si>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</si>
  <si>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</si>
  <si>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</si>
  <si>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</si>
  <si>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</si>
  <si>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</si>
  <si>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</si>
  <si>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</si>
  <si>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</si>
  <si>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</si>
  <si>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</si>
  <si>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</si>
  <si>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Evacuacion de aguas Pluviales</t>
  </si>
  <si>
    <t>Evacuacion de Aguas Pluviales</t>
  </si>
  <si>
    <t>Subtotal CD</t>
  </si>
  <si>
    <t>Subtotal CD + GG + GP</t>
  </si>
  <si>
    <t>Subtotal CD + GG + CP</t>
  </si>
  <si>
    <t>Cronograma de inversión IOARR “OPTIMIZACION MEDIANTE COBERTURA DE LA LOSA DEPORTIVA MULTIUSO DE LA INSTITUCIÓN EDUCATIVA SECUNDARIA "FRAY DIEGO ORTIZ" PROGRESO,  DISTRITO PROGRESO, PROVINCIA GRAU, DEPARTAMENTO APURIMAC"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</si>
</sst>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S/&quot;\ * #,##0.00_ ;_ &quot;S/&quot;\ * \-#,##0.00_ ;_ &quot;S/&quot;\ * &quot;-&quot;??_ ;_ @_ "/>
    <numFmt numFmtId="164" formatCode="_-* #,##0.00_-;\-* #,##0.00_-;_-* &quot;-&quot;??_-;_-@_-"/>
    <numFmt numFmtId="165" formatCode="_-&quot;S/.&quot;* #,##0.00_-;\-&quot;S/.&quot;* #,##0.00_-;_-&quot;S/.&quot;* &quot;-&quot;??_-;_-@_-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8"/>
      <color rgb="FF00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44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4" fontId="3" fillId="0" borderId="11" xfId="0" applyNumberFormat="1" applyFont="1" applyBorder="1" applyAlignment="1">
      <alignment horizontal="center" vertical="center" wrapText="1"/>
    </xf>
    <xf numFmtId="44" fontId="3" fillId="0" borderId="12" xfId="0" applyNumberFormat="1" applyFont="1" applyBorder="1" applyAlignment="1">
      <alignment horizontal="center" vertical="center" wrapText="1"/>
    </xf>
    <xf numFmtId="44" fontId="4" fillId="3" borderId="19" xfId="0" applyNumberFormat="1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44" fontId="3" fillId="2" borderId="13" xfId="0" applyNumberFormat="1" applyFont="1" applyFill="1" applyBorder="1" applyAlignment="1">
      <alignment horizontal="center" vertical="center" wrapText="1"/>
    </xf>
    <xf numFmtId="44" fontId="1" fillId="2" borderId="13" xfId="0" applyNumberFormat="1" applyFont="1" applyFill="1" applyBorder="1" applyAlignment="1">
      <alignment horizontal="right" vertical="center" wrapText="1"/>
    </xf>
    <xf numFmtId="44" fontId="3" fillId="2" borderId="13" xfId="0" applyNumberFormat="1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44" fontId="3" fillId="2" borderId="20" xfId="0" applyNumberFormat="1" applyFont="1" applyFill="1" applyBorder="1" applyAlignment="1">
      <alignment horizontal="right" vertical="center" wrapText="1"/>
    </xf>
    <xf numFmtId="0" fontId="1" fillId="3" borderId="21" xfId="0" applyFont="1" applyFill="1" applyBorder="1" applyAlignment="1">
      <alignment horizontal="right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1" xfId="0" applyFont="1" applyFill="1" applyBorder="1" applyAlignment="1">
      <alignment vertical="center" wrapText="1"/>
    </xf>
    <xf numFmtId="44" fontId="4" fillId="7" borderId="11" xfId="0" applyNumberFormat="1" applyFont="1" applyFill="1" applyBorder="1" applyAlignment="1">
      <alignment horizontal="right" vertical="center" wrapText="1"/>
    </xf>
    <xf numFmtId="44" fontId="1" fillId="7" borderId="18" xfId="0" applyNumberFormat="1" applyFont="1" applyFill="1" applyBorder="1" applyAlignment="1">
      <alignment vertical="center" wrapText="1"/>
    </xf>
    <xf numFmtId="44" fontId="4" fillId="7" borderId="19" xfId="0" applyNumberFormat="1" applyFont="1" applyFill="1" applyBorder="1" applyAlignment="1">
      <alignment horizontal="right" vertical="center" wrapText="1"/>
    </xf>
    <xf numFmtId="44" fontId="1" fillId="7" borderId="11" xfId="0" applyNumberFormat="1" applyFont="1" applyFill="1" applyBorder="1" applyAlignment="1">
      <alignment horizontal="right" vertical="center" wrapText="1"/>
    </xf>
    <xf numFmtId="44" fontId="1" fillId="9" borderId="23" xfId="0" applyNumberFormat="1" applyFont="1" applyFill="1" applyBorder="1" applyAlignment="1">
      <alignment horizontal="right" vertical="center" wrapText="1"/>
    </xf>
    <xf numFmtId="164" fontId="2" fillId="0" borderId="0" xfId="0" applyNumberFormat="1" applyFont="1"/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right" vertical="center" wrapText="1"/>
    </xf>
    <xf numFmtId="44" fontId="5" fillId="8" borderId="1" xfId="0" applyNumberFormat="1" applyFont="1" applyFill="1" applyBorder="1" applyAlignment="1">
      <alignment horizontal="right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4" fontId="5" fillId="7" borderId="5" xfId="0" applyNumberFormat="1" applyFont="1" applyFill="1" applyBorder="1" applyAlignment="1">
      <alignment horizontal="center" vertical="center" wrapText="1"/>
    </xf>
    <xf numFmtId="44" fontId="5" fillId="7" borderId="6" xfId="0" applyNumberFormat="1" applyFont="1" applyFill="1" applyBorder="1" applyAlignment="1">
      <alignment horizontal="center" vertical="center" wrapText="1"/>
    </xf>
    <xf numFmtId="44" fontId="5" fillId="7" borderId="7" xfId="0" applyNumberFormat="1" applyFont="1" applyFill="1" applyBorder="1" applyAlignment="1">
      <alignment horizontal="center" vertical="center" wrapText="1"/>
    </xf>
    <xf numFmtId="165" fontId="5" fillId="7" borderId="3" xfId="0" applyNumberFormat="1" applyFont="1" applyFill="1" applyBorder="1" applyAlignment="1">
      <alignment horizontal="center" vertical="center" wrapText="1"/>
    </xf>
    <xf numFmtId="165" fontId="5" fillId="7" borderId="4" xfId="0" applyNumberFormat="1" applyFont="1" applyFill="1" applyBorder="1" applyAlignment="1">
      <alignment horizontal="center" vertical="center" wrapText="1"/>
    </xf>
    <xf numFmtId="165" fontId="5" fillId="7" borderId="2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208280</xdr:colOff>
      <xdr:row>5</xdr:row>
      <xdr:rowOff>81280</xdr:rowOff>
    </xdr:from>
    <xdr:to>
      <xdr:col>8</xdr:col>
      <xdr:colOff>121920</xdr:colOff>
      <xdr:row>5</xdr:row>
      <xdr:rowOff>126999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xmlns="" id="{F2742260-4FB0-4BD1-A56E-D03209CE9484}"/>
            </a:ext>
          </a:extLst>
        </xdr:cNvPr>
        <xdr:cNvSpPr/>
      </xdr:nvSpPr>
      <xdr:spPr>
        <a:xfrm>
          <a:off x="2341880" y="1488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3</xdr:row>
      <xdr:rowOff>71120</xdr:rowOff>
    </xdr:from>
    <xdr:to>
      <xdr:col>8</xdr:col>
      <xdr:colOff>167640</xdr:colOff>
      <xdr:row>3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9</xdr:row>
      <xdr:rowOff>50800</xdr:rowOff>
    </xdr:from>
    <xdr:to>
      <xdr:col>8</xdr:col>
      <xdr:colOff>187960</xdr:colOff>
      <xdr:row>9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xmlns="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7</xdr:row>
      <xdr:rowOff>66040</xdr:rowOff>
    </xdr:from>
    <xdr:to>
      <xdr:col>12</xdr:col>
      <xdr:colOff>162560</xdr:colOff>
      <xdr:row>7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xmlns="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76200</xdr:rowOff>
    </xdr:from>
    <xdr:to>
      <xdr:col>12</xdr:col>
      <xdr:colOff>162560</xdr:colOff>
      <xdr:row>8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xmlns="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16</xdr:row>
      <xdr:rowOff>81280</xdr:rowOff>
    </xdr:from>
    <xdr:to>
      <xdr:col>16</xdr:col>
      <xdr:colOff>167640</xdr:colOff>
      <xdr:row>16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xmlns="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15</xdr:row>
      <xdr:rowOff>76200</xdr:rowOff>
    </xdr:from>
    <xdr:to>
      <xdr:col>4</xdr:col>
      <xdr:colOff>162560</xdr:colOff>
      <xdr:row>15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xmlns="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31664</xdr:colOff>
      <xdr:row>12</xdr:row>
      <xdr:rowOff>47808</xdr:rowOff>
    </xdr:from>
    <xdr:to>
      <xdr:col>12</xdr:col>
      <xdr:colOff>148504</xdr:colOff>
      <xdr:row>12</xdr:row>
      <xdr:rowOff>93528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xmlns="" id="{48F1151D-D92D-456C-8F60-32A21C0964EE}"/>
            </a:ext>
          </a:extLst>
        </xdr:cNvPr>
        <xdr:cNvSpPr/>
      </xdr:nvSpPr>
      <xdr:spPr>
        <a:xfrm>
          <a:off x="2324122" y="2800372"/>
          <a:ext cx="1642454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11</xdr:row>
      <xdr:rowOff>71120</xdr:rowOff>
    </xdr:from>
    <xdr:to>
      <xdr:col>12</xdr:col>
      <xdr:colOff>167640</xdr:colOff>
      <xdr:row>11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xmlns="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14</xdr:row>
      <xdr:rowOff>81280</xdr:rowOff>
    </xdr:from>
    <xdr:to>
      <xdr:col>12</xdr:col>
      <xdr:colOff>172720</xdr:colOff>
      <xdr:row>14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xmlns="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6</xdr:row>
      <xdr:rowOff>71120</xdr:rowOff>
    </xdr:from>
    <xdr:to>
      <xdr:col>12</xdr:col>
      <xdr:colOff>147320</xdr:colOff>
      <xdr:row>6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xmlns="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9"/>
  <sheetViews>
    <sheetView view="pageBreakPreview" topLeftCell="A7" zoomScale="150" zoomScaleNormal="110" zoomScaleSheetLayoutView="150" workbookViewId="0">
      <selection activeCell="E7" sqref="E7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109375" style="1" customWidth="1"/>
    <col min="6" max="6" width="13.44140625" style="1" customWidth="1"/>
    <col min="7" max="16384" width="11.44140625" style="1"/>
  </cols>
  <sheetData>
    <row r="1" spans="1:6" ht="36.6" customHeight="1" x14ac:dyDescent="0.3">
      <c r="A1" s="42" t="s">
        <v>33</v>
      </c>
      <c r="B1" s="43"/>
      <c r="C1" s="43"/>
      <c r="D1" s="43"/>
      <c r="E1" s="43"/>
      <c r="F1" s="43"/>
    </row>
    <row r="2" spans="1:6" ht="21.6" customHeight="1" x14ac:dyDescent="0.3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7" t="s">
        <v>5</v>
      </c>
    </row>
    <row r="3" spans="1:6" ht="14.4" thickBot="1" x14ac:dyDescent="0.35">
      <c r="A3" s="9" t="s">
        <v>6</v>
      </c>
      <c r="B3" s="10"/>
      <c r="C3" s="11">
        <f>F3</f>
        <v>5233.8599999999997</v>
      </c>
      <c r="D3" s="11"/>
      <c r="E3" s="11"/>
      <c r="F3" s="11">
        <v>5233.8599999999997</v>
      </c>
    </row>
    <row r="4" spans="1:6" ht="15" customHeight="1" thickBot="1" x14ac:dyDescent="0.35">
      <c r="A4" s="24" t="s">
        <v>18</v>
      </c>
      <c r="B4" s="25"/>
      <c r="C4" s="25"/>
      <c r="D4" s="25"/>
      <c r="E4" s="25"/>
      <c r="F4" s="26"/>
    </row>
    <row r="5" spans="1:6" ht="14.4" thickBot="1" x14ac:dyDescent="0.35">
      <c r="A5" s="9" t="s">
        <v>14</v>
      </c>
      <c r="B5" s="10"/>
      <c r="C5" s="11">
        <f>F5</f>
        <v>136690.66</v>
      </c>
      <c r="D5" s="11"/>
      <c r="E5" s="11"/>
      <c r="F5" s="11">
        <v>136690.66</v>
      </c>
    </row>
    <row r="6" spans="1:6" ht="14.4" thickBot="1" x14ac:dyDescent="0.35">
      <c r="A6" s="9" t="s">
        <v>13</v>
      </c>
      <c r="B6" s="10"/>
      <c r="C6" s="11">
        <f>F6/2</f>
        <v>70079.12</v>
      </c>
      <c r="D6" s="11">
        <f>F6/2</f>
        <v>70079.12</v>
      </c>
      <c r="E6" s="11"/>
      <c r="F6" s="11">
        <v>140158.24</v>
      </c>
    </row>
    <row r="7" spans="1:6" ht="28.2" thickBot="1" x14ac:dyDescent="0.35">
      <c r="A7" s="12" t="s">
        <v>28</v>
      </c>
      <c r="B7" s="10"/>
      <c r="C7" s="11"/>
      <c r="D7" s="11">
        <f>F7</f>
        <v>6573.93</v>
      </c>
      <c r="E7" s="11"/>
      <c r="F7" s="11">
        <v>6573.93</v>
      </c>
    </row>
    <row r="8" spans="1:6" ht="14.4" thickBot="1" x14ac:dyDescent="0.35">
      <c r="A8" s="12" t="s">
        <v>15</v>
      </c>
      <c r="B8" s="10"/>
      <c r="C8" s="11"/>
      <c r="D8" s="11">
        <f>F8</f>
        <v>11211.5</v>
      </c>
      <c r="E8" s="11"/>
      <c r="F8" s="11">
        <v>11211.5</v>
      </c>
    </row>
    <row r="9" spans="1:6" ht="14.4" thickBot="1" x14ac:dyDescent="0.35">
      <c r="A9" s="9" t="s">
        <v>16</v>
      </c>
      <c r="B9" s="10"/>
      <c r="C9" s="11">
        <f>F9</f>
        <v>4500</v>
      </c>
      <c r="D9" s="11"/>
      <c r="E9" s="13"/>
      <c r="F9" s="14">
        <v>4500</v>
      </c>
    </row>
    <row r="10" spans="1:6" ht="14.4" thickBot="1" x14ac:dyDescent="0.35">
      <c r="A10" s="28" t="s">
        <v>30</v>
      </c>
      <c r="B10" s="29"/>
      <c r="C10" s="30">
        <f>SUM(C3:C9)</f>
        <v>216503.63999999998</v>
      </c>
      <c r="D10" s="30">
        <f>SUM(D3:D9)</f>
        <v>87864.549999999988</v>
      </c>
      <c r="E10" s="31"/>
      <c r="F10" s="15">
        <f>F3+F5+F6+F7+F8+F9</f>
        <v>304368.19</v>
      </c>
    </row>
    <row r="11" spans="1:6" ht="14.4" thickBot="1" x14ac:dyDescent="0.35">
      <c r="A11" s="9" t="s">
        <v>8</v>
      </c>
      <c r="B11" s="16"/>
      <c r="C11" s="17">
        <f>F11/2</f>
        <v>31508.89</v>
      </c>
      <c r="D11" s="17">
        <f>F11/2</f>
        <v>31508.89</v>
      </c>
      <c r="E11" s="18"/>
      <c r="F11" s="19">
        <v>63017.78</v>
      </c>
    </row>
    <row r="12" spans="1:6" ht="14.4" thickBot="1" x14ac:dyDescent="0.35">
      <c r="A12" s="20" t="s">
        <v>17</v>
      </c>
      <c r="B12" s="21"/>
      <c r="C12" s="17">
        <f>F12/2</f>
        <v>7732.03</v>
      </c>
      <c r="D12" s="17">
        <f>F12/2</f>
        <v>7732.03</v>
      </c>
      <c r="E12" s="17"/>
      <c r="F12" s="19">
        <v>15464.06</v>
      </c>
    </row>
    <row r="13" spans="1:6" ht="14.4" thickBot="1" x14ac:dyDescent="0.35">
      <c r="A13" s="28" t="s">
        <v>31</v>
      </c>
      <c r="B13" s="29"/>
      <c r="C13" s="30">
        <f>C11+C12</f>
        <v>39240.92</v>
      </c>
      <c r="D13" s="30">
        <f>D11+D12</f>
        <v>39240.92</v>
      </c>
      <c r="E13" s="31"/>
      <c r="F13" s="32">
        <f>F10+F11+F12</f>
        <v>382850.02999999997</v>
      </c>
    </row>
    <row r="14" spans="1:6" ht="14.4" thickBot="1" x14ac:dyDescent="0.35">
      <c r="A14" s="20" t="s">
        <v>9</v>
      </c>
      <c r="B14" s="21"/>
      <c r="C14" s="17">
        <f>F14/2</f>
        <v>12480.75</v>
      </c>
      <c r="D14" s="17">
        <f>F14/2</f>
        <v>12480.75</v>
      </c>
      <c r="E14" s="17"/>
      <c r="F14" s="19">
        <v>24961.5</v>
      </c>
    </row>
    <row r="15" spans="1:6" ht="14.4" thickBot="1" x14ac:dyDescent="0.35">
      <c r="A15" s="9" t="s">
        <v>10</v>
      </c>
      <c r="B15" s="11">
        <f>F15</f>
        <v>10000</v>
      </c>
      <c r="C15" s="11"/>
      <c r="D15" s="11"/>
      <c r="E15" s="11"/>
      <c r="F15" s="19">
        <v>10000</v>
      </c>
    </row>
    <row r="16" spans="1:6" ht="14.4" thickBot="1" x14ac:dyDescent="0.35">
      <c r="A16" s="9" t="s">
        <v>11</v>
      </c>
      <c r="B16" s="11"/>
      <c r="C16" s="11"/>
      <c r="D16" s="11"/>
      <c r="E16" s="11">
        <f>F16</f>
        <v>17290.75</v>
      </c>
      <c r="F16" s="22">
        <v>17290.75</v>
      </c>
    </row>
    <row r="17" spans="1:6" ht="14.4" thickBot="1" x14ac:dyDescent="0.35">
      <c r="A17" s="28" t="s">
        <v>7</v>
      </c>
      <c r="B17" s="33">
        <f>SUM(B10:B16)</f>
        <v>10000</v>
      </c>
      <c r="C17" s="33">
        <f>C10+C13+C14</f>
        <v>268225.31</v>
      </c>
      <c r="D17" s="33">
        <f>D10+D13+D14</f>
        <v>139586.21999999997</v>
      </c>
      <c r="E17" s="33">
        <f>SUM(E10:E16)</f>
        <v>17290.75</v>
      </c>
      <c r="F17" s="23"/>
    </row>
    <row r="18" spans="1:6" ht="14.4" thickBot="1" x14ac:dyDescent="0.35">
      <c r="A18" s="39" t="s">
        <v>12</v>
      </c>
      <c r="B18" s="40"/>
      <c r="C18" s="40"/>
      <c r="D18" s="40"/>
      <c r="E18" s="41"/>
      <c r="F18" s="34">
        <f>F13+F14+F15+F16+0.01</f>
        <v>435102.29</v>
      </c>
    </row>
    <row r="19" spans="1:6" x14ac:dyDescent="0.3">
      <c r="D19" s="35"/>
    </row>
  </sheetData>
  <mergeCells count="2">
    <mergeCell ref="A18:E18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20"/>
  <sheetViews>
    <sheetView tabSelected="1" view="pageBreakPreview" zoomScale="110" zoomScaleNormal="110" zoomScaleSheetLayoutView="110" workbookViewId="0">
      <selection activeCell="Q12" sqref="Q12"/>
    </sheetView>
  </sheetViews>
  <sheetFormatPr baseColWidth="10" defaultColWidth="11.44140625" defaultRowHeight="13.8" x14ac:dyDescent="0.3"/>
  <cols>
    <col min="1" max="1" width="21.33203125" style="1" customWidth="1"/>
    <col min="2" max="17" width="3.33203125" style="1" customWidth="1"/>
    <col min="18" max="18" width="12.88671875" style="1" bestFit="1" customWidth="1"/>
    <col min="19" max="16384" width="11.44140625" style="1"/>
  </cols>
  <sheetData>
    <row r="1" spans="1:18" ht="61.95" customHeight="1" x14ac:dyDescent="0.3">
      <c r="A1" s="44" t="s">
        <v>33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18" s="2" customFormat="1" ht="15" customHeight="1" x14ac:dyDescent="0.25">
      <c r="A2" s="45" t="s">
        <v>27</v>
      </c>
      <c r="B2" s="58" t="s">
        <v>20</v>
      </c>
      <c r="C2" s="58"/>
      <c r="D2" s="58"/>
      <c r="E2" s="58"/>
      <c r="F2" s="58" t="s">
        <v>24</v>
      </c>
      <c r="G2" s="58"/>
      <c r="H2" s="58"/>
      <c r="I2" s="58"/>
      <c r="J2" s="58" t="s">
        <v>25</v>
      </c>
      <c r="K2" s="58"/>
      <c r="L2" s="58"/>
      <c r="M2" s="58"/>
      <c r="N2" s="58" t="s">
        <v>26</v>
      </c>
      <c r="O2" s="58"/>
      <c r="P2" s="58"/>
      <c r="Q2" s="58"/>
      <c r="R2" s="6" t="s">
        <v>5</v>
      </c>
    </row>
    <row r="3" spans="1:18" s="2" customFormat="1" ht="10.95" customHeight="1" x14ac:dyDescent="0.25">
      <c r="A3" s="45"/>
      <c r="B3" s="6" t="s">
        <v>19</v>
      </c>
      <c r="C3" s="6" t="s">
        <v>21</v>
      </c>
      <c r="D3" s="6" t="s">
        <v>22</v>
      </c>
      <c r="E3" s="6" t="s">
        <v>23</v>
      </c>
      <c r="F3" s="6" t="s">
        <v>19</v>
      </c>
      <c r="G3" s="6" t="s">
        <v>21</v>
      </c>
      <c r="H3" s="6" t="s">
        <v>22</v>
      </c>
      <c r="I3" s="6" t="s">
        <v>23</v>
      </c>
      <c r="J3" s="6" t="s">
        <v>19</v>
      </c>
      <c r="K3" s="6" t="s">
        <v>21</v>
      </c>
      <c r="L3" s="6" t="s">
        <v>22</v>
      </c>
      <c r="M3" s="6" t="s">
        <v>23</v>
      </c>
      <c r="N3" s="6" t="s">
        <v>19</v>
      </c>
      <c r="O3" s="6" t="s">
        <v>21</v>
      </c>
      <c r="P3" s="6" t="s">
        <v>22</v>
      </c>
      <c r="Q3" s="6" t="s">
        <v>23</v>
      </c>
      <c r="R3" s="6"/>
    </row>
    <row r="4" spans="1:18" s="2" customFormat="1" ht="14.4" thickBot="1" x14ac:dyDescent="0.3">
      <c r="A4" s="3" t="s">
        <v>6</v>
      </c>
      <c r="B4" s="3"/>
      <c r="C4" s="3"/>
      <c r="D4" s="3"/>
      <c r="E4" s="3"/>
      <c r="F4" s="7"/>
      <c r="G4" s="7"/>
      <c r="H4" s="7"/>
      <c r="I4" s="7"/>
      <c r="J4" s="3"/>
      <c r="K4" s="3"/>
      <c r="L4" s="3"/>
      <c r="M4" s="3"/>
      <c r="N4" s="3"/>
      <c r="O4" s="3"/>
      <c r="P4" s="3"/>
      <c r="Q4" s="3"/>
      <c r="R4" s="11">
        <v>5233.8599999999997</v>
      </c>
    </row>
    <row r="5" spans="1:18" s="2" customFormat="1" ht="12" customHeight="1" x14ac:dyDescent="0.25">
      <c r="A5" s="54" t="s">
        <v>18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6"/>
    </row>
    <row r="6" spans="1:18" s="2" customFormat="1" ht="14.4" thickBot="1" x14ac:dyDescent="0.3">
      <c r="A6" s="3" t="s">
        <v>14</v>
      </c>
      <c r="B6" s="3"/>
      <c r="C6" s="3"/>
      <c r="D6" s="3"/>
      <c r="E6" s="3"/>
      <c r="F6" s="7"/>
      <c r="G6" s="7"/>
      <c r="H6" s="7"/>
      <c r="I6" s="7"/>
      <c r="J6" s="3"/>
      <c r="K6" s="3"/>
      <c r="L6" s="3"/>
      <c r="M6" s="3"/>
      <c r="N6" s="3"/>
      <c r="O6" s="3"/>
      <c r="P6" s="3"/>
      <c r="Q6" s="3"/>
      <c r="R6" s="11">
        <v>136690.66</v>
      </c>
    </row>
    <row r="7" spans="1:18" s="2" customFormat="1" ht="14.4" thickBot="1" x14ac:dyDescent="0.3">
      <c r="A7" s="3" t="s">
        <v>13</v>
      </c>
      <c r="B7" s="3"/>
      <c r="C7" s="3"/>
      <c r="D7" s="3"/>
      <c r="E7" s="3"/>
      <c r="F7" s="7"/>
      <c r="G7" s="7"/>
      <c r="H7" s="7"/>
      <c r="I7" s="7"/>
      <c r="J7" s="7"/>
      <c r="K7" s="7"/>
      <c r="L7" s="7"/>
      <c r="M7" s="7"/>
      <c r="N7" s="3"/>
      <c r="O7" s="3"/>
      <c r="P7" s="3"/>
      <c r="Q7" s="3"/>
      <c r="R7" s="11">
        <v>140158.24</v>
      </c>
    </row>
    <row r="8" spans="1:18" s="2" customFormat="1" ht="14.4" thickBot="1" x14ac:dyDescent="0.3">
      <c r="A8" s="4" t="s">
        <v>29</v>
      </c>
      <c r="B8" s="4"/>
      <c r="C8" s="4"/>
      <c r="D8" s="4"/>
      <c r="E8" s="4"/>
      <c r="F8" s="4"/>
      <c r="G8" s="4"/>
      <c r="H8" s="4"/>
      <c r="I8" s="4"/>
      <c r="J8" s="8"/>
      <c r="K8" s="8"/>
      <c r="L8" s="8"/>
      <c r="M8" s="8"/>
      <c r="N8" s="4"/>
      <c r="O8" s="4"/>
      <c r="P8" s="4"/>
      <c r="Q8" s="4"/>
      <c r="R8" s="11">
        <v>6573.93</v>
      </c>
    </row>
    <row r="9" spans="1:18" s="2" customFormat="1" ht="14.4" thickBot="1" x14ac:dyDescent="0.3">
      <c r="A9" s="4" t="s">
        <v>15</v>
      </c>
      <c r="B9" s="4"/>
      <c r="C9" s="4"/>
      <c r="D9" s="4"/>
      <c r="E9" s="4"/>
      <c r="F9" s="4"/>
      <c r="G9" s="4"/>
      <c r="H9" s="4"/>
      <c r="I9" s="4"/>
      <c r="J9" s="8"/>
      <c r="K9" s="8"/>
      <c r="L9" s="8"/>
      <c r="M9" s="8"/>
      <c r="N9" s="4"/>
      <c r="O9" s="4"/>
      <c r="P9" s="4"/>
      <c r="Q9" s="4"/>
      <c r="R9" s="11">
        <v>11211.5</v>
      </c>
    </row>
    <row r="10" spans="1:18" s="2" customFormat="1" ht="14.4" thickBot="1" x14ac:dyDescent="0.3">
      <c r="A10" s="3" t="s">
        <v>16</v>
      </c>
      <c r="B10" s="3"/>
      <c r="C10" s="3"/>
      <c r="D10" s="3"/>
      <c r="E10" s="3"/>
      <c r="F10" s="7"/>
      <c r="G10" s="7"/>
      <c r="H10" s="7"/>
      <c r="I10" s="7"/>
      <c r="J10" s="3"/>
      <c r="K10" s="3"/>
      <c r="L10" s="3"/>
      <c r="M10" s="3"/>
      <c r="N10" s="3"/>
      <c r="O10" s="3"/>
      <c r="P10" s="3"/>
      <c r="Q10" s="3"/>
      <c r="R10" s="14">
        <v>4500</v>
      </c>
    </row>
    <row r="11" spans="1:18" s="2" customFormat="1" ht="14.4" thickBot="1" x14ac:dyDescent="0.3">
      <c r="A11" s="36" t="s">
        <v>30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2">
        <f>R4+R6+R7+R8+R9+R10</f>
        <v>304368.19</v>
      </c>
    </row>
    <row r="12" spans="1:18" s="2" customFormat="1" ht="14.4" thickBot="1" x14ac:dyDescent="0.3">
      <c r="A12" s="3" t="s">
        <v>8</v>
      </c>
      <c r="B12" s="3"/>
      <c r="C12" s="3"/>
      <c r="D12" s="3"/>
      <c r="E12" s="3"/>
      <c r="F12" s="7"/>
      <c r="G12" s="7"/>
      <c r="H12" s="7"/>
      <c r="I12" s="7"/>
      <c r="J12" s="7"/>
      <c r="K12" s="7"/>
      <c r="L12" s="7"/>
      <c r="M12" s="7"/>
      <c r="N12" s="3"/>
      <c r="O12" s="3"/>
      <c r="P12" s="3"/>
      <c r="Q12" s="3"/>
      <c r="R12" s="19">
        <v>63017.78</v>
      </c>
    </row>
    <row r="13" spans="1:18" s="2" customFormat="1" ht="14.4" thickBot="1" x14ac:dyDescent="0.3">
      <c r="A13" s="5" t="s">
        <v>17</v>
      </c>
      <c r="B13" s="5"/>
      <c r="C13" s="5"/>
      <c r="D13" s="5"/>
      <c r="E13" s="5"/>
      <c r="F13" s="7"/>
      <c r="G13" s="7"/>
      <c r="H13" s="7"/>
      <c r="I13" s="7"/>
      <c r="J13" s="7"/>
      <c r="K13" s="7"/>
      <c r="L13" s="7"/>
      <c r="M13" s="7"/>
      <c r="N13" s="5"/>
      <c r="O13" s="5"/>
      <c r="P13" s="5"/>
      <c r="Q13" s="5"/>
      <c r="R13" s="19">
        <v>15464.06</v>
      </c>
    </row>
    <row r="14" spans="1:18" s="2" customFormat="1" ht="14.4" thickBot="1" x14ac:dyDescent="0.3">
      <c r="A14" s="36" t="s">
        <v>32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2">
        <f>R11+R12+R13</f>
        <v>382850.02999999997</v>
      </c>
    </row>
    <row r="15" spans="1:18" s="2" customFormat="1" ht="14.4" thickBot="1" x14ac:dyDescent="0.3">
      <c r="A15" s="5" t="s">
        <v>9</v>
      </c>
      <c r="B15" s="5"/>
      <c r="C15" s="5"/>
      <c r="D15" s="5"/>
      <c r="E15" s="5"/>
      <c r="F15" s="7"/>
      <c r="G15" s="7"/>
      <c r="H15" s="7"/>
      <c r="I15" s="7"/>
      <c r="J15" s="7"/>
      <c r="K15" s="7"/>
      <c r="L15" s="7"/>
      <c r="M15" s="7"/>
      <c r="N15" s="5"/>
      <c r="O15" s="5"/>
      <c r="P15" s="5"/>
      <c r="Q15" s="5"/>
      <c r="R15" s="19">
        <v>24961.5</v>
      </c>
    </row>
    <row r="16" spans="1:18" s="2" customFormat="1" ht="14.4" thickBot="1" x14ac:dyDescent="0.3">
      <c r="A16" s="3" t="s">
        <v>10</v>
      </c>
      <c r="B16" s="7"/>
      <c r="C16" s="7"/>
      <c r="D16" s="7"/>
      <c r="E16" s="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19">
        <v>10000</v>
      </c>
    </row>
    <row r="17" spans="1:18" s="2" customFormat="1" x14ac:dyDescent="0.25">
      <c r="A17" s="3" t="s">
        <v>11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7"/>
      <c r="O17" s="7"/>
      <c r="P17" s="7"/>
      <c r="Q17" s="7"/>
      <c r="R17" s="22">
        <v>17290.75</v>
      </c>
    </row>
    <row r="18" spans="1:18" s="2" customFormat="1" ht="3.6" customHeight="1" x14ac:dyDescent="0.25">
      <c r="A18" s="52" t="s">
        <v>7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7"/>
    </row>
    <row r="19" spans="1:18" s="2" customFormat="1" ht="15" customHeight="1" thickBot="1" x14ac:dyDescent="0.3">
      <c r="A19" s="53"/>
      <c r="B19" s="46">
        <f>FINANCIERO!B17</f>
        <v>10000</v>
      </c>
      <c r="C19" s="47"/>
      <c r="D19" s="47"/>
      <c r="E19" s="48"/>
      <c r="F19" s="49">
        <f>FINANCIERO!C17</f>
        <v>268225.31</v>
      </c>
      <c r="G19" s="50"/>
      <c r="H19" s="50"/>
      <c r="I19" s="51"/>
      <c r="J19" s="49">
        <f>FINANCIERO!D17</f>
        <v>139586.21999999997</v>
      </c>
      <c r="K19" s="50"/>
      <c r="L19" s="50"/>
      <c r="M19" s="51"/>
      <c r="N19" s="49">
        <f>FINANCIERO!E17</f>
        <v>17290.75</v>
      </c>
      <c r="O19" s="50"/>
      <c r="P19" s="50"/>
      <c r="Q19" s="51"/>
      <c r="R19" s="37"/>
    </row>
    <row r="20" spans="1:18" s="2" customFormat="1" ht="13.2" x14ac:dyDescent="0.25">
      <c r="A20" s="57" t="s">
        <v>12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38">
        <f>R14+R15+R16+R17+0.01</f>
        <v>435102.29</v>
      </c>
    </row>
  </sheetData>
  <mergeCells count="13">
    <mergeCell ref="A20:Q20"/>
    <mergeCell ref="B2:E2"/>
    <mergeCell ref="F2:I2"/>
    <mergeCell ref="J2:M2"/>
    <mergeCell ref="N2:Q2"/>
    <mergeCell ref="A1:R1"/>
    <mergeCell ref="A2:A3"/>
    <mergeCell ref="B19:E19"/>
    <mergeCell ref="F19:I19"/>
    <mergeCell ref="J19:M19"/>
    <mergeCell ref="N19:Q19"/>
    <mergeCell ref="A18:A19"/>
    <mergeCell ref="A5:R5"/>
  </mergeCells>
  <pageMargins left="0.7" right="0.7" top="0.75" bottom="0.75" header="0.3" footer="0.3"/>
  <pageSetup paperSize="9" scale="9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 751</cp:lastModifiedBy>
  <cp:lastPrinted>2020-07-20T17:03:29Z</cp:lastPrinted>
  <dcterms:created xsi:type="dcterms:W3CDTF">2019-11-08T16:12:53Z</dcterms:created>
  <dcterms:modified xsi:type="dcterms:W3CDTF">2020-09-28T18:15:50Z</dcterms:modified>
</cp:coreProperties>
</file>