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I EN PROCESO\PI ANDARAPA\Recursos Financieros\"/>
    </mc:Choice>
  </mc:AlternateContent>
  <bookViews>
    <workbookView xWindow="240" yWindow="75" windowWidth="27780" windowHeight="16395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G5" i="1" l="1"/>
  <c r="G6" i="1"/>
  <c r="G7" i="1"/>
  <c r="G10" i="1" s="1"/>
  <c r="G8" i="1"/>
  <c r="G9" i="1"/>
  <c r="C10" i="1"/>
  <c r="D10" i="1"/>
  <c r="E10" i="1"/>
  <c r="E11" i="1" s="1"/>
  <c r="F10" i="1"/>
  <c r="F71" i="1"/>
  <c r="E71" i="1"/>
  <c r="D71" i="1"/>
  <c r="C71" i="1"/>
  <c r="G70" i="1"/>
  <c r="G69" i="1"/>
  <c r="G68" i="1"/>
  <c r="G67" i="1"/>
  <c r="G66" i="1"/>
  <c r="F61" i="1"/>
  <c r="E61" i="1"/>
  <c r="D61" i="1"/>
  <c r="C61" i="1"/>
  <c r="G60" i="1"/>
  <c r="G59" i="1"/>
  <c r="G58" i="1"/>
  <c r="G57" i="1"/>
  <c r="G56" i="1"/>
  <c r="F11" i="1" l="1"/>
  <c r="C11" i="1"/>
  <c r="D11" i="1"/>
  <c r="G71" i="1"/>
  <c r="F72" i="1" s="1"/>
  <c r="D72" i="1"/>
  <c r="G61" i="1"/>
  <c r="C62" i="1" s="1"/>
  <c r="F62" i="1"/>
  <c r="G11" i="1" l="1"/>
  <c r="C72" i="1"/>
  <c r="G72" i="1" s="1"/>
  <c r="E72" i="1"/>
  <c r="E62" i="1"/>
  <c r="D62" i="1"/>
  <c r="G62" i="1" l="1"/>
  <c r="C30" i="1" l="1"/>
  <c r="G15" i="1"/>
  <c r="C20" i="1" l="1"/>
  <c r="G12" i="2"/>
  <c r="G24" i="2"/>
  <c r="G36" i="2"/>
  <c r="G48" i="2"/>
  <c r="G50" i="2"/>
  <c r="G28" i="1" l="1"/>
  <c r="G27" i="1"/>
  <c r="G40" i="1"/>
  <c r="G39" i="1"/>
  <c r="G38" i="1"/>
  <c r="G17" i="1" s="1"/>
  <c r="L28" i="1" s="1"/>
  <c r="F41" i="1"/>
  <c r="F52" i="2" l="1"/>
  <c r="G18" i="1" l="1"/>
  <c r="L29" i="1" s="1"/>
  <c r="E20" i="1" l="1"/>
  <c r="D20" i="1"/>
  <c r="F30" i="1" l="1"/>
  <c r="E30" i="1"/>
  <c r="D30" i="1"/>
  <c r="G29" i="1"/>
  <c r="K28" i="1"/>
  <c r="G26" i="1"/>
  <c r="K27" i="1" s="1"/>
  <c r="G25" i="1"/>
  <c r="G36" i="1"/>
  <c r="E41" i="1"/>
  <c r="D41" i="1"/>
  <c r="F20" i="1"/>
  <c r="K26" i="1" l="1"/>
  <c r="G19" i="1"/>
  <c r="L26" i="1"/>
  <c r="K29" i="1"/>
  <c r="G30" i="1"/>
  <c r="L30" i="1" l="1"/>
  <c r="K30" i="1"/>
  <c r="K31" i="1"/>
  <c r="F31" i="1"/>
  <c r="D31" i="1"/>
  <c r="C31" i="1"/>
  <c r="E31" i="1"/>
  <c r="C41" i="1"/>
  <c r="G41" i="1" l="1"/>
  <c r="C42" i="1" s="1"/>
  <c r="G31" i="1"/>
  <c r="J5" i="1"/>
  <c r="K5" i="1"/>
  <c r="L5" i="1"/>
  <c r="M5" i="1"/>
  <c r="G37" i="1"/>
  <c r="E42" i="1" l="1"/>
  <c r="F42" i="1"/>
  <c r="D42" i="1"/>
  <c r="G16" i="1" l="1"/>
  <c r="G42" i="1"/>
  <c r="L27" i="1" l="1"/>
  <c r="G20" i="1"/>
  <c r="D21" i="1" s="1"/>
  <c r="K23" i="1" s="1"/>
  <c r="E21" i="1" l="1"/>
  <c r="L23" i="1" s="1"/>
  <c r="F21" i="1"/>
  <c r="M23" i="1" s="1"/>
  <c r="L31" i="1"/>
  <c r="C21" i="1"/>
  <c r="J23" i="1" s="1"/>
  <c r="G21" i="1" l="1"/>
</calcChain>
</file>

<file path=xl/sharedStrings.xml><?xml version="1.0" encoding="utf-8"?>
<sst xmlns="http://schemas.openxmlformats.org/spreadsheetml/2006/main" count="95" uniqueCount="40">
  <si>
    <t>AÑOS</t>
  </si>
  <si>
    <t>Recursos Ordinarios</t>
  </si>
  <si>
    <t>Donaciones y Transferencias (SIS)</t>
  </si>
  <si>
    <t>Recursos Directamente Recaudados</t>
  </si>
  <si>
    <t>TOTAL</t>
  </si>
  <si>
    <t xml:space="preserve">TOTAL </t>
  </si>
  <si>
    <t>PERSONAL Y OBLIGACIONES SOCIALES</t>
  </si>
  <si>
    <t>BIENES Y SERVICIOS</t>
  </si>
  <si>
    <t>ADQUISICION DE ACTIVOS NO FINANCIEROS</t>
  </si>
  <si>
    <t>CAS</t>
  </si>
  <si>
    <t>Recursos Determinados (Decretos de Urgencia)</t>
  </si>
  <si>
    <t>TELECREDITO 285-0035481-0-80</t>
  </si>
  <si>
    <t>PORCENTAJE (%)</t>
  </si>
  <si>
    <t>INGRESOS</t>
  </si>
  <si>
    <t>GASTOS</t>
  </si>
  <si>
    <t>Periodo</t>
  </si>
  <si>
    <t>Fecha</t>
  </si>
  <si>
    <t>Hora</t>
  </si>
  <si>
    <t>Monto Pagado</t>
  </si>
  <si>
    <t>Lugar de Pago</t>
  </si>
  <si>
    <t>16:31:09 p.m.</t>
  </si>
  <si>
    <t>08:15:42 a.m.</t>
  </si>
  <si>
    <t>OFICINA DE FACTURACION</t>
  </si>
  <si>
    <t>16:58:19 p.m.</t>
  </si>
  <si>
    <t>12:13:10 p.m.</t>
  </si>
  <si>
    <t>12:05:30 p.m.</t>
  </si>
  <si>
    <t>16:12:30 p.m.</t>
  </si>
  <si>
    <t>15:20:02 p.m.</t>
  </si>
  <si>
    <t>18:36:36 p.m.</t>
  </si>
  <si>
    <t>12:06:51 p.m.</t>
  </si>
  <si>
    <t>10:13:07 a.m.</t>
  </si>
  <si>
    <t>09:19:10 a.m.</t>
  </si>
  <si>
    <t>08:19:27 a.m.</t>
  </si>
  <si>
    <t>LUZ</t>
  </si>
  <si>
    <t>Ingresos  por fuentes de financiamiento del Centro de Salud Andarapa 2015-2019</t>
  </si>
  <si>
    <t>Gastos  por especifica del Centro de Salud Andarapa 2015-2019</t>
  </si>
  <si>
    <t>Gastos  por fuentes de financiamiento del Centro de Salud Andarapa 2015-2019</t>
  </si>
  <si>
    <t>Ingresos  por  Sub especifica de gastos del Centro de Salud Andarapa 2015-2019</t>
  </si>
  <si>
    <t>150 490.00</t>
  </si>
  <si>
    <t>149 430.00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</si>
</sst>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b/>
      <sz val="9"/>
      <color rgb="FF000000"/>
      <name val="Cambria"/>
      <family val="1"/>
    </font>
    <font>
      <b/>
      <sz val="8"/>
      <color rgb="FF000000"/>
      <name val="Cambria"/>
      <family val="1"/>
    </font>
    <font>
      <sz val="8"/>
      <color rgb="FF000000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7"/>
      <color rgb="FF000000"/>
      <name val="Calibri"/>
      <family val="2"/>
    </font>
    <font>
      <sz val="10"/>
      <color rgb="FF000000"/>
      <name val="Arial Narrow"/>
      <family val="2"/>
    </font>
    <font>
      <sz val="8"/>
      <color rgb="FF333333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medium">
        <color rgb="FFE3E3E3"/>
      </top>
      <bottom style="thin">
        <color rgb="FFE3E3E3"/>
      </bottom>
      <diagonal/>
    </border>
    <border>
      <left style="medium">
        <color rgb="FF00B0F0"/>
      </left>
      <right style="thick">
        <color theme="8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 style="medium">
        <color rgb="FF00B0F0"/>
      </left>
      <right style="medium">
        <color theme="8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theme="8"/>
      </right>
      <top style="medium">
        <color rgb="FF00B0F0"/>
      </top>
      <bottom style="medium">
        <color theme="8"/>
      </bottom>
      <diagonal/>
    </border>
    <border>
      <left style="medium">
        <color theme="8"/>
      </left>
      <right style="thin">
        <color indexed="64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rgb="FF00B0F0"/>
      </left>
      <right style="medium">
        <color rgb="FF00B0F0"/>
      </right>
      <top style="medium">
        <color theme="8"/>
      </top>
      <bottom style="medium">
        <color rgb="FF00B0F0"/>
      </bottom>
      <diagonal/>
    </border>
    <border>
      <left style="thin">
        <color rgb="FFE3E3E3"/>
      </left>
      <right/>
      <top style="medium">
        <color rgb="FFE3E3E3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theme="8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5" borderId="4" xfId="0" applyFont="1" applyFill="1" applyBorder="1" applyAlignment="1">
      <alignment horizontal="center" vertical="center" wrapText="1"/>
    </xf>
    <xf numFmtId="4" fontId="4" fillId="5" borderId="3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0" fontId="5" fillId="0" borderId="12" xfId="0" applyNumberFormat="1" applyFont="1" applyBorder="1" applyAlignment="1">
      <alignment horizontal="center" vertical="center"/>
    </xf>
    <xf numFmtId="0" fontId="6" fillId="6" borderId="13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vertical="center" wrapText="1"/>
    </xf>
    <xf numFmtId="14" fontId="7" fillId="7" borderId="13" xfId="0" applyNumberFormat="1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14" fontId="7" fillId="6" borderId="13" xfId="0" applyNumberFormat="1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14" fontId="7" fillId="3" borderId="13" xfId="0" applyNumberFormat="1" applyFont="1" applyFill="1" applyBorder="1" applyAlignment="1">
      <alignment vertical="center" wrapText="1"/>
    </xf>
    <xf numFmtId="2" fontId="7" fillId="7" borderId="13" xfId="0" applyNumberFormat="1" applyFont="1" applyFill="1" applyBorder="1" applyAlignment="1">
      <alignment vertical="center" wrapText="1"/>
    </xf>
    <xf numFmtId="2" fontId="7" fillId="6" borderId="13" xfId="0" applyNumberFormat="1" applyFont="1" applyFill="1" applyBorder="1" applyAlignment="1">
      <alignment vertical="center" wrapText="1"/>
    </xf>
    <xf numFmtId="2" fontId="7" fillId="3" borderId="13" xfId="0" applyNumberFormat="1" applyFont="1" applyFill="1" applyBorder="1" applyAlignment="1">
      <alignment vertical="center" wrapText="1"/>
    </xf>
    <xf numFmtId="2" fontId="0" fillId="0" borderId="0" xfId="0" applyNumberFormat="1"/>
    <xf numFmtId="2" fontId="7" fillId="4" borderId="13" xfId="0" applyNumberFormat="1" applyFont="1" applyFill="1" applyBorder="1" applyAlignment="1">
      <alignment vertical="center" wrapText="1"/>
    </xf>
    <xf numFmtId="2" fontId="6" fillId="4" borderId="0" xfId="0" applyNumberFormat="1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ont="1" applyFill="1"/>
    <xf numFmtId="0" fontId="0" fillId="10" borderId="0" xfId="0" applyFill="1"/>
    <xf numFmtId="2" fontId="5" fillId="10" borderId="0" xfId="0" applyNumberFormat="1" applyFont="1" applyFill="1"/>
    <xf numFmtId="0" fontId="0" fillId="9" borderId="0" xfId="0" applyFill="1"/>
    <xf numFmtId="0" fontId="0" fillId="11" borderId="0" xfId="0" applyFill="1"/>
    <xf numFmtId="4" fontId="8" fillId="3" borderId="3" xfId="0" applyNumberFormat="1" applyFont="1" applyFill="1" applyBorder="1" applyAlignment="1">
      <alignment horizontal="center" vertical="center" wrapText="1"/>
    </xf>
    <xf numFmtId="2" fontId="9" fillId="0" borderId="14" xfId="0" applyNumberFormat="1" applyFont="1" applyBorder="1" applyAlignment="1">
      <alignment horizontal="center"/>
    </xf>
    <xf numFmtId="0" fontId="10" fillId="5" borderId="4" xfId="0" applyFont="1" applyFill="1" applyBorder="1" applyAlignment="1">
      <alignment horizontal="center" vertical="center" wrapText="1"/>
    </xf>
    <xf numFmtId="4" fontId="8" fillId="5" borderId="3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0" fontId="10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14" fontId="7" fillId="6" borderId="0" xfId="0" applyNumberFormat="1" applyFont="1" applyFill="1" applyBorder="1" applyAlignment="1">
      <alignment vertical="center" wrapText="1"/>
    </xf>
    <xf numFmtId="2" fontId="7" fillId="6" borderId="0" xfId="0" applyNumberFormat="1" applyFont="1" applyFill="1" applyBorder="1" applyAlignment="1">
      <alignment vertical="center" wrapText="1"/>
    </xf>
    <xf numFmtId="0" fontId="8" fillId="11" borderId="2" xfId="0" applyFont="1" applyFill="1" applyBorder="1" applyAlignment="1">
      <alignment horizontal="center" vertical="center" wrapText="1"/>
    </xf>
    <xf numFmtId="4" fontId="8" fillId="11" borderId="3" xfId="0" applyNumberFormat="1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4" fontId="8" fillId="11" borderId="5" xfId="0" applyNumberFormat="1" applyFont="1" applyFill="1" applyBorder="1" applyAlignment="1">
      <alignment horizontal="center" vertical="center" wrapText="1"/>
    </xf>
    <xf numFmtId="0" fontId="8" fillId="11" borderId="4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4" fontId="10" fillId="11" borderId="4" xfId="0" applyNumberFormat="1" applyFont="1" applyFill="1" applyBorder="1" applyAlignment="1">
      <alignment horizontal="center" vertical="center" wrapText="1"/>
    </xf>
    <xf numFmtId="4" fontId="10" fillId="11" borderId="5" xfId="0" applyNumberFormat="1" applyFont="1" applyFill="1" applyBorder="1" applyAlignment="1">
      <alignment horizontal="center" vertical="center" wrapText="1"/>
    </xf>
    <xf numFmtId="0" fontId="9" fillId="11" borderId="0" xfId="0" applyFont="1" applyFill="1"/>
    <xf numFmtId="0" fontId="10" fillId="11" borderId="15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2" fontId="12" fillId="11" borderId="18" xfId="0" applyNumberFormat="1" applyFont="1" applyFill="1" applyBorder="1" applyAlignment="1">
      <alignment horizontal="center"/>
    </xf>
    <xf numFmtId="2" fontId="12" fillId="11" borderId="18" xfId="0" applyNumberFormat="1" applyFont="1" applyFill="1" applyBorder="1" applyAlignment="1">
      <alignment horizontal="center" vertical="center" wrapText="1"/>
    </xf>
    <xf numFmtId="2" fontId="12" fillId="11" borderId="21" xfId="0" applyNumberFormat="1" applyFont="1" applyFill="1" applyBorder="1" applyAlignment="1">
      <alignment horizontal="center"/>
    </xf>
    <xf numFmtId="4" fontId="8" fillId="11" borderId="19" xfId="0" applyNumberFormat="1" applyFont="1" applyFill="1" applyBorder="1" applyAlignment="1">
      <alignment horizontal="center" vertical="center" wrapText="1"/>
    </xf>
    <xf numFmtId="2" fontId="12" fillId="11" borderId="21" xfId="0" applyNumberFormat="1" applyFont="1" applyFill="1" applyBorder="1" applyAlignment="1">
      <alignment horizontal="center" vertical="center" wrapText="1"/>
    </xf>
    <xf numFmtId="2" fontId="12" fillId="11" borderId="22" xfId="0" applyNumberFormat="1" applyFont="1" applyFill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 wrapText="1"/>
    </xf>
    <xf numFmtId="0" fontId="0" fillId="0" borderId="23" xfId="0" applyBorder="1"/>
    <xf numFmtId="4" fontId="8" fillId="11" borderId="24" xfId="0" applyNumberFormat="1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20" xfId="0" applyFont="1" applyFill="1" applyBorder="1" applyAlignment="1">
      <alignment horizontal="center" vertical="center" wrapText="1"/>
    </xf>
    <xf numFmtId="0" fontId="10" fillId="12" borderId="19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10" fontId="10" fillId="12" borderId="1" xfId="0" applyNumberFormat="1" applyFont="1" applyFill="1" applyBorder="1" applyAlignment="1">
      <alignment horizontal="center" vertical="center" wrapText="1"/>
    </xf>
    <xf numFmtId="10" fontId="10" fillId="12" borderId="19" xfId="0" applyNumberFormat="1" applyFont="1" applyFill="1" applyBorder="1" applyAlignment="1">
      <alignment horizontal="center" vertical="center" wrapText="1"/>
    </xf>
    <xf numFmtId="10" fontId="10" fillId="12" borderId="3" xfId="0" applyNumberFormat="1" applyFont="1" applyFill="1" applyBorder="1" applyAlignment="1">
      <alignment horizontal="center" vertical="center" wrapText="1"/>
    </xf>
    <xf numFmtId="2" fontId="13" fillId="11" borderId="25" xfId="0" applyNumberFormat="1" applyFont="1" applyFill="1" applyBorder="1" applyAlignment="1">
      <alignment horizontal="center" vertical="center" wrapText="1"/>
    </xf>
    <xf numFmtId="4" fontId="10" fillId="11" borderId="24" xfId="0" applyNumberFormat="1" applyFont="1" applyFill="1" applyBorder="1" applyAlignment="1">
      <alignment horizontal="center" vertical="center" wrapText="1"/>
    </xf>
    <xf numFmtId="2" fontId="13" fillId="11" borderId="2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11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INGRESOS POR FUENTES DE FINANCIAMIENTO DEL C.S. ANDARAPA 2015 - 2019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50800" dir="5400000" algn="ctr" rotWithShape="0">
            <a:schemeClr val="accent2"/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50800" dir="5400000" algn="ctr" rotWithShape="0">
            <a:schemeClr val="accent2"/>
          </a:outerShdw>
        </a:effectLst>
        <a:sp3d/>
      </c:spPr>
    </c:backWall>
    <c:plotArea>
      <c:layout>
        <c:manualLayout>
          <c:layoutTarget val="inner"/>
          <c:xMode val="edge"/>
          <c:yMode val="edge"/>
          <c:x val="0.1280743125724616"/>
          <c:y val="0.17982556540556208"/>
          <c:w val="0.83126539022764245"/>
          <c:h val="0.5938657241288991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1.6260162601626018E-2"/>
                  <c:y val="-9.243210334345840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550135501354964E-2"/>
                  <c:y val="-3.2351236170210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260162601626018E-2"/>
                  <c:y val="-4.1594446504556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7100271002710029E-2"/>
                  <c:y val="-2.3108025835864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Hoja1!$J$4:$M$4</c:f>
              <c:strCache>
                <c:ptCount val="4"/>
                <c:pt idx="0">
                  <c:v>Recursos Ordinarios</c:v>
                </c:pt>
                <c:pt idx="1">
                  <c:v>Donaciones y Transferencias (SIS)</c:v>
                </c:pt>
                <c:pt idx="2">
                  <c:v>Recursos Directamente Recaudados</c:v>
                </c:pt>
                <c:pt idx="3">
                  <c:v>Recursos Determinados (Decretos de Urgencia)</c:v>
                </c:pt>
              </c:strCache>
            </c:strRef>
          </c:cat>
          <c:val>
            <c:numRef>
              <c:f>Hoja1!$J$5:$M$5</c:f>
              <c:numCache>
                <c:formatCode>0.00%</c:formatCode>
                <c:ptCount val="4"/>
                <c:pt idx="0">
                  <c:v>0.60579600310599457</c:v>
                </c:pt>
                <c:pt idx="1">
                  <c:v>0.36706649110577377</c:v>
                </c:pt>
                <c:pt idx="2">
                  <c:v>2.713750578823166E-2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1A0-4753-B9BE-278C6BD81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1904072"/>
        <c:axId val="181904456"/>
        <c:axId val="0"/>
      </c:bar3DChart>
      <c:catAx>
        <c:axId val="18190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04456"/>
        <c:crosses val="autoZero"/>
        <c:auto val="1"/>
        <c:lblAlgn val="ctr"/>
        <c:lblOffset val="100"/>
        <c:noMultiLvlLbl val="0"/>
      </c:catAx>
      <c:valAx>
        <c:axId val="181904456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90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POR FUENTES DE FINANCIAMIENTO DEL C.S. ANDARAPA 2015 - 2019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7.4906352314261767E-3"/>
                  <c:y val="-1.19940011106256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9812704628524E-2"/>
                  <c:y val="-2.39880022212513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478148873327853E-2"/>
                  <c:y val="-2.798600259145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9875136419015388E-3"/>
                  <c:y val="-1.9990001851042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61E-4C99-95AD-E0ABA8BC8CF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Hoja1!$J$22:$M$22</c:f>
              <c:strCache>
                <c:ptCount val="4"/>
                <c:pt idx="0">
                  <c:v>Recursos Ordinarios</c:v>
                </c:pt>
                <c:pt idx="1">
                  <c:v>Donaciones y Transferencias (SIS)</c:v>
                </c:pt>
                <c:pt idx="2">
                  <c:v>Recursos Directamente Recaudados</c:v>
                </c:pt>
                <c:pt idx="3">
                  <c:v>Recursos Determinados (Decretos de Urgencia)</c:v>
                </c:pt>
              </c:strCache>
            </c:strRef>
          </c:cat>
          <c:val>
            <c:numRef>
              <c:f>Hoja1!$J$23:$M$23</c:f>
              <c:numCache>
                <c:formatCode>0.00%</c:formatCode>
                <c:ptCount val="4"/>
                <c:pt idx="0">
                  <c:v>0.60618529679861144</c:v>
                </c:pt>
                <c:pt idx="1">
                  <c:v>0.3667984237498757</c:v>
                </c:pt>
                <c:pt idx="2">
                  <c:v>2.7016279451512717E-2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1E-4C99-95AD-E0ABA8BC8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1193768"/>
        <c:axId val="182709168"/>
        <c:axId val="0"/>
      </c:bar3DChart>
      <c:catAx>
        <c:axId val="1811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09168"/>
        <c:crosses val="autoZero"/>
        <c:auto val="1"/>
        <c:lblAlgn val="ctr"/>
        <c:lblOffset val="100"/>
        <c:noMultiLvlLbl val="0"/>
      </c:catAx>
      <c:valAx>
        <c:axId val="182709168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1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INGRESOS Y GASTOS</a:t>
            </a:r>
          </a:p>
        </c:rich>
      </c:tx>
      <c:layout>
        <c:manualLayout>
          <c:xMode val="edge"/>
          <c:yMode val="edge"/>
          <c:x val="0.27421840631502981"/>
          <c:y val="2.2566992427026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Hoja1!$K$25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Hoja1!$J$26:$J$31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TOTAL</c:v>
                </c:pt>
              </c:strCache>
            </c:strRef>
          </c:cat>
          <c:val>
            <c:numRef>
              <c:f>Hoja1!$K$26:$K$31</c:f>
              <c:numCache>
                <c:formatCode>#,##0.00</c:formatCode>
                <c:ptCount val="6"/>
                <c:pt idx="0">
                  <c:v>324079.76</c:v>
                </c:pt>
                <c:pt idx="1">
                  <c:v>47210.9</c:v>
                </c:pt>
                <c:pt idx="2">
                  <c:v>249466.3</c:v>
                </c:pt>
                <c:pt idx="3">
                  <c:v>212236</c:v>
                </c:pt>
                <c:pt idx="4">
                  <c:v>158328.79999999999</c:v>
                </c:pt>
                <c:pt idx="5">
                  <c:v>991321.76</c:v>
                </c:pt>
              </c:numCache>
            </c:numRef>
          </c:val>
        </c:ser>
        <c:ser>
          <c:idx val="1"/>
          <c:order val="1"/>
          <c:tx>
            <c:strRef>
              <c:f>Hoja1!$L$25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Hoja1!$J$26:$J$31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TOTAL</c:v>
                </c:pt>
              </c:strCache>
            </c:strRef>
          </c:cat>
          <c:val>
            <c:numRef>
              <c:f>Hoja1!$L$26:$L$31</c:f>
              <c:numCache>
                <c:formatCode>#,##0.00</c:formatCode>
                <c:ptCount val="6"/>
                <c:pt idx="0">
                  <c:v>322228.76</c:v>
                </c:pt>
                <c:pt idx="1">
                  <c:v>46288</c:v>
                </c:pt>
                <c:pt idx="2">
                  <c:v>248439.8</c:v>
                </c:pt>
                <c:pt idx="3">
                  <c:v>212001</c:v>
                </c:pt>
                <c:pt idx="4">
                  <c:v>157210.79999999999</c:v>
                </c:pt>
                <c:pt idx="5">
                  <c:v>986168.3600000001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82709952"/>
        <c:axId val="182710344"/>
        <c:axId val="0"/>
      </c:bar3DChart>
      <c:catAx>
        <c:axId val="1827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10344"/>
        <c:crosses val="autoZero"/>
        <c:auto val="1"/>
        <c:lblAlgn val="ctr"/>
        <c:lblOffset val="100"/>
        <c:noMultiLvlLbl val="0"/>
      </c:catAx>
      <c:valAx>
        <c:axId val="182710344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accent2"/>
              </a:solidFill>
              <a:round/>
            </a:ln>
            <a:effectLst>
              <a:outerShdw blurRad="50800" dist="50800" dir="5400000" algn="ctr" rotWithShape="0">
                <a:schemeClr val="accent6"/>
              </a:outerShdw>
            </a:effectLst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70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76200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1042147</xdr:colOff>
      <xdr:row>6</xdr:row>
      <xdr:rowOff>38099</xdr:rowOff>
    </xdr:from>
    <xdr:to>
      <xdr:col>13</xdr:col>
      <xdr:colOff>609599</xdr:colOff>
      <xdr:row>19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781049</xdr:colOff>
      <xdr:row>6</xdr:row>
      <xdr:rowOff>4762</xdr:rowOff>
    </xdr:from>
    <xdr:to>
      <xdr:col>18</xdr:col>
      <xdr:colOff>523875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823072</xdr:colOff>
      <xdr:row>21</xdr:row>
      <xdr:rowOff>38938</xdr:rowOff>
    </xdr:from>
    <xdr:to>
      <xdr:col>18</xdr:col>
      <xdr:colOff>537322</xdr:colOff>
      <xdr:row>34</xdr:row>
      <xdr:rowOff>176491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2"/>
  <sheetViews>
    <sheetView tabSelected="1" topLeftCell="G19" zoomScale="85" zoomScaleNormal="85" workbookViewId="0">
      <selection activeCell="I10" sqref="I10"/>
    </sheetView>
  </sheetViews>
  <sheetFormatPr baseColWidth="10" defaultRowHeight="15" x14ac:dyDescent="0.25"/>
  <cols>
    <col min="1" max="1" width="8.7109375" customWidth="1"/>
    <col min="2" max="2" width="14" customWidth="1"/>
    <col min="3" max="3" width="13" customWidth="1"/>
    <col min="4" max="4" width="13.5703125" customWidth="1"/>
    <col min="6" max="6" width="14" customWidth="1"/>
    <col min="7" max="7" width="16.5703125" customWidth="1"/>
    <col min="9" max="9" width="17.85546875" customWidth="1"/>
    <col min="11" max="11" width="31.42578125" customWidth="1"/>
    <col min="14" max="14" width="16.5703125" customWidth="1"/>
    <col min="16" max="16" width="29.28515625" customWidth="1"/>
  </cols>
  <sheetData>
    <row r="3" spans="1:13" ht="15.75" thickBot="1" x14ac:dyDescent="0.3">
      <c r="B3" s="80" t="s">
        <v>34</v>
      </c>
      <c r="C3" s="80"/>
      <c r="D3" s="80"/>
      <c r="E3" s="80"/>
      <c r="F3" s="80"/>
      <c r="G3" s="80"/>
    </row>
    <row r="4" spans="1:13" ht="48.75" thickBot="1" x14ac:dyDescent="0.3">
      <c r="A4" s="7"/>
      <c r="B4" s="38" t="s">
        <v>0</v>
      </c>
      <c r="C4" s="39" t="s">
        <v>1</v>
      </c>
      <c r="D4" s="39" t="s">
        <v>2</v>
      </c>
      <c r="E4" s="39" t="s">
        <v>3</v>
      </c>
      <c r="F4" s="39" t="s">
        <v>10</v>
      </c>
      <c r="G4" s="39" t="s">
        <v>4</v>
      </c>
      <c r="J4" s="12" t="s">
        <v>1</v>
      </c>
      <c r="K4" s="12" t="s">
        <v>2</v>
      </c>
      <c r="L4" s="12" t="s">
        <v>3</v>
      </c>
      <c r="M4" s="12" t="s">
        <v>10</v>
      </c>
    </row>
    <row r="5" spans="1:13" ht="15.75" thickBot="1" x14ac:dyDescent="0.3">
      <c r="A5" s="8"/>
      <c r="B5" s="46">
        <v>2015</v>
      </c>
      <c r="C5" s="33">
        <v>123698.76</v>
      </c>
      <c r="D5" s="33">
        <v>198381</v>
      </c>
      <c r="E5" s="33">
        <v>2000</v>
      </c>
      <c r="F5" s="33">
        <v>0</v>
      </c>
      <c r="G5" s="33">
        <f t="shared" ref="G5:G11" si="0">SUM(C5:F5)</f>
        <v>324079.76</v>
      </c>
      <c r="J5" s="13">
        <f t="shared" ref="J5:M5" si="1">C11</f>
        <v>0.60579600310599457</v>
      </c>
      <c r="K5" s="13">
        <f t="shared" si="1"/>
        <v>0.36706649110577377</v>
      </c>
      <c r="L5" s="13">
        <f t="shared" si="1"/>
        <v>2.713750578823166E-2</v>
      </c>
      <c r="M5" s="13">
        <f t="shared" si="1"/>
        <v>0</v>
      </c>
    </row>
    <row r="6" spans="1:13" ht="15.75" thickBot="1" x14ac:dyDescent="0.3">
      <c r="A6" s="8"/>
      <c r="B6" s="50">
        <v>2016</v>
      </c>
      <c r="C6" s="33" t="s">
        <v>38</v>
      </c>
      <c r="D6" s="33">
        <v>45000</v>
      </c>
      <c r="E6" s="33">
        <v>2210.9</v>
      </c>
      <c r="F6" s="34">
        <v>0</v>
      </c>
      <c r="G6" s="33">
        <f t="shared" si="0"/>
        <v>47210.9</v>
      </c>
    </row>
    <row r="7" spans="1:13" ht="15.75" thickBot="1" x14ac:dyDescent="0.3">
      <c r="A7" s="8"/>
      <c r="B7" s="50">
        <v>2017</v>
      </c>
      <c r="C7" s="33">
        <v>192840</v>
      </c>
      <c r="D7" s="33">
        <v>45000</v>
      </c>
      <c r="E7" s="33">
        <v>11626.3</v>
      </c>
      <c r="F7" s="33">
        <v>0</v>
      </c>
      <c r="G7" s="33">
        <f t="shared" si="0"/>
        <v>249466.3</v>
      </c>
    </row>
    <row r="8" spans="1:13" ht="15.75" thickBot="1" x14ac:dyDescent="0.3">
      <c r="A8" s="8"/>
      <c r="B8" s="50">
        <v>2018</v>
      </c>
      <c r="C8" s="33">
        <v>195000</v>
      </c>
      <c r="D8" s="33">
        <v>10500</v>
      </c>
      <c r="E8" s="33">
        <v>6736</v>
      </c>
      <c r="F8" s="33">
        <v>0</v>
      </c>
      <c r="G8" s="33">
        <f t="shared" si="0"/>
        <v>212236</v>
      </c>
    </row>
    <row r="9" spans="1:13" ht="15.75" thickBot="1" x14ac:dyDescent="0.3">
      <c r="A9" s="8"/>
      <c r="B9" s="50">
        <v>2019</v>
      </c>
      <c r="C9" s="33">
        <v>89000</v>
      </c>
      <c r="D9" s="33">
        <v>65000</v>
      </c>
      <c r="E9" s="33">
        <v>4328.8</v>
      </c>
      <c r="F9" s="33">
        <v>0</v>
      </c>
      <c r="G9" s="33">
        <f t="shared" si="0"/>
        <v>158328.79999999999</v>
      </c>
    </row>
    <row r="10" spans="1:13" ht="15.75" customHeight="1" thickBot="1" x14ac:dyDescent="0.3">
      <c r="A10" s="9"/>
      <c r="B10" s="35" t="s">
        <v>5</v>
      </c>
      <c r="C10" s="36">
        <f>SUM(C5:C9)</f>
        <v>600538.76</v>
      </c>
      <c r="D10" s="36">
        <f>SUM(D5:D9)</f>
        <v>363881</v>
      </c>
      <c r="E10" s="36">
        <f>SUM(E5:E9)</f>
        <v>26901.999999999996</v>
      </c>
      <c r="F10" s="36">
        <f>SUM(F5:F9)</f>
        <v>0</v>
      </c>
      <c r="G10" s="36">
        <f>SUM(G5:G9)</f>
        <v>991321.76</v>
      </c>
    </row>
    <row r="11" spans="1:13" ht="30.75" customHeight="1" thickBot="1" x14ac:dyDescent="0.3">
      <c r="B11" s="42" t="s">
        <v>12</v>
      </c>
      <c r="C11" s="40">
        <f>C10/G10</f>
        <v>0.60579600310599457</v>
      </c>
      <c r="D11" s="40">
        <f>D10/G10</f>
        <v>0.36706649110577377</v>
      </c>
      <c r="E11" s="40">
        <f>E10/G10</f>
        <v>2.713750578823166E-2</v>
      </c>
      <c r="F11" s="40">
        <f>F10/G10</f>
        <v>0</v>
      </c>
      <c r="G11" s="40">
        <f t="shared" si="0"/>
        <v>1</v>
      </c>
    </row>
    <row r="12" spans="1:13" x14ac:dyDescent="0.25">
      <c r="E12" s="6"/>
    </row>
    <row r="13" spans="1:13" ht="15.75" thickBot="1" x14ac:dyDescent="0.3">
      <c r="B13" s="81" t="s">
        <v>36</v>
      </c>
      <c r="C13" s="81"/>
      <c r="D13" s="81"/>
      <c r="E13" s="81"/>
      <c r="F13" s="81"/>
      <c r="G13" s="81"/>
    </row>
    <row r="14" spans="1:13" ht="45.75" thickBot="1" x14ac:dyDescent="0.3">
      <c r="B14" s="38" t="s">
        <v>0</v>
      </c>
      <c r="C14" s="39" t="s">
        <v>1</v>
      </c>
      <c r="D14" s="39" t="s">
        <v>2</v>
      </c>
      <c r="E14" s="39" t="s">
        <v>3</v>
      </c>
      <c r="F14" s="39" t="s">
        <v>10</v>
      </c>
      <c r="G14" s="39" t="s">
        <v>4</v>
      </c>
    </row>
    <row r="15" spans="1:13" ht="15.75" thickBot="1" x14ac:dyDescent="0.3">
      <c r="B15" s="46">
        <v>2015</v>
      </c>
      <c r="C15" s="33">
        <v>122901.75999999999</v>
      </c>
      <c r="D15" s="33">
        <v>197335</v>
      </c>
      <c r="E15" s="33">
        <v>1992</v>
      </c>
      <c r="F15" s="33">
        <v>0</v>
      </c>
      <c r="G15" s="33">
        <f>SUM(C15:F15)</f>
        <v>322228.76</v>
      </c>
    </row>
    <row r="16" spans="1:13" ht="15.75" thickBot="1" x14ac:dyDescent="0.3">
      <c r="B16" s="50">
        <v>2016</v>
      </c>
      <c r="C16" s="33" t="s">
        <v>39</v>
      </c>
      <c r="D16" s="33">
        <v>44090</v>
      </c>
      <c r="E16" s="33">
        <v>2198</v>
      </c>
      <c r="F16" s="34">
        <v>0</v>
      </c>
      <c r="G16" s="33">
        <f>SUM(C16:F16)</f>
        <v>46288</v>
      </c>
    </row>
    <row r="17" spans="1:13" ht="15.75" thickBot="1" x14ac:dyDescent="0.3">
      <c r="B17" s="50">
        <v>2017</v>
      </c>
      <c r="C17" s="33">
        <v>191999</v>
      </c>
      <c r="D17" s="33">
        <v>44900</v>
      </c>
      <c r="E17" s="33">
        <v>11540.8</v>
      </c>
      <c r="F17" s="33">
        <v>0</v>
      </c>
      <c r="G17" s="33">
        <f t="shared" ref="G17:G21" si="2">SUM(C17:F17)</f>
        <v>248439.8</v>
      </c>
    </row>
    <row r="18" spans="1:13" ht="15.75" thickBot="1" x14ac:dyDescent="0.3">
      <c r="B18" s="50">
        <v>2018</v>
      </c>
      <c r="C18" s="33">
        <v>194900</v>
      </c>
      <c r="D18" s="33">
        <v>10500</v>
      </c>
      <c r="E18" s="33">
        <v>6601</v>
      </c>
      <c r="F18" s="33">
        <v>0</v>
      </c>
      <c r="G18" s="33">
        <f t="shared" si="2"/>
        <v>212001</v>
      </c>
    </row>
    <row r="19" spans="1:13" ht="15.75" thickBot="1" x14ac:dyDescent="0.3">
      <c r="B19" s="50">
        <v>2019</v>
      </c>
      <c r="C19" s="33">
        <v>88000</v>
      </c>
      <c r="D19" s="33">
        <v>64900</v>
      </c>
      <c r="E19" s="33">
        <v>4310.8</v>
      </c>
      <c r="F19" s="33">
        <v>0</v>
      </c>
      <c r="G19" s="33">
        <f t="shared" si="2"/>
        <v>157210.79999999999</v>
      </c>
    </row>
    <row r="20" spans="1:13" ht="15.75" thickBot="1" x14ac:dyDescent="0.3">
      <c r="B20" s="35" t="s">
        <v>5</v>
      </c>
      <c r="C20" s="36">
        <f>SUM(C15:C19)</f>
        <v>597800.76</v>
      </c>
      <c r="D20" s="36">
        <f>SUM(D15:D19)</f>
        <v>361725</v>
      </c>
      <c r="E20" s="36">
        <f>SUM(E15:E19)</f>
        <v>26642.6</v>
      </c>
      <c r="F20" s="36">
        <f>SUM(F15:F19)</f>
        <v>0</v>
      </c>
      <c r="G20" s="36">
        <f>SUM(G15:G19)</f>
        <v>986168.3600000001</v>
      </c>
    </row>
    <row r="21" spans="1:13" ht="22.5" customHeight="1" thickBot="1" x14ac:dyDescent="0.3">
      <c r="B21" s="37" t="s">
        <v>12</v>
      </c>
      <c r="C21" s="40">
        <f>C20/G20</f>
        <v>0.60618529679861144</v>
      </c>
      <c r="D21" s="40">
        <f>D20/G20</f>
        <v>0.3667984237498757</v>
      </c>
      <c r="E21" s="40">
        <f>E20/G20</f>
        <v>2.7016279451512717E-2</v>
      </c>
      <c r="F21" s="40">
        <f>F20/G20</f>
        <v>0</v>
      </c>
      <c r="G21" s="40">
        <f t="shared" si="2"/>
        <v>0.99999999999999989</v>
      </c>
    </row>
    <row r="22" spans="1:13" ht="48" x14ac:dyDescent="0.25">
      <c r="B22" s="41"/>
      <c r="C22" s="41"/>
      <c r="D22" s="41"/>
      <c r="E22" s="41"/>
      <c r="F22" s="41"/>
      <c r="G22" s="41"/>
      <c r="J22" s="12" t="s">
        <v>1</v>
      </c>
      <c r="K22" s="12" t="s">
        <v>2</v>
      </c>
      <c r="L22" s="12" t="s">
        <v>3</v>
      </c>
      <c r="M22" s="12" t="s">
        <v>10</v>
      </c>
    </row>
    <row r="23" spans="1:13" ht="15.75" thickBot="1" x14ac:dyDescent="0.3">
      <c r="A23" s="32"/>
      <c r="B23" s="82" t="s">
        <v>37</v>
      </c>
      <c r="C23" s="82"/>
      <c r="D23" s="82"/>
      <c r="E23" s="82"/>
      <c r="F23" s="82"/>
      <c r="G23" s="82"/>
      <c r="H23" s="32"/>
      <c r="J23" s="13">
        <f t="shared" ref="J23:M23" si="3">C21</f>
        <v>0.60618529679861144</v>
      </c>
      <c r="K23" s="13">
        <f t="shared" si="3"/>
        <v>0.3667984237498757</v>
      </c>
      <c r="L23" s="13">
        <f t="shared" si="3"/>
        <v>2.7016279451512717E-2</v>
      </c>
      <c r="M23" s="13">
        <f t="shared" si="3"/>
        <v>0</v>
      </c>
    </row>
    <row r="24" spans="1:13" ht="39.75" customHeight="1" thickBot="1" x14ac:dyDescent="0.3">
      <c r="A24" s="32"/>
      <c r="B24" s="69" t="s">
        <v>0</v>
      </c>
      <c r="C24" s="72" t="s">
        <v>6</v>
      </c>
      <c r="D24" s="72" t="s">
        <v>9</v>
      </c>
      <c r="E24" s="72" t="s">
        <v>7</v>
      </c>
      <c r="F24" s="72" t="s">
        <v>8</v>
      </c>
      <c r="G24" s="72" t="s">
        <v>4</v>
      </c>
      <c r="H24" s="32"/>
    </row>
    <row r="25" spans="1:13" ht="15.75" thickBot="1" x14ac:dyDescent="0.3">
      <c r="A25" s="32"/>
      <c r="B25" s="46">
        <v>2015</v>
      </c>
      <c r="C25" s="61">
        <v>64240.24</v>
      </c>
      <c r="D25" s="62">
        <v>20200</v>
      </c>
      <c r="E25" s="47">
        <v>9837.2999999999993</v>
      </c>
      <c r="F25" s="48">
        <v>0</v>
      </c>
      <c r="G25" s="49">
        <f t="shared" ref="G25:G31" si="4">SUM(C25:F25)</f>
        <v>94277.54</v>
      </c>
      <c r="H25" s="32"/>
      <c r="J25" s="1" t="s">
        <v>0</v>
      </c>
      <c r="K25" s="1" t="s">
        <v>13</v>
      </c>
      <c r="L25" s="1" t="s">
        <v>14</v>
      </c>
    </row>
    <row r="26" spans="1:13" ht="15.75" thickBot="1" x14ac:dyDescent="0.3">
      <c r="A26" s="32"/>
      <c r="B26" s="50">
        <v>2016</v>
      </c>
      <c r="C26" s="60">
        <v>67885.89</v>
      </c>
      <c r="D26" s="47">
        <v>22800</v>
      </c>
      <c r="E26" s="47">
        <v>11257.2</v>
      </c>
      <c r="F26" s="51">
        <v>0</v>
      </c>
      <c r="G26" s="49">
        <f t="shared" si="4"/>
        <v>101943.09</v>
      </c>
      <c r="H26" s="32"/>
      <c r="J26" s="2">
        <v>2015</v>
      </c>
      <c r="K26" s="3">
        <f>G5</f>
        <v>324079.76</v>
      </c>
      <c r="L26" s="3">
        <f t="shared" ref="L26:L30" si="5">G15</f>
        <v>322228.76</v>
      </c>
    </row>
    <row r="27" spans="1:13" ht="15.75" thickBot="1" x14ac:dyDescent="0.3">
      <c r="A27" s="32"/>
      <c r="B27" s="50">
        <v>2017</v>
      </c>
      <c r="C27" s="63">
        <v>98437.4</v>
      </c>
      <c r="D27" s="62">
        <v>26800</v>
      </c>
      <c r="E27" s="47">
        <v>11600.65</v>
      </c>
      <c r="F27" s="51">
        <v>0</v>
      </c>
      <c r="G27" s="49">
        <f t="shared" si="4"/>
        <v>136838.04999999999</v>
      </c>
      <c r="H27" s="32"/>
      <c r="J27" s="2">
        <v>2016</v>
      </c>
      <c r="K27" s="3">
        <f>G6</f>
        <v>47210.9</v>
      </c>
      <c r="L27" s="3">
        <f t="shared" si="5"/>
        <v>46288</v>
      </c>
    </row>
    <row r="28" spans="1:13" ht="15.75" thickBot="1" x14ac:dyDescent="0.3">
      <c r="A28" s="32"/>
      <c r="B28" s="50">
        <v>2018</v>
      </c>
      <c r="C28" s="64">
        <v>110450</v>
      </c>
      <c r="D28" s="47">
        <v>30400</v>
      </c>
      <c r="E28" s="47">
        <v>10789.05</v>
      </c>
      <c r="F28" s="51">
        <v>0</v>
      </c>
      <c r="G28" s="49">
        <f t="shared" si="4"/>
        <v>151639.04999999999</v>
      </c>
      <c r="H28" s="32"/>
      <c r="J28" s="2">
        <v>2017</v>
      </c>
      <c r="K28" s="3">
        <f t="shared" ref="K28:K30" si="6">G7</f>
        <v>249466.3</v>
      </c>
      <c r="L28" s="3">
        <f t="shared" si="5"/>
        <v>248439.8</v>
      </c>
    </row>
    <row r="29" spans="1:13" ht="15.75" thickBot="1" x14ac:dyDescent="0.3">
      <c r="A29" s="32"/>
      <c r="B29" s="50">
        <v>2019</v>
      </c>
      <c r="C29" s="59">
        <v>75800</v>
      </c>
      <c r="D29" s="47">
        <v>26000</v>
      </c>
      <c r="E29" s="79">
        <v>7762</v>
      </c>
      <c r="F29" s="66">
        <v>0</v>
      </c>
      <c r="G29" s="49">
        <f t="shared" si="4"/>
        <v>109562</v>
      </c>
      <c r="H29" s="32"/>
      <c r="J29" s="2">
        <v>2018</v>
      </c>
      <c r="K29" s="3">
        <f t="shared" si="6"/>
        <v>212236</v>
      </c>
      <c r="L29" s="3">
        <f t="shared" si="5"/>
        <v>212001</v>
      </c>
    </row>
    <row r="30" spans="1:13" ht="15.75" thickBot="1" x14ac:dyDescent="0.3">
      <c r="A30" s="32"/>
      <c r="B30" s="52" t="s">
        <v>4</v>
      </c>
      <c r="C30" s="65">
        <f>SUM(C25:C29)</f>
        <v>416813.53</v>
      </c>
      <c r="D30" s="53">
        <f>SUM(D25:D29)</f>
        <v>126200</v>
      </c>
      <c r="E30" s="53">
        <f>SUM(E25:E29)</f>
        <v>51246.2</v>
      </c>
      <c r="F30" s="53">
        <f>SUM(F25:F29)</f>
        <v>0</v>
      </c>
      <c r="G30" s="54">
        <f t="shared" si="4"/>
        <v>594259.73</v>
      </c>
      <c r="H30" s="32"/>
      <c r="J30" s="2">
        <v>2019</v>
      </c>
      <c r="K30" s="3">
        <f t="shared" si="6"/>
        <v>158328.79999999999</v>
      </c>
      <c r="L30" s="3">
        <f t="shared" si="5"/>
        <v>157210.79999999999</v>
      </c>
    </row>
    <row r="31" spans="1:13" ht="21" customHeight="1" thickBot="1" x14ac:dyDescent="0.3">
      <c r="A31" s="32"/>
      <c r="B31" s="73" t="s">
        <v>12</v>
      </c>
      <c r="C31" s="76">
        <f>C30/G30</f>
        <v>0.70139958835844396</v>
      </c>
      <c r="D31" s="76">
        <f>D30/G30</f>
        <v>0.21236505458648527</v>
      </c>
      <c r="E31" s="76">
        <f>E30/G30</f>
        <v>8.6235357055070849E-2</v>
      </c>
      <c r="F31" s="76">
        <f>F30/G30</f>
        <v>0</v>
      </c>
      <c r="G31" s="76">
        <f t="shared" si="4"/>
        <v>1</v>
      </c>
      <c r="H31" s="32"/>
      <c r="J31" s="10" t="s">
        <v>4</v>
      </c>
      <c r="K31" s="11">
        <f>G10</f>
        <v>991321.76</v>
      </c>
      <c r="L31" s="11">
        <f>G20</f>
        <v>986168.3600000001</v>
      </c>
    </row>
    <row r="32" spans="1:13" ht="15.75" thickBot="1" x14ac:dyDescent="0.3">
      <c r="A32" s="32"/>
      <c r="B32" s="55"/>
      <c r="C32" s="55"/>
      <c r="D32" s="55"/>
      <c r="E32" s="55"/>
      <c r="F32" s="55"/>
      <c r="G32" s="55"/>
      <c r="H32" s="32"/>
      <c r="J32" s="4"/>
    </row>
    <row r="33" spans="1:9" x14ac:dyDescent="0.25">
      <c r="A33" s="32"/>
      <c r="B33" s="55"/>
      <c r="C33" s="55"/>
      <c r="D33" s="55"/>
      <c r="E33" s="55"/>
      <c r="F33" s="55"/>
      <c r="G33" s="55"/>
      <c r="H33" s="32"/>
    </row>
    <row r="34" spans="1:9" ht="15.75" thickBot="1" x14ac:dyDescent="0.3">
      <c r="A34" s="32"/>
      <c r="B34" s="82" t="s">
        <v>35</v>
      </c>
      <c r="C34" s="82"/>
      <c r="D34" s="82"/>
      <c r="E34" s="82"/>
      <c r="F34" s="82"/>
      <c r="G34" s="82"/>
      <c r="H34" s="32"/>
    </row>
    <row r="35" spans="1:9" ht="53.25" customHeight="1" thickBot="1" x14ac:dyDescent="0.3">
      <c r="A35" s="32"/>
      <c r="B35" s="69" t="s">
        <v>0</v>
      </c>
      <c r="C35" s="70" t="s">
        <v>6</v>
      </c>
      <c r="D35" s="71" t="s">
        <v>9</v>
      </c>
      <c r="E35" s="72" t="s">
        <v>7</v>
      </c>
      <c r="F35" s="72" t="s">
        <v>8</v>
      </c>
      <c r="G35" s="72" t="s">
        <v>4</v>
      </c>
      <c r="H35" s="32"/>
    </row>
    <row r="36" spans="1:9" ht="15.75" thickBot="1" x14ac:dyDescent="0.3">
      <c r="A36" s="32"/>
      <c r="B36" s="57">
        <v>2015</v>
      </c>
      <c r="C36" s="61">
        <v>64240.24</v>
      </c>
      <c r="D36" s="62">
        <v>20200</v>
      </c>
      <c r="E36" s="47">
        <v>9837.2999999999993</v>
      </c>
      <c r="F36" s="48">
        <v>0</v>
      </c>
      <c r="G36" s="68">
        <f t="shared" ref="G36:G42" si="7">SUM(C36:F36)</f>
        <v>94277.54</v>
      </c>
      <c r="H36" s="32"/>
    </row>
    <row r="37" spans="1:9" ht="15.75" thickBot="1" x14ac:dyDescent="0.3">
      <c r="A37" s="32"/>
      <c r="B37" s="57">
        <v>2016</v>
      </c>
      <c r="C37" s="60">
        <v>67885.89</v>
      </c>
      <c r="D37" s="47">
        <v>22800</v>
      </c>
      <c r="E37" s="47">
        <v>11257.2</v>
      </c>
      <c r="F37" s="51">
        <v>0</v>
      </c>
      <c r="G37" s="49">
        <f t="shared" si="7"/>
        <v>101943.09</v>
      </c>
      <c r="H37" s="32"/>
    </row>
    <row r="38" spans="1:9" ht="15.75" thickBot="1" x14ac:dyDescent="0.3">
      <c r="A38" s="32"/>
      <c r="B38" s="57">
        <v>2017</v>
      </c>
      <c r="C38" s="63">
        <v>98437.4</v>
      </c>
      <c r="D38" s="62">
        <v>26800</v>
      </c>
      <c r="E38" s="47">
        <v>11600.65</v>
      </c>
      <c r="F38" s="51">
        <v>0</v>
      </c>
      <c r="G38" s="49">
        <f t="shared" si="7"/>
        <v>136838.04999999999</v>
      </c>
      <c r="H38" s="32"/>
    </row>
    <row r="39" spans="1:9" ht="15.75" thickBot="1" x14ac:dyDescent="0.3">
      <c r="A39" s="32"/>
      <c r="B39" s="57">
        <v>2018</v>
      </c>
      <c r="C39" s="64">
        <v>110450</v>
      </c>
      <c r="D39" s="47">
        <v>30400</v>
      </c>
      <c r="E39" s="47">
        <v>10789.05</v>
      </c>
      <c r="F39" s="51">
        <v>0</v>
      </c>
      <c r="G39" s="49">
        <f t="shared" si="7"/>
        <v>151639.04999999999</v>
      </c>
      <c r="H39" s="32"/>
    </row>
    <row r="40" spans="1:9" ht="15.75" thickBot="1" x14ac:dyDescent="0.3">
      <c r="A40" s="32"/>
      <c r="B40" s="58">
        <v>2019</v>
      </c>
      <c r="C40" s="59">
        <v>75800</v>
      </c>
      <c r="D40" s="47">
        <v>26000</v>
      </c>
      <c r="E40" s="77">
        <v>7762</v>
      </c>
      <c r="F40" s="66">
        <v>0</v>
      </c>
      <c r="G40" s="49">
        <f t="shared" si="7"/>
        <v>109562</v>
      </c>
      <c r="H40" s="32"/>
    </row>
    <row r="41" spans="1:9" ht="15.75" thickBot="1" x14ac:dyDescent="0.3">
      <c r="A41" s="32"/>
      <c r="B41" s="56" t="s">
        <v>5</v>
      </c>
      <c r="C41" s="65">
        <f>SUM(C36:C40)</f>
        <v>416813.53</v>
      </c>
      <c r="D41" s="54">
        <f>SUM(D36:D40)</f>
        <v>126200</v>
      </c>
      <c r="E41" s="78">
        <f>SUM(E36:E40)</f>
        <v>51246.2</v>
      </c>
      <c r="F41" s="53">
        <f>SUM(F36:F40)</f>
        <v>0</v>
      </c>
      <c r="G41" s="54">
        <f t="shared" si="7"/>
        <v>594259.73</v>
      </c>
      <c r="H41" s="32"/>
    </row>
    <row r="42" spans="1:9" ht="29.25" customHeight="1" thickBot="1" x14ac:dyDescent="0.3">
      <c r="A42" s="32"/>
      <c r="B42" s="73" t="s">
        <v>12</v>
      </c>
      <c r="C42" s="74">
        <f>C41/G41</f>
        <v>0.70139958835844396</v>
      </c>
      <c r="D42" s="75">
        <f>D41/G41</f>
        <v>0.21236505458648527</v>
      </c>
      <c r="E42" s="76">
        <f>E41/G41</f>
        <v>8.6235357055070849E-2</v>
      </c>
      <c r="F42" s="76">
        <f>F41/G41</f>
        <v>0</v>
      </c>
      <c r="G42" s="76">
        <f t="shared" si="7"/>
        <v>1</v>
      </c>
      <c r="H42" s="32"/>
    </row>
    <row r="43" spans="1:9" ht="24.75" customHeight="1" thickBot="1" x14ac:dyDescent="0.3">
      <c r="A43" s="32"/>
      <c r="B43" s="32"/>
      <c r="C43" s="32"/>
      <c r="D43" s="32"/>
      <c r="E43" s="32"/>
      <c r="F43" s="32"/>
      <c r="G43" s="32"/>
      <c r="H43" s="32"/>
    </row>
    <row r="44" spans="1:9" ht="22.5" customHeight="1" x14ac:dyDescent="0.25">
      <c r="A44" s="32"/>
      <c r="B44" s="32"/>
      <c r="C44" s="32"/>
      <c r="D44" s="32"/>
      <c r="E44" s="32"/>
      <c r="F44" s="32"/>
      <c r="G44" s="32"/>
      <c r="H44" s="32"/>
      <c r="I44" s="67"/>
    </row>
    <row r="45" spans="1:9" ht="24" customHeight="1" x14ac:dyDescent="0.25">
      <c r="A45" s="32"/>
      <c r="B45" s="32"/>
      <c r="C45" s="32"/>
      <c r="D45" s="32"/>
      <c r="E45" s="32"/>
      <c r="F45" s="32"/>
      <c r="G45" s="32"/>
      <c r="H45" s="32"/>
    </row>
    <row r="46" spans="1:9" ht="23.25" customHeight="1" x14ac:dyDescent="0.25"/>
    <row r="55" spans="2:7" x14ac:dyDescent="0.25">
      <c r="B55" t="s">
        <v>0</v>
      </c>
      <c r="C55" t="s">
        <v>1</v>
      </c>
      <c r="D55" t="s">
        <v>2</v>
      </c>
      <c r="E55" t="s">
        <v>3</v>
      </c>
      <c r="F55" t="s">
        <v>10</v>
      </c>
      <c r="G55" t="s">
        <v>4</v>
      </c>
    </row>
    <row r="56" spans="2:7" x14ac:dyDescent="0.25">
      <c r="B56">
        <v>2015</v>
      </c>
      <c r="F56">
        <v>0</v>
      </c>
      <c r="G56">
        <f>SUM(C56:F56)</f>
        <v>0</v>
      </c>
    </row>
    <row r="57" spans="2:7" x14ac:dyDescent="0.25">
      <c r="B57">
        <v>2016</v>
      </c>
      <c r="F57">
        <v>0</v>
      </c>
      <c r="G57">
        <f>SUM(C57:F57)</f>
        <v>0</v>
      </c>
    </row>
    <row r="58" spans="2:7" x14ac:dyDescent="0.25">
      <c r="B58">
        <v>2017</v>
      </c>
      <c r="F58">
        <v>0</v>
      </c>
      <c r="G58">
        <f t="shared" ref="G58:G60" si="8">SUM(C58:F58)</f>
        <v>0</v>
      </c>
    </row>
    <row r="59" spans="2:7" x14ac:dyDescent="0.25">
      <c r="B59">
        <v>2018</v>
      </c>
      <c r="F59">
        <v>0</v>
      </c>
      <c r="G59">
        <f t="shared" si="8"/>
        <v>0</v>
      </c>
    </row>
    <row r="60" spans="2:7" x14ac:dyDescent="0.25">
      <c r="B60">
        <v>2019</v>
      </c>
      <c r="C60">
        <v>69322.880000000005</v>
      </c>
      <c r="D60">
        <v>89000</v>
      </c>
      <c r="E60">
        <v>4328.8</v>
      </c>
      <c r="F60">
        <v>0</v>
      </c>
      <c r="G60">
        <f t="shared" si="8"/>
        <v>162651.68</v>
      </c>
    </row>
    <row r="61" spans="2:7" x14ac:dyDescent="0.25">
      <c r="B61" t="s">
        <v>5</v>
      </c>
      <c r="C61">
        <f>SUM(C56:C60)</f>
        <v>69322.880000000005</v>
      </c>
      <c r="D61">
        <f>SUM(D56:D60)</f>
        <v>89000</v>
      </c>
      <c r="E61">
        <f>SUM(E56:E60)</f>
        <v>4328.8</v>
      </c>
      <c r="F61">
        <f>SUM(F56:F60)</f>
        <v>0</v>
      </c>
      <c r="G61">
        <f>SUM(G56:G60)</f>
        <v>162651.68</v>
      </c>
    </row>
    <row r="62" spans="2:7" x14ac:dyDescent="0.25">
      <c r="B62" t="s">
        <v>12</v>
      </c>
      <c r="C62">
        <f>C61/G61</f>
        <v>0.42620451261247355</v>
      </c>
      <c r="D62">
        <f>D61/G61</f>
        <v>0.54718156000602025</v>
      </c>
      <c r="E62">
        <f>E61/G61</f>
        <v>2.6613927381506298E-2</v>
      </c>
      <c r="F62">
        <f>F61/G61</f>
        <v>0</v>
      </c>
      <c r="G62">
        <f t="shared" ref="G62" si="9">SUM(C62:F62)</f>
        <v>1</v>
      </c>
    </row>
    <row r="65" spans="2:7" x14ac:dyDescent="0.25">
      <c r="B65" t="s">
        <v>0</v>
      </c>
      <c r="C65" t="s">
        <v>1</v>
      </c>
      <c r="D65" t="s">
        <v>2</v>
      </c>
      <c r="E65" t="s">
        <v>3</v>
      </c>
      <c r="F65" t="s">
        <v>10</v>
      </c>
      <c r="G65" t="s">
        <v>4</v>
      </c>
    </row>
    <row r="66" spans="2:7" x14ac:dyDescent="0.25">
      <c r="G66">
        <f>SUM(C66:F66)</f>
        <v>0</v>
      </c>
    </row>
    <row r="67" spans="2:7" x14ac:dyDescent="0.25">
      <c r="G67">
        <f>SUM(C67:F67)</f>
        <v>0</v>
      </c>
    </row>
    <row r="68" spans="2:7" x14ac:dyDescent="0.25">
      <c r="G68">
        <f t="shared" ref="G68:G70" si="10">SUM(C68:F68)</f>
        <v>0</v>
      </c>
    </row>
    <row r="69" spans="2:7" x14ac:dyDescent="0.25">
      <c r="G69">
        <f t="shared" si="10"/>
        <v>0</v>
      </c>
    </row>
    <row r="70" spans="2:7" x14ac:dyDescent="0.25">
      <c r="B70">
        <v>2019</v>
      </c>
      <c r="C70">
        <v>89000</v>
      </c>
      <c r="D70">
        <v>65000</v>
      </c>
      <c r="E70">
        <v>4328.8</v>
      </c>
      <c r="F70">
        <v>0</v>
      </c>
      <c r="G70">
        <f t="shared" si="10"/>
        <v>158328.79999999999</v>
      </c>
    </row>
    <row r="71" spans="2:7" x14ac:dyDescent="0.25">
      <c r="B71" t="s">
        <v>5</v>
      </c>
      <c r="C71">
        <f>SUM(C66:C70)</f>
        <v>89000</v>
      </c>
      <c r="D71">
        <f>SUM(D66:D70)</f>
        <v>65000</v>
      </c>
      <c r="E71">
        <f>SUM(E66:E70)</f>
        <v>4328.8</v>
      </c>
      <c r="F71">
        <f>SUM(F66:F70)</f>
        <v>0</v>
      </c>
      <c r="G71">
        <f>SUM(G66:G70)</f>
        <v>158328.79999999999</v>
      </c>
    </row>
    <row r="72" spans="2:7" x14ac:dyDescent="0.25">
      <c r="B72" t="s">
        <v>12</v>
      </c>
      <c r="C72">
        <f>C71/G71</f>
        <v>0.56212135757992232</v>
      </c>
      <c r="D72">
        <f>D71/G71</f>
        <v>0.41053807014263988</v>
      </c>
      <c r="E72">
        <f>E71/G71</f>
        <v>2.7340572277437841E-2</v>
      </c>
      <c r="F72">
        <f>F71/G71</f>
        <v>0</v>
      </c>
      <c r="G72">
        <f t="shared" ref="G72" si="11">SUM(C72:F72)</f>
        <v>1</v>
      </c>
    </row>
  </sheetData>
  <mergeCells count="4">
    <mergeCell ref="B3:G3"/>
    <mergeCell ref="B13:G13"/>
    <mergeCell ref="B23:G23"/>
    <mergeCell ref="B34:G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topLeftCell="A41" workbookViewId="0">
      <selection activeCell="B61" sqref="B61"/>
    </sheetView>
  </sheetViews>
  <sheetFormatPr baseColWidth="10" defaultRowHeight="15" x14ac:dyDescent="0.25"/>
  <cols>
    <col min="4" max="4" width="18" customWidth="1"/>
    <col min="5" max="5" width="20.7109375" customWidth="1"/>
    <col min="6" max="6" width="27.85546875" customWidth="1"/>
    <col min="7" max="7" width="34.28515625" customWidth="1"/>
  </cols>
  <sheetData>
    <row r="2" spans="2:7" ht="15.75" thickBot="1" x14ac:dyDescent="0.3">
      <c r="E2" s="27">
        <v>2018</v>
      </c>
    </row>
    <row r="3" spans="2:7" ht="15.75" thickBot="1" x14ac:dyDescent="0.3">
      <c r="B3" s="14" t="s">
        <v>15</v>
      </c>
      <c r="C3" s="14" t="s">
        <v>16</v>
      </c>
      <c r="D3" s="14" t="s">
        <v>17</v>
      </c>
      <c r="E3" s="14" t="s">
        <v>18</v>
      </c>
      <c r="F3" s="14"/>
      <c r="G3" s="14" t="s">
        <v>19</v>
      </c>
    </row>
    <row r="4" spans="2:7" ht="14.1" customHeight="1" thickBot="1" x14ac:dyDescent="0.3">
      <c r="B4" s="15">
        <v>201903</v>
      </c>
      <c r="C4" s="16">
        <v>43571</v>
      </c>
      <c r="D4" s="15" t="s">
        <v>20</v>
      </c>
      <c r="E4" s="23">
        <v>2019</v>
      </c>
      <c r="F4" s="21">
        <v>881.5</v>
      </c>
      <c r="G4" s="15" t="s">
        <v>11</v>
      </c>
    </row>
    <row r="5" spans="2:7" ht="14.1" customHeight="1" thickBot="1" x14ac:dyDescent="0.3">
      <c r="B5" s="17">
        <v>201902</v>
      </c>
      <c r="C5" s="18">
        <v>43557</v>
      </c>
      <c r="D5" s="17" t="s">
        <v>21</v>
      </c>
      <c r="E5" s="22">
        <v>2019</v>
      </c>
      <c r="F5" s="22">
        <v>1001.9</v>
      </c>
      <c r="G5" s="17" t="s">
        <v>22</v>
      </c>
    </row>
    <row r="6" spans="2:7" ht="14.1" customHeight="1" thickBot="1" x14ac:dyDescent="0.3">
      <c r="B6" s="19">
        <v>201901</v>
      </c>
      <c r="C6" s="20">
        <v>43524</v>
      </c>
      <c r="D6" s="19" t="s">
        <v>23</v>
      </c>
      <c r="E6" s="23">
        <v>2019</v>
      </c>
      <c r="F6" s="23">
        <v>864.7</v>
      </c>
      <c r="G6" s="19" t="s">
        <v>11</v>
      </c>
    </row>
    <row r="7" spans="2:7" ht="14.1" customHeight="1" thickBot="1" x14ac:dyDescent="0.3">
      <c r="B7" s="17">
        <v>201811</v>
      </c>
      <c r="C7" s="18">
        <v>43462</v>
      </c>
      <c r="D7" s="17" t="s">
        <v>24</v>
      </c>
      <c r="E7" s="22">
        <v>2019</v>
      </c>
      <c r="F7" s="22">
        <v>842.1</v>
      </c>
      <c r="G7" s="17" t="s">
        <v>11</v>
      </c>
    </row>
    <row r="8" spans="2:7" ht="14.1" customHeight="1" thickBot="1" x14ac:dyDescent="0.3">
      <c r="B8" s="19">
        <v>201810</v>
      </c>
      <c r="C8" s="20">
        <v>43433</v>
      </c>
      <c r="D8" s="19" t="s">
        <v>25</v>
      </c>
      <c r="E8" s="23">
        <v>2019</v>
      </c>
      <c r="F8" s="23">
        <v>854.6</v>
      </c>
      <c r="G8" s="19"/>
    </row>
    <row r="9" spans="2:7" ht="14.1" customHeight="1" thickBot="1" x14ac:dyDescent="0.3">
      <c r="B9" s="17">
        <v>201809</v>
      </c>
      <c r="C9" s="18">
        <v>43402</v>
      </c>
      <c r="D9" s="17" t="s">
        <v>26</v>
      </c>
      <c r="E9" s="22">
        <v>2019</v>
      </c>
      <c r="F9" s="22">
        <v>853.5</v>
      </c>
      <c r="G9" s="17" t="s">
        <v>11</v>
      </c>
    </row>
    <row r="10" spans="2:7" ht="14.1" customHeight="1" thickBot="1" x14ac:dyDescent="0.3">
      <c r="B10" s="19">
        <v>201807</v>
      </c>
      <c r="C10" s="20">
        <v>43329</v>
      </c>
      <c r="D10" s="19" t="s">
        <v>27</v>
      </c>
      <c r="E10" s="23">
        <v>2019</v>
      </c>
      <c r="F10" s="23">
        <v>938.2</v>
      </c>
      <c r="G10" s="19" t="s">
        <v>11</v>
      </c>
    </row>
    <row r="11" spans="2:7" ht="14.1" customHeight="1" thickBot="1" x14ac:dyDescent="0.3">
      <c r="B11" s="17">
        <v>201806</v>
      </c>
      <c r="C11" s="18">
        <v>43301</v>
      </c>
      <c r="D11" s="17" t="s">
        <v>28</v>
      </c>
      <c r="E11" s="22">
        <v>2019</v>
      </c>
      <c r="F11" s="22">
        <v>748.3</v>
      </c>
      <c r="G11" s="17" t="s">
        <v>11</v>
      </c>
    </row>
    <row r="12" spans="2:7" ht="14.1" customHeight="1" thickBot="1" x14ac:dyDescent="0.3">
      <c r="B12" s="19">
        <v>201805</v>
      </c>
      <c r="C12" s="20">
        <v>43273</v>
      </c>
      <c r="D12" s="19" t="s">
        <v>29</v>
      </c>
      <c r="E12" s="23">
        <v>2019</v>
      </c>
      <c r="F12" s="23">
        <v>777.2</v>
      </c>
      <c r="G12" s="23">
        <f>SUM(F4:F12)</f>
        <v>7762</v>
      </c>
    </row>
    <row r="13" spans="2:7" ht="14.1" customHeight="1" thickBot="1" x14ac:dyDescent="0.3">
      <c r="B13" s="17">
        <v>201804</v>
      </c>
      <c r="C13" s="18">
        <v>43249</v>
      </c>
      <c r="D13" s="17" t="s">
        <v>30</v>
      </c>
      <c r="E13" s="45">
        <v>2018</v>
      </c>
      <c r="F13" s="22">
        <v>814</v>
      </c>
      <c r="G13" s="17" t="s">
        <v>11</v>
      </c>
    </row>
    <row r="14" spans="2:7" ht="14.1" customHeight="1" thickBot="1" x14ac:dyDescent="0.3">
      <c r="B14" s="19">
        <v>201803</v>
      </c>
      <c r="C14" s="20">
        <v>43215</v>
      </c>
      <c r="D14" s="19" t="s">
        <v>31</v>
      </c>
      <c r="E14" s="45">
        <v>2018</v>
      </c>
      <c r="F14" s="23">
        <v>1276.7</v>
      </c>
      <c r="G14" s="19" t="s">
        <v>11</v>
      </c>
    </row>
    <row r="15" spans="2:7" ht="14.1" customHeight="1" x14ac:dyDescent="0.25">
      <c r="B15" s="17">
        <v>201801</v>
      </c>
      <c r="C15" s="18">
        <v>43160</v>
      </c>
      <c r="D15" s="17" t="s">
        <v>32</v>
      </c>
      <c r="E15" s="45">
        <v>2018</v>
      </c>
      <c r="F15" s="22">
        <v>741.1</v>
      </c>
      <c r="G15" s="17" t="s">
        <v>11</v>
      </c>
    </row>
    <row r="16" spans="2:7" ht="14.1" customHeight="1" x14ac:dyDescent="0.25">
      <c r="B16" s="43"/>
      <c r="C16" s="44"/>
      <c r="D16" s="43"/>
      <c r="E16" s="45">
        <v>2018</v>
      </c>
      <c r="F16" s="45">
        <v>835.4</v>
      </c>
      <c r="G16" s="43"/>
    </row>
    <row r="17" spans="2:7" ht="14.1" customHeight="1" x14ac:dyDescent="0.25">
      <c r="B17" s="43"/>
      <c r="C17" s="44"/>
      <c r="D17" s="43"/>
      <c r="E17" s="45">
        <v>2018</v>
      </c>
      <c r="F17" s="45">
        <v>763</v>
      </c>
      <c r="G17" s="43"/>
    </row>
    <row r="18" spans="2:7" ht="14.1" customHeight="1" x14ac:dyDescent="0.25">
      <c r="B18" s="43"/>
      <c r="C18" s="44"/>
      <c r="D18" s="43"/>
      <c r="E18" s="45">
        <v>2018</v>
      </c>
      <c r="F18" s="45">
        <v>1002.45</v>
      </c>
      <c r="G18" s="43"/>
    </row>
    <row r="19" spans="2:7" ht="14.1" customHeight="1" x14ac:dyDescent="0.25">
      <c r="B19" s="43"/>
      <c r="C19" s="44"/>
      <c r="D19" s="43"/>
      <c r="E19" s="45">
        <v>2018</v>
      </c>
      <c r="F19" s="45">
        <v>917.05</v>
      </c>
      <c r="G19" s="43"/>
    </row>
    <row r="20" spans="2:7" ht="14.1" customHeight="1" x14ac:dyDescent="0.25">
      <c r="B20" s="43"/>
      <c r="C20" s="44"/>
      <c r="D20" s="43"/>
      <c r="E20" s="45">
        <v>2018</v>
      </c>
      <c r="F20" s="45">
        <v>885.4</v>
      </c>
      <c r="G20" s="43"/>
    </row>
    <row r="21" spans="2:7" ht="14.1" customHeight="1" x14ac:dyDescent="0.25">
      <c r="B21" s="43"/>
      <c r="C21" s="44"/>
      <c r="D21" s="43"/>
      <c r="E21" s="45">
        <v>2018</v>
      </c>
      <c r="F21" s="45">
        <v>1019.95</v>
      </c>
      <c r="G21" s="43"/>
    </row>
    <row r="22" spans="2:7" ht="14.1" customHeight="1" x14ac:dyDescent="0.25">
      <c r="B22" s="43"/>
      <c r="C22" s="44"/>
      <c r="D22" s="43"/>
      <c r="E22" s="45">
        <v>2018</v>
      </c>
      <c r="F22" s="45">
        <v>808.25</v>
      </c>
      <c r="G22" s="43"/>
    </row>
    <row r="23" spans="2:7" ht="14.1" customHeight="1" x14ac:dyDescent="0.25">
      <c r="B23" s="43"/>
      <c r="C23" s="44"/>
      <c r="D23" s="43"/>
      <c r="E23" s="45">
        <v>2018</v>
      </c>
      <c r="F23" s="45">
        <v>904.5</v>
      </c>
      <c r="G23" s="43"/>
    </row>
    <row r="24" spans="2:7" ht="14.1" customHeight="1" x14ac:dyDescent="0.25">
      <c r="B24" s="43"/>
      <c r="C24" s="44"/>
      <c r="D24" s="43"/>
      <c r="E24" s="45">
        <v>2018</v>
      </c>
      <c r="F24" s="45">
        <v>821.25</v>
      </c>
      <c r="G24" s="45">
        <f>SUM(F13:F24)</f>
        <v>10789.05</v>
      </c>
    </row>
    <row r="25" spans="2:7" ht="14.1" customHeight="1" x14ac:dyDescent="0.25">
      <c r="B25" s="43"/>
      <c r="C25" s="44"/>
      <c r="D25" s="43"/>
      <c r="E25" s="45">
        <v>2017</v>
      </c>
      <c r="F25" s="45">
        <v>897.95</v>
      </c>
      <c r="G25" s="43"/>
    </row>
    <row r="26" spans="2:7" ht="14.1" customHeight="1" x14ac:dyDescent="0.25">
      <c r="B26" s="43"/>
      <c r="C26" s="44"/>
      <c r="D26" s="43"/>
      <c r="E26" s="45">
        <v>2017</v>
      </c>
      <c r="F26" s="45">
        <v>807.8</v>
      </c>
      <c r="G26" s="43"/>
    </row>
    <row r="27" spans="2:7" ht="14.1" customHeight="1" x14ac:dyDescent="0.25">
      <c r="B27" s="43"/>
      <c r="C27" s="44"/>
      <c r="D27" s="43"/>
      <c r="E27" s="45">
        <v>2017</v>
      </c>
      <c r="F27" s="45">
        <v>870.25</v>
      </c>
      <c r="G27" s="43"/>
    </row>
    <row r="28" spans="2:7" ht="14.1" customHeight="1" x14ac:dyDescent="0.25">
      <c r="B28" s="43"/>
      <c r="C28" s="44"/>
      <c r="D28" s="43"/>
      <c r="E28" s="45">
        <v>2017</v>
      </c>
      <c r="F28" s="45">
        <v>886.45</v>
      </c>
      <c r="G28" s="43"/>
    </row>
    <row r="29" spans="2:7" ht="14.1" customHeight="1" x14ac:dyDescent="0.25">
      <c r="B29" s="43"/>
      <c r="C29" s="44"/>
      <c r="D29" s="43"/>
      <c r="E29" s="45">
        <v>2017</v>
      </c>
      <c r="F29" s="45">
        <v>844.3</v>
      </c>
      <c r="G29" s="43"/>
    </row>
    <row r="30" spans="2:7" ht="14.1" customHeight="1" x14ac:dyDescent="0.25">
      <c r="B30" s="43"/>
      <c r="C30" s="44"/>
      <c r="D30" s="43"/>
      <c r="E30" s="45">
        <v>2017</v>
      </c>
      <c r="F30" s="45">
        <v>870.8</v>
      </c>
      <c r="G30" s="43"/>
    </row>
    <row r="31" spans="2:7" ht="14.1" customHeight="1" x14ac:dyDescent="0.25">
      <c r="B31" s="43"/>
      <c r="C31" s="44"/>
      <c r="D31" s="43"/>
      <c r="E31" s="45">
        <v>2017</v>
      </c>
      <c r="F31" s="45">
        <v>757.45</v>
      </c>
      <c r="G31" s="43"/>
    </row>
    <row r="32" spans="2:7" ht="14.1" customHeight="1" x14ac:dyDescent="0.25">
      <c r="B32" s="43"/>
      <c r="C32" s="44"/>
      <c r="D32" s="43"/>
      <c r="E32" s="45">
        <v>2017</v>
      </c>
      <c r="F32" s="45">
        <v>802.15</v>
      </c>
      <c r="G32" s="43"/>
    </row>
    <row r="33" spans="2:7" ht="14.1" customHeight="1" x14ac:dyDescent="0.25">
      <c r="B33" s="43"/>
      <c r="C33" s="44"/>
      <c r="D33" s="43"/>
      <c r="E33" s="45">
        <v>2017</v>
      </c>
      <c r="F33" s="45">
        <v>1625.7</v>
      </c>
      <c r="G33" s="43"/>
    </row>
    <row r="34" spans="2:7" ht="14.1" customHeight="1" x14ac:dyDescent="0.25">
      <c r="B34" s="43"/>
      <c r="C34" s="44"/>
      <c r="D34" s="43"/>
      <c r="E34" s="45">
        <v>2017</v>
      </c>
      <c r="F34" s="45">
        <v>801.5</v>
      </c>
      <c r="G34" s="43"/>
    </row>
    <row r="35" spans="2:7" ht="14.1" customHeight="1" x14ac:dyDescent="0.25">
      <c r="B35" s="43"/>
      <c r="C35" s="44"/>
      <c r="D35" s="43"/>
      <c r="E35" s="45">
        <v>2017</v>
      </c>
      <c r="F35" s="45">
        <v>931.25</v>
      </c>
      <c r="G35" s="43"/>
    </row>
    <row r="36" spans="2:7" ht="14.1" customHeight="1" x14ac:dyDescent="0.25">
      <c r="B36" s="43"/>
      <c r="C36" s="44"/>
      <c r="D36" s="43"/>
      <c r="E36" s="45">
        <v>2017</v>
      </c>
      <c r="F36" s="45">
        <v>1505.15</v>
      </c>
      <c r="G36" s="45">
        <f>SUM(F25:F36)</f>
        <v>11600.75</v>
      </c>
    </row>
    <row r="37" spans="2:7" ht="14.1" customHeight="1" x14ac:dyDescent="0.25">
      <c r="B37" s="43"/>
      <c r="C37" s="44"/>
      <c r="D37" s="43"/>
      <c r="E37" s="45">
        <v>2016</v>
      </c>
      <c r="F37" s="45">
        <v>732.15</v>
      </c>
      <c r="G37" s="43"/>
    </row>
    <row r="38" spans="2:7" ht="14.1" customHeight="1" x14ac:dyDescent="0.25">
      <c r="B38" s="43"/>
      <c r="C38" s="44"/>
      <c r="D38" s="43"/>
      <c r="E38" s="45">
        <v>2016</v>
      </c>
      <c r="F38" s="45">
        <v>885.4</v>
      </c>
      <c r="G38" s="43"/>
    </row>
    <row r="39" spans="2:7" ht="14.1" customHeight="1" x14ac:dyDescent="0.25">
      <c r="B39" s="43"/>
      <c r="C39" s="44"/>
      <c r="D39" s="43"/>
      <c r="E39" s="45">
        <v>2016</v>
      </c>
      <c r="F39" s="45">
        <v>727.15</v>
      </c>
      <c r="G39" s="43"/>
    </row>
    <row r="40" spans="2:7" ht="14.1" customHeight="1" x14ac:dyDescent="0.25">
      <c r="B40" s="43"/>
      <c r="C40" s="44"/>
      <c r="D40" s="43"/>
      <c r="E40" s="45">
        <v>2016</v>
      </c>
      <c r="F40" s="45">
        <v>850.25</v>
      </c>
      <c r="G40" s="43"/>
    </row>
    <row r="41" spans="2:7" ht="14.1" customHeight="1" x14ac:dyDescent="0.25">
      <c r="B41" s="43"/>
      <c r="C41" s="44"/>
      <c r="D41" s="43"/>
      <c r="E41" s="45">
        <v>2016</v>
      </c>
      <c r="F41" s="45">
        <v>817.4</v>
      </c>
      <c r="G41" s="43"/>
    </row>
    <row r="42" spans="2:7" ht="14.1" customHeight="1" x14ac:dyDescent="0.25">
      <c r="B42" s="43"/>
      <c r="C42" s="44"/>
      <c r="D42" s="43"/>
      <c r="E42" s="45">
        <v>2016</v>
      </c>
      <c r="F42" s="45">
        <v>760.8</v>
      </c>
      <c r="G42" s="43"/>
    </row>
    <row r="43" spans="2:7" ht="14.1" customHeight="1" x14ac:dyDescent="0.25">
      <c r="B43" s="43"/>
      <c r="C43" s="44"/>
      <c r="D43" s="43"/>
      <c r="E43" s="45">
        <v>2016</v>
      </c>
      <c r="F43" s="45">
        <v>1588.7</v>
      </c>
      <c r="G43" s="43"/>
    </row>
    <row r="44" spans="2:7" ht="14.1" customHeight="1" x14ac:dyDescent="0.25">
      <c r="B44" s="43"/>
      <c r="C44" s="44"/>
      <c r="D44" s="43"/>
      <c r="E44" s="45">
        <v>2016</v>
      </c>
      <c r="F44" s="45">
        <v>948.7</v>
      </c>
      <c r="G44" s="43"/>
    </row>
    <row r="45" spans="2:7" ht="14.1" customHeight="1" x14ac:dyDescent="0.25">
      <c r="B45" s="43"/>
      <c r="C45" s="44"/>
      <c r="D45" s="43"/>
      <c r="E45" s="45">
        <v>2016</v>
      </c>
      <c r="F45" s="45">
        <v>735.95</v>
      </c>
      <c r="G45" s="43"/>
    </row>
    <row r="46" spans="2:7" ht="14.1" customHeight="1" x14ac:dyDescent="0.25">
      <c r="B46" s="43"/>
      <c r="C46" s="44"/>
      <c r="D46" s="43"/>
      <c r="E46" s="45">
        <v>2016</v>
      </c>
      <c r="F46" s="45">
        <v>848.9</v>
      </c>
      <c r="G46" s="43"/>
    </row>
    <row r="47" spans="2:7" ht="14.1" customHeight="1" x14ac:dyDescent="0.25">
      <c r="B47" s="43"/>
      <c r="C47" s="44"/>
      <c r="D47" s="43"/>
      <c r="E47" s="45">
        <v>2016</v>
      </c>
      <c r="F47" s="45">
        <v>765.65</v>
      </c>
      <c r="G47" s="43"/>
    </row>
    <row r="48" spans="2:7" ht="14.1" customHeight="1" x14ac:dyDescent="0.25">
      <c r="B48" s="43"/>
      <c r="C48" s="44"/>
      <c r="D48" s="43"/>
      <c r="E48" s="45">
        <v>2016</v>
      </c>
      <c r="F48" s="45">
        <v>1596.15</v>
      </c>
      <c r="G48" s="45">
        <f>SUM(F37:F48)</f>
        <v>11257.199999999999</v>
      </c>
    </row>
    <row r="49" spans="1:7" ht="14.1" customHeight="1" x14ac:dyDescent="0.25">
      <c r="B49" s="43"/>
      <c r="C49" s="44"/>
      <c r="D49" s="43"/>
      <c r="E49" s="45">
        <v>2015</v>
      </c>
      <c r="F49" s="45">
        <v>864.55</v>
      </c>
      <c r="G49" s="43"/>
    </row>
    <row r="50" spans="1:7" ht="14.1" customHeight="1" x14ac:dyDescent="0.25">
      <c r="B50" s="43"/>
      <c r="C50" s="44"/>
      <c r="D50" s="43"/>
      <c r="E50" s="45">
        <v>2015</v>
      </c>
      <c r="F50" s="45">
        <v>775</v>
      </c>
      <c r="G50" s="45">
        <f>F49+F50+F49+F50+F49+F50+F49+F50+F49+F50+F49+F50</f>
        <v>9837.2999999999993</v>
      </c>
    </row>
    <row r="51" spans="1:7" ht="14.1" customHeight="1" thickBot="1" x14ac:dyDescent="0.3"/>
    <row r="52" spans="1:7" s="5" customFormat="1" ht="14.1" customHeight="1" x14ac:dyDescent="0.25">
      <c r="A52" s="5" t="s">
        <v>33</v>
      </c>
      <c r="E52" s="25"/>
      <c r="F52" s="26">
        <f>SUM(F6:F15)</f>
        <v>8710.4</v>
      </c>
    </row>
    <row r="54" spans="1:7" x14ac:dyDescent="0.25">
      <c r="E54" s="24"/>
      <c r="F54" s="24"/>
    </row>
    <row r="59" spans="1:7" s="29" customFormat="1" x14ac:dyDescent="0.25">
      <c r="A59" s="29" t="s">
        <v>5</v>
      </c>
      <c r="E59" s="30"/>
    </row>
    <row r="61" spans="1:7" x14ac:dyDescent="0.25">
      <c r="E61" s="28">
        <v>2017</v>
      </c>
      <c r="F61">
        <v>15850</v>
      </c>
    </row>
    <row r="62" spans="1:7" x14ac:dyDescent="0.25">
      <c r="E62" s="31">
        <v>2016</v>
      </c>
      <c r="F62">
        <v>15260</v>
      </c>
    </row>
    <row r="63" spans="1:7" x14ac:dyDescent="0.25">
      <c r="E63" s="31">
        <v>2015</v>
      </c>
      <c r="F63">
        <v>14630</v>
      </c>
    </row>
    <row r="64" spans="1:7" x14ac:dyDescent="0.25">
      <c r="E64" s="31">
        <v>2014</v>
      </c>
      <c r="F64">
        <v>14150</v>
      </c>
    </row>
    <row r="65" s="32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CRISS</cp:lastModifiedBy>
  <cp:lastPrinted>2018-01-26T21:17:31Z</cp:lastPrinted>
  <dcterms:created xsi:type="dcterms:W3CDTF">2017-12-12T20:53:17Z</dcterms:created>
  <dcterms:modified xsi:type="dcterms:W3CDTF">2019-12-23T05:18:59Z</dcterms:modified>
</cp:coreProperties>
</file>