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 1\Desktop\"/>
    </mc:Choice>
  </mc:AlternateContent>
  <bookViews>
    <workbookView xWindow="75" yWindow="60" windowWidth="13125" windowHeight="15330" activeTab="1"/>
  </bookViews>
  <sheets>
    <sheet name="AYRIHUANCA" sheetId="1" r:id="rId1"/>
    <sheet name="CURASCO" sheetId="2" r:id="rId2"/>
    <sheet name="MAMARA" sheetId="3" r:id="rId3"/>
    <sheet name="KILCATA" sheetId="4" r:id="rId4"/>
    <sheet name="SONCCOCCOCHA" sheetId="5" r:id="rId5"/>
    <sheet name="TURPAY" sheetId="6" r:id="rId6"/>
    <sheet name="YUMIRI" sheetId="7" r:id="rId7"/>
    <sheet name="RR.HH.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6" l="1"/>
  <c r="G26" i="6" s="1"/>
  <c r="E27" i="6"/>
  <c r="G27" i="6" s="1"/>
  <c r="E28" i="1" l="1"/>
  <c r="G28" i="1" s="1"/>
  <c r="E29" i="1"/>
  <c r="G29" i="1" s="1"/>
  <c r="E27" i="7"/>
  <c r="G27" i="7" s="1"/>
  <c r="E26" i="7"/>
  <c r="G26" i="7" s="1"/>
  <c r="E24" i="7"/>
  <c r="E22" i="7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24" i="6" l="1"/>
  <c r="E22" i="6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27" i="5" l="1"/>
  <c r="G27" i="5" s="1"/>
  <c r="E26" i="5"/>
  <c r="G26" i="5" s="1"/>
  <c r="E24" i="5"/>
  <c r="E22" i="5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27" i="4" l="1"/>
  <c r="G27" i="4" s="1"/>
  <c r="E26" i="4"/>
  <c r="G26" i="4" s="1"/>
  <c r="E24" i="4"/>
  <c r="E22" i="4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29" i="3" l="1"/>
  <c r="G29" i="3" s="1"/>
  <c r="E28" i="3"/>
  <c r="G28" i="3" s="1"/>
  <c r="E26" i="3"/>
  <c r="E24" i="3"/>
  <c r="G24" i="3" s="1"/>
  <c r="E23" i="3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34" i="2" l="1"/>
  <c r="G34" i="2" s="1"/>
  <c r="E33" i="2"/>
  <c r="G33" i="2" s="1"/>
  <c r="E31" i="2"/>
  <c r="E26" i="2"/>
  <c r="G26" i="2" s="1"/>
  <c r="E24" i="2"/>
  <c r="G24" i="2" s="1"/>
  <c r="E23" i="2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26" i="1" l="1"/>
  <c r="E24" i="1"/>
  <c r="G24" i="1" s="1"/>
  <c r="E23" i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</calcChain>
</file>

<file path=xl/sharedStrings.xml><?xml version="1.0" encoding="utf-8"?>
<sst xmlns="http://schemas.openxmlformats.org/spreadsheetml/2006/main" count="720" uniqueCount="167">
  <si>
    <t>KILCATA</t>
  </si>
  <si>
    <t>N°</t>
  </si>
  <si>
    <t>PROVINCIA</t>
  </si>
  <si>
    <t>DISTRITO</t>
  </si>
  <si>
    <t>CODIGO UNICO</t>
  </si>
  <si>
    <t>PUESTO DE SALUD</t>
  </si>
  <si>
    <t>NIVEL - CATEGORIA</t>
  </si>
  <si>
    <t>MICRORED</t>
  </si>
  <si>
    <t>INICIO DE ACTIVIDAD</t>
  </si>
  <si>
    <t>RECURSOS HUMANOS</t>
  </si>
  <si>
    <t>EQUIPAMIENTO</t>
  </si>
  <si>
    <t>GRAU</t>
  </si>
  <si>
    <t>MICAELA BASTIDAS</t>
  </si>
  <si>
    <t>00002601</t>
  </si>
  <si>
    <t>AYRIHUANCA</t>
  </si>
  <si>
    <t>I-2</t>
  </si>
  <si>
    <t>VILCABAMBA</t>
  </si>
  <si>
    <t>01/07/1980</t>
  </si>
  <si>
    <t>MEDICO (SERUMS 01), ENFERMERA (SERUMS 01), TECNICA EN ENFERMERIA (02)</t>
  </si>
  <si>
    <t>UNIDAD DENTAL</t>
  </si>
  <si>
    <t>MAMARA</t>
  </si>
  <si>
    <t>00002600</t>
  </si>
  <si>
    <t>01/01/1994</t>
  </si>
  <si>
    <t>MEDICO (SERUMS 01), ENFERMERA (01), CIRUJANO DENTISTA (01), TECNICA EN ENFERMERIA (02), CHOFER (01)</t>
  </si>
  <si>
    <t>CAMIONETA</t>
  </si>
  <si>
    <t>CURASCO</t>
  </si>
  <si>
    <t>00002597</t>
  </si>
  <si>
    <t>13/03/1983</t>
  </si>
  <si>
    <t>MEDICO (SERUMS 01), ENFERMERA (01), OBSTETRA (01), CIRUJANO DENTISTA (01), TECNICA EN ENFERMERIA (02), TECNICO DE LABORATORIO (01), CHOFER (01)</t>
  </si>
  <si>
    <t>CAMIONETA, UNIDAD DENTAL</t>
  </si>
  <si>
    <t>ANTABAMBA</t>
  </si>
  <si>
    <t>OROPESA</t>
  </si>
  <si>
    <t>00011640</t>
  </si>
  <si>
    <t>I-1</t>
  </si>
  <si>
    <t>CHUQUIBAMBILLA</t>
  </si>
  <si>
    <t>01/01/2011</t>
  </si>
  <si>
    <t>ENFERMERA (SERUMS 01), TEC. EN ENFERMERIA (01)</t>
  </si>
  <si>
    <t>00002690</t>
  </si>
  <si>
    <t>YUMIRI</t>
  </si>
  <si>
    <t>02/05/1975</t>
  </si>
  <si>
    <t>TEC. EN ENFERMERIA (02)</t>
  </si>
  <si>
    <t>00007438</t>
  </si>
  <si>
    <t>SONCCOCCOCHA</t>
  </si>
  <si>
    <t>10/03/2009</t>
  </si>
  <si>
    <t>TURPAY</t>
  </si>
  <si>
    <t>00002608</t>
  </si>
  <si>
    <t>ENFERMERA (SERUMS 01), TEC. EN ENFERMERIA (02)</t>
  </si>
  <si>
    <t>RESUMEN DE RECURSOS HUMANOS DE LOS ESTABLECIMIENTOS DE SALUD DE GRAU Y ANTABAMBA</t>
  </si>
  <si>
    <t>ODONTOLOGO ITINERANTE</t>
  </si>
  <si>
    <t>CANT. TOTAL DE RR.HH.</t>
  </si>
  <si>
    <t>PROGRAMA MÉDICO FUNCIONAL</t>
  </si>
  <si>
    <t>NOMBRE DEL EE.SS:</t>
  </si>
  <si>
    <t>P.S. MAMARA</t>
  </si>
  <si>
    <t>CATEGORÍA PROYECTADA:</t>
  </si>
  <si>
    <t>I - 2</t>
  </si>
  <si>
    <t>DISTRITO / PROVINCIA / DEPARTAMENTO:</t>
  </si>
  <si>
    <t>CÓDIGO DEL SERVICIO</t>
  </si>
  <si>
    <t>CARTERA DE SERVICIOS</t>
  </si>
  <si>
    <t>VALOR REFERENCIAL DEL VOLUMEN DE PRODUCCIÓN OPTIMIZADA DEL AMBIENTE</t>
  </si>
  <si>
    <t>GRADO DE UTILIZACIÓN</t>
  </si>
  <si>
    <t>CÓDIGO DEL AMBIENTE</t>
  </si>
  <si>
    <t>AMBIENTES DEL SERVICIO</t>
  </si>
  <si>
    <t>NÚMERO DE AMBIENTES</t>
  </si>
  <si>
    <t>OBSERVACIONES (*)</t>
  </si>
  <si>
    <t>UPSS CONSULTA EXTERNA</t>
  </si>
  <si>
    <t>MED-GEN</t>
  </si>
  <si>
    <t>Consulta ambulatoria por médico general</t>
  </si>
  <si>
    <t>MED1</t>
  </si>
  <si>
    <t>CONSULTORIO DE MEDICINA GENERAL</t>
  </si>
  <si>
    <t>Ambientes compartidos funcionalmente</t>
  </si>
  <si>
    <t>Exclusivo por tipo de Atencion y Paciente</t>
  </si>
  <si>
    <t>ENF-GEN</t>
  </si>
  <si>
    <t>Atención ambulatoria por enfermera</t>
  </si>
  <si>
    <t>CRED</t>
  </si>
  <si>
    <t>ENF1a</t>
  </si>
  <si>
    <t>CONSULTORIO CRED</t>
  </si>
  <si>
    <t>Estimulación Temprana</t>
  </si>
  <si>
    <t>ENF2b</t>
  </si>
  <si>
    <t>ESTIMULACION TEMPRANA</t>
  </si>
  <si>
    <t>Inmunizaciones</t>
  </si>
  <si>
    <t>ENF1b</t>
  </si>
  <si>
    <t>SALA DE INMUNIZACIONES</t>
  </si>
  <si>
    <t>ENF-DIF</t>
  </si>
  <si>
    <t>Atención ambulatoria diferenciada por enfermera u otro profesional de la salud</t>
  </si>
  <si>
    <t>TBC</t>
  </si>
  <si>
    <t>ENF2g</t>
  </si>
  <si>
    <t xml:space="preserve">PREVENCION Y CONTROL DE TBC  </t>
  </si>
  <si>
    <t>ITS/VIH/SIDA</t>
  </si>
  <si>
    <t>ENF2f</t>
  </si>
  <si>
    <t>CONSEJERÍA Y PREVENCION DE ITS/VIH/SIDA</t>
  </si>
  <si>
    <t>Adolescente</t>
  </si>
  <si>
    <t>ENF2a</t>
  </si>
  <si>
    <t>ATENCIÓN INTEGRAL Y CONSEJERIA DEL ADOLESCENTE</t>
  </si>
  <si>
    <t>Cancer</t>
  </si>
  <si>
    <t>ENF2e</t>
  </si>
  <si>
    <t>CONSEJERÍA Y PREVENCION DEL CANCER</t>
  </si>
  <si>
    <t xml:space="preserve">Adulto Mayor </t>
  </si>
  <si>
    <t>ENF2c</t>
  </si>
  <si>
    <t>ATENCIÓN INTEGRAL DEL ADULTO MAYOR</t>
  </si>
  <si>
    <t>Enf. No Transmisibles</t>
  </si>
  <si>
    <t>ENF2d</t>
  </si>
  <si>
    <t>CONSEJERÍA Y PREVENCION DE ENFERMEDADES NO TRANSMISIBLES</t>
  </si>
  <si>
    <t>OBS-GEN</t>
  </si>
  <si>
    <t>Atención ambulatoria por obstetra</t>
  </si>
  <si>
    <t>CPN</t>
  </si>
  <si>
    <t>OBS 1a</t>
  </si>
  <si>
    <t>CONSULTORIO DE OBSTETRICIA (CONTROL PRENATAL)</t>
  </si>
  <si>
    <t>Planf. Fam</t>
  </si>
  <si>
    <t>OBS 1b</t>
  </si>
  <si>
    <t>CONSULTORIO DE OBSTETRICIA (PLANIFICACION FAMILIAR)</t>
  </si>
  <si>
    <t>Psicoprofilaxis</t>
  </si>
  <si>
    <t>N.A.</t>
  </si>
  <si>
    <t>OBS 1c</t>
  </si>
  <si>
    <t xml:space="preserve">PSICOPROFILAXIS </t>
  </si>
  <si>
    <t>ODN-SRX</t>
  </si>
  <si>
    <t>Atención ambulatoria por cirujano dentista general con soporte de radiologia oral</t>
  </si>
  <si>
    <t>ODN2</t>
  </si>
  <si>
    <t>CONSULTORIO DE ODONTOLOGIA GENERAL CON SOPORTE DE RADIOLOGIA ORAL</t>
  </si>
  <si>
    <t>ODN1</t>
  </si>
  <si>
    <t>UPSS PATOLOGIA CLINICA</t>
  </si>
  <si>
    <t>LAB-INT</t>
  </si>
  <si>
    <t>LAB2b</t>
  </si>
  <si>
    <t>TOMA DE MUESTRAS</t>
  </si>
  <si>
    <t>LABORATORIO DE HEMATOLOGÍA</t>
  </si>
  <si>
    <t>LABORATORIO DE BIOQUÍMICA</t>
  </si>
  <si>
    <t>LABORATORIO DE MICROBIOLOGÍA</t>
  </si>
  <si>
    <t>UPSS FARMACIA</t>
  </si>
  <si>
    <t>FAR-COM</t>
  </si>
  <si>
    <t>Expendio y dispensación de medicamentos y Productos sanitarios</t>
  </si>
  <si>
    <t>Dispensación de medicamentos</t>
  </si>
  <si>
    <t>FARM1a</t>
  </si>
  <si>
    <t>DISPENSACIÓN Y EXPENDIO EN UPSS CONSULTA EXTERNA</t>
  </si>
  <si>
    <t>ACTIVIDADES DE ATENCION DE URGENCIAS Y EMERGENCIAS</t>
  </si>
  <si>
    <t>EMG-MED</t>
  </si>
  <si>
    <t>Atención de urgencias y emergencias por médico general</t>
  </si>
  <si>
    <t>EMG3a</t>
  </si>
  <si>
    <t xml:space="preserve">TOPICO DE URGENCIAS Y EMERGENCIAS </t>
  </si>
  <si>
    <t>EMG-OBS</t>
  </si>
  <si>
    <t>Atención en Ambiente de Observación de Emergencia</t>
  </si>
  <si>
    <t>EMG3b</t>
  </si>
  <si>
    <t>AMBIENTE DE OBSERVACION</t>
  </si>
  <si>
    <t>(+) Códigos utilizados para los ambientes correspondientes al primer nivel de atención.</t>
  </si>
  <si>
    <t>AMBIENTES COMPLEMENTARIOS</t>
  </si>
  <si>
    <t>UPS TRANSPORTE</t>
  </si>
  <si>
    <t>UPS CASA DE FUERZA</t>
  </si>
  <si>
    <t>UPS CADENA DE FRIO</t>
  </si>
  <si>
    <t>UPS RESIDENCIA DE PERSONAL</t>
  </si>
  <si>
    <t>P.S. KILCATA</t>
  </si>
  <si>
    <t>I - 1</t>
  </si>
  <si>
    <t>OROPESA/ANTABAMBA/APURIMAC</t>
  </si>
  <si>
    <t>P.S. AYRIHUANCA</t>
  </si>
  <si>
    <t>MICAELA BASTIDAS/GRAU/APURIMAC</t>
  </si>
  <si>
    <t>P.S. CURASCO</t>
  </si>
  <si>
    <t>CURASCO/GRAU/APURIMAC</t>
  </si>
  <si>
    <t>MAMARA/GRAU/APURIMAC</t>
  </si>
  <si>
    <t>P.S. SONCCOCCOCHA</t>
  </si>
  <si>
    <t>P.S. TURPAY</t>
  </si>
  <si>
    <t>TURPAY/GRAU/APURIMAC</t>
  </si>
  <si>
    <t>P.S. YUMIRI</t>
  </si>
  <si>
    <t>ATENCIONES
AÑO 2019</t>
  </si>
  <si>
    <t>Habitacion de 1 Cama</t>
  </si>
  <si>
    <t>Procedimientos de Laboratorio Clínico Tipos I-3</t>
  </si>
  <si>
    <t>Habitacion de 1 Camas</t>
  </si>
  <si>
    <t>CONSEJERÍA Y PREVENCION DE TBC</t>
  </si>
  <si>
    <t>SALA DE ESTIMULACION TEMPRANA</t>
  </si>
  <si>
    <t>UPS ALMACÉN GENERAL</t>
  </si>
  <si>
    <t>UPS SALUD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</si>
</sst>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indexed="8"/>
      <name val="Arial Narrow"/>
      <family val="2"/>
    </font>
    <font>
      <sz val="12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0" fontId="4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1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1" fontId="6" fillId="4" borderId="10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 wrapText="1"/>
    </xf>
    <xf numFmtId="3" fontId="8" fillId="0" borderId="12" xfId="0" applyNumberFormat="1" applyFont="1" applyBorder="1" applyAlignment="1">
      <alignment horizontal="center" vertical="center" wrapText="1"/>
    </xf>
    <xf numFmtId="4" fontId="8" fillId="0" borderId="12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horizontal="center" vertical="center" wrapText="1"/>
    </xf>
    <xf numFmtId="3" fontId="8" fillId="0" borderId="13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3" fontId="10" fillId="3" borderId="12" xfId="0" applyNumberFormat="1" applyFont="1" applyFill="1" applyBorder="1" applyAlignment="1">
      <alignment horizontal="center" vertical="center" wrapText="1"/>
    </xf>
    <xf numFmtId="3" fontId="8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1" fontId="10" fillId="0" borderId="12" xfId="0" applyNumberFormat="1" applyFont="1" applyBorder="1" applyAlignment="1">
      <alignment horizontal="center" vertical="center" wrapText="1"/>
    </xf>
    <xf numFmtId="4" fontId="10" fillId="0" borderId="12" xfId="0" applyNumberFormat="1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horizontal="center" vertical="center" wrapText="1"/>
    </xf>
    <xf numFmtId="3" fontId="10" fillId="3" borderId="0" xfId="0" applyNumberFormat="1" applyFont="1" applyFill="1" applyAlignment="1">
      <alignment horizontal="center" vertical="center" wrapText="1"/>
    </xf>
    <xf numFmtId="4" fontId="1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" fontId="11" fillId="6" borderId="12" xfId="0" applyNumberFormat="1" applyFont="1" applyFill="1" applyBorder="1" applyAlignment="1">
      <alignment horizontal="center" vertical="center" wrapText="1"/>
    </xf>
    <xf numFmtId="3" fontId="10" fillId="0" borderId="13" xfId="0" applyNumberFormat="1" applyFont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4" fontId="10" fillId="0" borderId="13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left" vertical="center" wrapText="1"/>
    </xf>
    <xf numFmtId="3" fontId="8" fillId="0" borderId="13" xfId="0" applyNumberFormat="1" applyFont="1" applyBorder="1" applyAlignment="1">
      <alignment horizontal="center" vertical="center" wrapText="1"/>
    </xf>
    <xf numFmtId="3" fontId="8" fillId="0" borderId="17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3" fontId="10" fillId="0" borderId="13" xfId="0" applyNumberFormat="1" applyFont="1" applyBorder="1" applyAlignment="1">
      <alignment horizontal="center" vertical="center" wrapText="1"/>
    </xf>
    <xf numFmtId="3" fontId="10" fillId="0" borderId="14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8" fillId="0" borderId="15" xfId="1" applyFont="1" applyBorder="1" applyAlignment="1">
      <alignment horizontal="left" vertical="center" wrapText="1"/>
    </xf>
    <xf numFmtId="0" fontId="8" fillId="0" borderId="18" xfId="1" applyFont="1" applyBorder="1" applyAlignment="1">
      <alignment horizontal="left" vertical="center" wrapText="1"/>
    </xf>
    <xf numFmtId="0" fontId="8" fillId="0" borderId="16" xfId="1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3" fontId="10" fillId="3" borderId="12" xfId="0" applyNumberFormat="1" applyFont="1" applyFill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4" fontId="8" fillId="0" borderId="1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6" borderId="15" xfId="0" applyFont="1" applyFill="1" applyBorder="1" applyAlignment="1">
      <alignment horizontal="left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3" fontId="10" fillId="0" borderId="8" xfId="0" applyNumberFormat="1" applyFont="1" applyBorder="1" applyAlignment="1">
      <alignment horizontal="center" vertical="center" wrapText="1"/>
    </xf>
    <xf numFmtId="3" fontId="10" fillId="0" borderId="19" xfId="0" applyNumberFormat="1" applyFont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E/Desktop/EE.SS.%20DE%20GRAU/INFORME%20DE%20PRODUCCION/PRODUCCION%20AYRIHUANCA%20I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E/Desktop/EE.SS.%20DE%20GRAU/INFORME%20DE%20PRODUCCION/PRODUCCION%20CURASCO%20I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E/Desktop/EE.SS.%20DE%20GRAU/INFORME%20DE%20PRODUCCION/PRODUCCION%20MAMARA%20I-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E/Desktop/EE.SS.%20DE%20GRAU/INFORME%20DE%20PRODUCCION/PRODUCCION%20KILCATA%20I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E/Desktop/EE.SS.%20DE%20GRAU/INFORME%20DE%20PRODUCCION/PRODUCCION%20SONCCOCCOCHA%20I-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E/Desktop/EE.SS.%20DE%20GRAU/INFORME%20DE%20PRODUCCION/PRODUCCION%20TURPAY%20I-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E/Desktop/EE.SS.%20DE%20GRAU/INFORME%20DE%20PRODUCCION/PRODUCCION%20YUMIRI%20I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1 Prod 2 MORBI ESTRAG"/>
      <sheetName val="5.2 Prod 1 ATD ATC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14 Dda Consolidda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0">
          <cell r="S10">
            <v>1579.4498672166906</v>
          </cell>
        </row>
        <row r="21">
          <cell r="S21">
            <v>494.0531212832438</v>
          </cell>
        </row>
        <row r="23">
          <cell r="S23">
            <v>1888.0698630647425</v>
          </cell>
        </row>
        <row r="25">
          <cell r="S25">
            <v>123.76483486321582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433.12157280824573</v>
          </cell>
        </row>
        <row r="33">
          <cell r="S33">
            <v>282.65099524620467</v>
          </cell>
        </row>
        <row r="35">
          <cell r="S35">
            <v>0</v>
          </cell>
        </row>
        <row r="37">
          <cell r="S37">
            <v>1512.6072684820585</v>
          </cell>
        </row>
        <row r="39">
          <cell r="S39">
            <v>425.63028574910834</v>
          </cell>
        </row>
        <row r="41">
          <cell r="S41">
            <v>1813.1486002432057</v>
          </cell>
        </row>
        <row r="43">
          <cell r="S43">
            <v>283.75352383273889</v>
          </cell>
        </row>
        <row r="47">
          <cell r="S47">
            <v>755.48309486220523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1 Prod 2 MORBI ESTRAG"/>
      <sheetName val="5.2 Prod 1 ATD ATC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14 Dda Consolidda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0">
          <cell r="S10">
            <v>1107.2376864076275</v>
          </cell>
        </row>
        <row r="21">
          <cell r="S21">
            <v>614.16559596898435</v>
          </cell>
        </row>
        <row r="23">
          <cell r="S23">
            <v>1450.4663741937259</v>
          </cell>
        </row>
        <row r="25">
          <cell r="S25">
            <v>178.53286084891349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397.38406062633015</v>
          </cell>
        </row>
        <row r="33">
          <cell r="S33">
            <v>227.04675040809738</v>
          </cell>
        </row>
        <row r="35">
          <cell r="S35">
            <v>0</v>
          </cell>
        </row>
        <row r="37">
          <cell r="S37">
            <v>897.01827109977125</v>
          </cell>
        </row>
        <row r="39">
          <cell r="S39">
            <v>380.35046811622448</v>
          </cell>
        </row>
        <row r="41">
          <cell r="S41">
            <v>1137.5932337433242</v>
          </cell>
        </row>
        <row r="43">
          <cell r="S43">
            <v>253.56697874414965</v>
          </cell>
        </row>
        <row r="45">
          <cell r="S45">
            <v>712.7106262578784</v>
          </cell>
        </row>
        <row r="58">
          <cell r="S58" t="e">
            <v>#DIV/0!</v>
          </cell>
        </row>
        <row r="60">
          <cell r="S60" t="e">
            <v>#DIV/0!</v>
          </cell>
        </row>
        <row r="79">
          <cell r="S79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1 Prod 2 MORBI ESTRAG"/>
      <sheetName val="5.2 Prod 1 ATD ATC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14 Dda Consolidda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0">
          <cell r="S10">
            <v>941.61452147806563</v>
          </cell>
        </row>
        <row r="21">
          <cell r="S21">
            <v>357.20745021497248</v>
          </cell>
        </row>
        <row r="23">
          <cell r="S23">
            <v>1152.0339035958286</v>
          </cell>
        </row>
        <row r="25">
          <cell r="S25">
            <v>99.615598792344457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269.96852167134921</v>
          </cell>
        </row>
        <row r="33">
          <cell r="S33">
            <v>270.22690670483934</v>
          </cell>
        </row>
        <row r="35">
          <cell r="S35">
            <v>0</v>
          </cell>
        </row>
        <row r="37">
          <cell r="S37">
            <v>807.17721521300246</v>
          </cell>
        </row>
        <row r="39">
          <cell r="S39">
            <v>235.45505169099599</v>
          </cell>
        </row>
        <row r="41">
          <cell r="S41">
            <v>924.07573448688481</v>
          </cell>
        </row>
        <row r="43">
          <cell r="S43">
            <v>156.97003446066398</v>
          </cell>
        </row>
        <row r="45">
          <cell r="S45">
            <v>617.59393325301062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2 Prod 1 ATD ATC ESTRAG"/>
      <sheetName val="5.1 Prod 2 MORBI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4 Dda Consolidd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">
          <cell r="S21">
            <v>113.92070729278772</v>
          </cell>
        </row>
        <row r="23">
          <cell r="S23">
            <v>296.86814905342521</v>
          </cell>
        </row>
        <row r="25">
          <cell r="S25">
            <v>34.831132415183397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71.9921540900922</v>
          </cell>
        </row>
        <row r="33">
          <cell r="S33">
            <v>38.702091170184971</v>
          </cell>
        </row>
        <row r="35">
          <cell r="S35">
            <v>0</v>
          </cell>
        </row>
        <row r="37">
          <cell r="S37">
            <v>193.03767885208134</v>
          </cell>
        </row>
        <row r="39">
          <cell r="S39">
            <v>90.559635265767639</v>
          </cell>
        </row>
        <row r="41">
          <cell r="S41">
            <v>245.43949241335417</v>
          </cell>
        </row>
        <row r="43">
          <cell r="S43">
            <v>60.373090177178426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2 Prod 1 ATD ATC ESTRAG"/>
      <sheetName val="5.1 Prod 2 MORBI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4 Dda Consolidd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">
          <cell r="S21">
            <v>95.604683742952602</v>
          </cell>
        </row>
        <row r="23">
          <cell r="S23">
            <v>243.82753585890939</v>
          </cell>
        </row>
        <row r="25">
          <cell r="S25">
            <v>30.282979616825155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60.268566461412099</v>
          </cell>
        </row>
        <row r="33">
          <cell r="S33">
            <v>32.399635534824668</v>
          </cell>
        </row>
        <row r="35">
          <cell r="S35">
            <v>0</v>
          </cell>
        </row>
        <row r="37">
          <cell r="S37">
            <v>161.70620407321354</v>
          </cell>
        </row>
        <row r="39">
          <cell r="S39">
            <v>72.447708212614145</v>
          </cell>
        </row>
        <row r="41">
          <cell r="S41">
            <v>203.01663863727015</v>
          </cell>
        </row>
        <row r="43">
          <cell r="S43">
            <v>48.298472141742764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2 Prod 1 ATD ATC ESTRAG"/>
      <sheetName val="5.1 Prod 2 MORBI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4 Dda Consolidd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">
          <cell r="S21">
            <v>291.80326918969598</v>
          </cell>
        </row>
        <row r="23">
          <cell r="S23">
            <v>936.52018491513013</v>
          </cell>
        </row>
        <row r="25">
          <cell r="S25">
            <v>97.60316245310517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184.68777910912874</v>
          </cell>
        </row>
        <row r="33">
          <cell r="S33">
            <v>176.34172289553683</v>
          </cell>
        </row>
        <row r="35">
          <cell r="S35">
            <v>0</v>
          </cell>
        </row>
        <row r="37">
          <cell r="S37">
            <v>708.05875360667346</v>
          </cell>
        </row>
        <row r="39">
          <cell r="S39">
            <v>244.51101521757286</v>
          </cell>
        </row>
        <row r="41">
          <cell r="S41">
            <v>864.57085764492649</v>
          </cell>
        </row>
        <row r="43">
          <cell r="S43">
            <v>163.00734347838193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nalisis del Ambito"/>
      <sheetName val="2 Distancias y Tiempos"/>
      <sheetName val="3 Pob x Edad y EESS P1 P2"/>
      <sheetName val="4 Estadis ESTRATEG Prod3"/>
      <sheetName val="5.2 Prod 1 ATD ATC ESTRAG"/>
      <sheetName val="5.1 Prod 2 MORBI ESTRAG"/>
      <sheetName val="5.3 PERFIL Epi 1 MR"/>
      <sheetName val="6 Estadist REFEREN"/>
      <sheetName val="7 Morb REFEREN"/>
      <sheetName val="8.1 Pob Urbana y Rural"/>
      <sheetName val="No busq ATC"/>
      <sheetName val="SIS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4 Dda Consolidd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20 Plan de PROD"/>
      <sheetName val="21 PMF"/>
      <sheetName val="Programa RR.HH"/>
      <sheetName val="Momento I"/>
      <sheetName val="Paso 1.1"/>
      <sheetName val="Tiempos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 Tec Capacitacion"/>
      <sheetName val="22. PMA resultante"/>
      <sheetName val="23. Costos de Inversion"/>
      <sheetName val="24.1 Remun. RR.HH sin PI"/>
      <sheetName val="24.2 Remun. RR.HH con PI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28 Cronograma"/>
      <sheetName val="28.1 Cronograma Valorizado"/>
      <sheetName val="29 Beneficios"/>
      <sheetName val="30 Sensibilidad"/>
      <sheetName val="Plan de Implement"/>
      <sheetName val="MML"/>
      <sheetName val="PIA-PIM"/>
      <sheetName val="Sostenibilidad"/>
      <sheetName val="Y_G CS Huancarama"/>
      <sheetName val="Horizo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">
          <cell r="S21">
            <v>445.85493542813578</v>
          </cell>
        </row>
        <row r="23">
          <cell r="S23">
            <v>1162.4034954485714</v>
          </cell>
        </row>
        <row r="25">
          <cell r="S25">
            <v>136.8713950600102</v>
          </cell>
        </row>
        <row r="27">
          <cell r="S27" t="e">
            <v>#DIV/0!</v>
          </cell>
        </row>
        <row r="29">
          <cell r="S29" t="e">
            <v>#REF!</v>
          </cell>
        </row>
        <row r="31">
          <cell r="S31">
            <v>286.509931989292</v>
          </cell>
        </row>
        <row r="33">
          <cell r="S33">
            <v>154.02419401337403</v>
          </cell>
        </row>
        <row r="35">
          <cell r="S35">
            <v>0</v>
          </cell>
        </row>
        <row r="37">
          <cell r="S37">
            <v>768.35660885951245</v>
          </cell>
        </row>
        <row r="39">
          <cell r="S39">
            <v>344.12661400991732</v>
          </cell>
        </row>
        <row r="41">
          <cell r="S41">
            <v>980.08032445578692</v>
          </cell>
        </row>
        <row r="43">
          <cell r="S43">
            <v>229.41774267327821</v>
          </cell>
        </row>
        <row r="58">
          <cell r="S58" t="e">
            <v>#DIV/0!</v>
          </cell>
        </row>
        <row r="60">
          <cell r="S60" t="e">
            <v>#DIV/0!</v>
          </cell>
        </row>
        <row r="91">
          <cell r="S91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D14" zoomScale="85" zoomScaleNormal="85" workbookViewId="0">
      <selection activeCell="J36" sqref="J36"/>
    </sheetView>
  </sheetViews>
  <sheetFormatPr baseColWidth="10" defaultColWidth="11.5703125" defaultRowHeight="15.75" x14ac:dyDescent="0.25"/>
  <cols>
    <col min="1" max="1" width="2" style="15" customWidth="1"/>
    <col min="2" max="2" width="10.28515625" style="15" customWidth="1"/>
    <col min="3" max="3" width="13.5703125" style="15" customWidth="1"/>
    <col min="4" max="4" width="19.140625" style="15" customWidth="1"/>
    <col min="5" max="5" width="13.28515625" style="52" customWidth="1"/>
    <col min="6" max="6" width="17" style="15" customWidth="1"/>
    <col min="7" max="7" width="12.5703125" style="15" customWidth="1"/>
    <col min="8" max="8" width="13" style="51" customWidth="1"/>
    <col min="9" max="9" width="22.28515625" style="15" customWidth="1"/>
    <col min="10" max="10" width="32.42578125" style="15" customWidth="1"/>
    <col min="11" max="11" width="12.140625" style="15" customWidth="1"/>
    <col min="12" max="12" width="36.7109375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6" t="s">
        <v>50</v>
      </c>
      <c r="C3" s="87"/>
      <c r="D3" s="87"/>
      <c r="E3" s="87"/>
      <c r="F3" s="87"/>
      <c r="G3" s="87"/>
      <c r="H3" s="87"/>
      <c r="I3" s="87"/>
      <c r="J3" s="87"/>
      <c r="K3" s="87"/>
      <c r="L3" s="88"/>
      <c r="M3" s="12"/>
    </row>
    <row r="4" spans="1:13" ht="7.5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150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54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ht="14.25" customHeight="1" x14ac:dyDescent="0.25">
      <c r="A7" s="12"/>
      <c r="B7" s="18" t="s">
        <v>55</v>
      </c>
      <c r="C7" s="12"/>
      <c r="D7" s="19" t="s">
        <v>151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9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4.75" customHeight="1" thickBot="1" x14ac:dyDescent="0.3">
      <c r="A9" s="12"/>
      <c r="B9" s="20" t="s">
        <v>56</v>
      </c>
      <c r="C9" s="69" t="s">
        <v>57</v>
      </c>
      <c r="D9" s="69"/>
      <c r="E9" s="21" t="s">
        <v>159</v>
      </c>
      <c r="F9" s="22" t="s">
        <v>58</v>
      </c>
      <c r="G9" s="22" t="s">
        <v>59</v>
      </c>
      <c r="H9" s="22" t="s">
        <v>60</v>
      </c>
      <c r="I9" s="69" t="s">
        <v>61</v>
      </c>
      <c r="J9" s="69"/>
      <c r="K9" s="22" t="s">
        <v>62</v>
      </c>
      <c r="L9" s="23" t="s">
        <v>63</v>
      </c>
      <c r="M9" s="12"/>
    </row>
    <row r="10" spans="1:13" ht="21" customHeight="1" thickBot="1" x14ac:dyDescent="0.3">
      <c r="A10" s="12"/>
      <c r="B10" s="85" t="s">
        <v>64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12"/>
    </row>
    <row r="11" spans="1:13" s="24" customFormat="1" ht="21" customHeight="1" thickBot="1" x14ac:dyDescent="0.3">
      <c r="B11" s="25" t="s">
        <v>65</v>
      </c>
      <c r="C11" s="83" t="s">
        <v>66</v>
      </c>
      <c r="D11" s="83"/>
      <c r="E11" s="26">
        <f>'[1]20 Plan de PROD'!S10</f>
        <v>1579.4498672166906</v>
      </c>
      <c r="F11" s="26">
        <v>14400</v>
      </c>
      <c r="G11" s="27">
        <f t="shared" ref="G11:G22" si="0">E11/F11</f>
        <v>0.10968401855671463</v>
      </c>
      <c r="H11" s="25" t="s">
        <v>67</v>
      </c>
      <c r="I11" s="83" t="s">
        <v>68</v>
      </c>
      <c r="J11" s="89"/>
      <c r="K11" s="29">
        <v>1</v>
      </c>
      <c r="L11" s="29" t="s">
        <v>70</v>
      </c>
    </row>
    <row r="12" spans="1:13" s="24" customFormat="1" ht="21" customHeight="1" thickBot="1" x14ac:dyDescent="0.3">
      <c r="B12" s="81" t="s">
        <v>71</v>
      </c>
      <c r="C12" s="83" t="s">
        <v>72</v>
      </c>
      <c r="D12" s="31" t="s">
        <v>73</v>
      </c>
      <c r="E12" s="26">
        <f>'[1]20 Plan de PROD'!S21</f>
        <v>494.0531212832438</v>
      </c>
      <c r="F12" s="26">
        <v>7200</v>
      </c>
      <c r="G12" s="27">
        <f t="shared" si="0"/>
        <v>6.8618489067117192E-2</v>
      </c>
      <c r="H12" s="25" t="s">
        <v>74</v>
      </c>
      <c r="I12" s="83" t="s">
        <v>75</v>
      </c>
      <c r="J12" s="83"/>
      <c r="K12" s="62">
        <v>1</v>
      </c>
      <c r="L12" s="62" t="s">
        <v>69</v>
      </c>
    </row>
    <row r="13" spans="1:13" s="24" customFormat="1" ht="21" customHeight="1" thickBot="1" x14ac:dyDescent="0.3">
      <c r="B13" s="81"/>
      <c r="C13" s="83"/>
      <c r="D13" s="31" t="s">
        <v>76</v>
      </c>
      <c r="E13" s="26">
        <f>'[1]20 Plan de PROD'!S25</f>
        <v>123.76483486321582</v>
      </c>
      <c r="F13" s="26">
        <v>5400</v>
      </c>
      <c r="G13" s="27">
        <f>E13/F13</f>
        <v>2.2919413863558485E-2</v>
      </c>
      <c r="H13" s="25" t="s">
        <v>77</v>
      </c>
      <c r="I13" s="83" t="s">
        <v>164</v>
      </c>
      <c r="J13" s="83"/>
      <c r="K13" s="63"/>
      <c r="L13" s="63"/>
    </row>
    <row r="14" spans="1:13" s="24" customFormat="1" ht="21" customHeight="1" thickBot="1" x14ac:dyDescent="0.3">
      <c r="B14" s="81"/>
      <c r="C14" s="83"/>
      <c r="D14" s="31" t="s">
        <v>79</v>
      </c>
      <c r="E14" s="26">
        <f>'[1]20 Plan de PROD'!S23</f>
        <v>1888.0698630647425</v>
      </c>
      <c r="F14" s="26">
        <v>14400</v>
      </c>
      <c r="G14" s="27">
        <f t="shared" si="0"/>
        <v>0.13111596271282935</v>
      </c>
      <c r="H14" s="25" t="s">
        <v>80</v>
      </c>
      <c r="I14" s="83" t="s">
        <v>81</v>
      </c>
      <c r="J14" s="83"/>
      <c r="K14" s="64"/>
      <c r="L14" s="64"/>
    </row>
    <row r="15" spans="1:13" s="24" customFormat="1" ht="21" customHeight="1" thickBot="1" x14ac:dyDescent="0.3">
      <c r="B15" s="81" t="s">
        <v>82</v>
      </c>
      <c r="C15" s="83" t="s">
        <v>83</v>
      </c>
      <c r="D15" s="31" t="s">
        <v>84</v>
      </c>
      <c r="E15" s="26" t="e">
        <f>'[1]20 Plan de PROD'!S27</f>
        <v>#DIV/0!</v>
      </c>
      <c r="F15" s="26">
        <v>14400</v>
      </c>
      <c r="G15" s="27" t="e">
        <f t="shared" si="0"/>
        <v>#DIV/0!</v>
      </c>
      <c r="H15" s="25" t="s">
        <v>85</v>
      </c>
      <c r="I15" s="83" t="s">
        <v>163</v>
      </c>
      <c r="J15" s="83"/>
      <c r="K15" s="62">
        <v>1</v>
      </c>
      <c r="L15" s="62" t="s">
        <v>69</v>
      </c>
    </row>
    <row r="16" spans="1:13" s="24" customFormat="1" ht="21" customHeight="1" thickBot="1" x14ac:dyDescent="0.3">
      <c r="B16" s="81"/>
      <c r="C16" s="83"/>
      <c r="D16" s="31" t="s">
        <v>87</v>
      </c>
      <c r="E16" s="26" t="e">
        <f>'[1]20 Plan de PROD'!S29</f>
        <v>#REF!</v>
      </c>
      <c r="F16" s="26">
        <v>5400</v>
      </c>
      <c r="G16" s="27" t="e">
        <f t="shared" si="0"/>
        <v>#REF!</v>
      </c>
      <c r="H16" s="25" t="s">
        <v>88</v>
      </c>
      <c r="I16" s="83" t="s">
        <v>89</v>
      </c>
      <c r="J16" s="83"/>
      <c r="K16" s="63"/>
      <c r="L16" s="63"/>
    </row>
    <row r="17" spans="1:13" s="24" customFormat="1" ht="21" customHeight="1" thickBot="1" x14ac:dyDescent="0.3">
      <c r="B17" s="81"/>
      <c r="C17" s="83"/>
      <c r="D17" s="31" t="s">
        <v>90</v>
      </c>
      <c r="E17" s="26">
        <f>'[1]20 Plan de PROD'!S31</f>
        <v>433.12157280824573</v>
      </c>
      <c r="F17" s="26">
        <v>7200</v>
      </c>
      <c r="G17" s="27">
        <f t="shared" si="0"/>
        <v>6.0155774001145239E-2</v>
      </c>
      <c r="H17" s="25" t="s">
        <v>91</v>
      </c>
      <c r="I17" s="83" t="s">
        <v>92</v>
      </c>
      <c r="J17" s="83"/>
      <c r="K17" s="63"/>
      <c r="L17" s="63"/>
    </row>
    <row r="18" spans="1:13" s="24" customFormat="1" ht="21" customHeight="1" thickBot="1" x14ac:dyDescent="0.3">
      <c r="B18" s="81"/>
      <c r="C18" s="83"/>
      <c r="D18" s="31" t="s">
        <v>93</v>
      </c>
      <c r="E18" s="26">
        <f>'[1]20 Plan de PROD'!S37</f>
        <v>1512.6072684820585</v>
      </c>
      <c r="F18" s="26">
        <v>10800</v>
      </c>
      <c r="G18" s="27">
        <f>E18/F18</f>
        <v>0.14005622856315356</v>
      </c>
      <c r="H18" s="25" t="s">
        <v>94</v>
      </c>
      <c r="I18" s="83" t="s">
        <v>95</v>
      </c>
      <c r="J18" s="83"/>
      <c r="K18" s="63"/>
      <c r="L18" s="63"/>
    </row>
    <row r="19" spans="1:13" s="24" customFormat="1" ht="21" customHeight="1" thickBot="1" x14ac:dyDescent="0.3">
      <c r="B19" s="81"/>
      <c r="C19" s="83"/>
      <c r="D19" s="31" t="s">
        <v>96</v>
      </c>
      <c r="E19" s="26">
        <f>'[1]20 Plan de PROD'!S33</f>
        <v>282.65099524620467</v>
      </c>
      <c r="F19" s="26">
        <v>7200</v>
      </c>
      <c r="G19" s="27">
        <f t="shared" si="0"/>
        <v>3.9257082673083983E-2</v>
      </c>
      <c r="H19" s="25" t="s">
        <v>97</v>
      </c>
      <c r="I19" s="83" t="s">
        <v>98</v>
      </c>
      <c r="J19" s="83"/>
      <c r="K19" s="63"/>
      <c r="L19" s="63"/>
    </row>
    <row r="20" spans="1:13" s="24" customFormat="1" ht="28.5" customHeight="1" thickBot="1" x14ac:dyDescent="0.3">
      <c r="B20" s="81"/>
      <c r="C20" s="83"/>
      <c r="D20" s="31" t="s">
        <v>99</v>
      </c>
      <c r="E20" s="26">
        <f>'[1]20 Plan de PROD'!S35</f>
        <v>0</v>
      </c>
      <c r="F20" s="26">
        <v>10800</v>
      </c>
      <c r="G20" s="27">
        <f t="shared" si="0"/>
        <v>0</v>
      </c>
      <c r="H20" s="25" t="s">
        <v>100</v>
      </c>
      <c r="I20" s="83" t="s">
        <v>101</v>
      </c>
      <c r="J20" s="83"/>
      <c r="K20" s="64"/>
      <c r="L20" s="64"/>
    </row>
    <row r="21" spans="1:13" s="24" customFormat="1" ht="21" customHeight="1" thickBot="1" x14ac:dyDescent="0.3">
      <c r="B21" s="81" t="s">
        <v>102</v>
      </c>
      <c r="C21" s="82" t="s">
        <v>103</v>
      </c>
      <c r="D21" s="31" t="s">
        <v>104</v>
      </c>
      <c r="E21" s="26">
        <f>'[1]20 Plan de PROD'!S39</f>
        <v>425.63028574910834</v>
      </c>
      <c r="F21" s="26">
        <v>8640</v>
      </c>
      <c r="G21" s="27">
        <f t="shared" si="0"/>
        <v>4.9262764554294944E-2</v>
      </c>
      <c r="H21" s="25" t="s">
        <v>105</v>
      </c>
      <c r="I21" s="83" t="s">
        <v>106</v>
      </c>
      <c r="J21" s="84"/>
      <c r="K21" s="62">
        <v>1</v>
      </c>
      <c r="L21" s="62" t="s">
        <v>69</v>
      </c>
    </row>
    <row r="22" spans="1:13" s="24" customFormat="1" ht="21" customHeight="1" thickBot="1" x14ac:dyDescent="0.3">
      <c r="B22" s="81"/>
      <c r="C22" s="82"/>
      <c r="D22" s="31" t="s">
        <v>107</v>
      </c>
      <c r="E22" s="26">
        <f>'[1]20 Plan de PROD'!S41</f>
        <v>1813.1486002432057</v>
      </c>
      <c r="F22" s="26">
        <v>10800</v>
      </c>
      <c r="G22" s="27">
        <f t="shared" si="0"/>
        <v>0.16788412965214866</v>
      </c>
      <c r="H22" s="25" t="s">
        <v>108</v>
      </c>
      <c r="I22" s="83" t="s">
        <v>109</v>
      </c>
      <c r="J22" s="84"/>
      <c r="K22" s="63"/>
      <c r="L22" s="63"/>
    </row>
    <row r="23" spans="1:13" s="24" customFormat="1" ht="21" customHeight="1" thickBot="1" x14ac:dyDescent="0.3">
      <c r="A23" s="32"/>
      <c r="B23" s="81"/>
      <c r="C23" s="82"/>
      <c r="D23" s="31" t="s">
        <v>110</v>
      </c>
      <c r="E23" s="26">
        <f>'[1]20 Plan de PROD'!S43</f>
        <v>283.75352383273889</v>
      </c>
      <c r="F23" s="26" t="s">
        <v>111</v>
      </c>
      <c r="G23" s="27">
        <v>1</v>
      </c>
      <c r="H23" s="25" t="s">
        <v>112</v>
      </c>
      <c r="I23" s="83" t="s">
        <v>113</v>
      </c>
      <c r="J23" s="83"/>
      <c r="K23" s="64"/>
      <c r="L23" s="64"/>
    </row>
    <row r="24" spans="1:13" s="24" customFormat="1" ht="30" customHeight="1" thickBot="1" x14ac:dyDescent="0.3">
      <c r="A24" s="32"/>
      <c r="B24" s="25" t="s">
        <v>114</v>
      </c>
      <c r="C24" s="83" t="s">
        <v>115</v>
      </c>
      <c r="D24" s="83"/>
      <c r="E24" s="26">
        <f>'[1]20 Plan de PROD'!S47</f>
        <v>755.48309486220523</v>
      </c>
      <c r="F24" s="26">
        <v>7200</v>
      </c>
      <c r="G24" s="27">
        <f>E24/F24</f>
        <v>0.10492820761975073</v>
      </c>
      <c r="H24" s="25" t="s">
        <v>116</v>
      </c>
      <c r="I24" s="83" t="s">
        <v>117</v>
      </c>
      <c r="J24" s="83"/>
      <c r="K24" s="29">
        <v>1</v>
      </c>
      <c r="L24" s="29" t="s">
        <v>70</v>
      </c>
    </row>
    <row r="25" spans="1:13" ht="21" customHeight="1" thickBot="1" x14ac:dyDescent="0.3">
      <c r="A25" s="12"/>
      <c r="B25" s="85" t="s">
        <v>126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12"/>
    </row>
    <row r="26" spans="1:13" ht="29.25" customHeight="1" thickBot="1" x14ac:dyDescent="0.3">
      <c r="A26" s="12"/>
      <c r="B26" s="37" t="s">
        <v>127</v>
      </c>
      <c r="C26" s="41" t="s">
        <v>128</v>
      </c>
      <c r="D26" s="36" t="s">
        <v>129</v>
      </c>
      <c r="E26" s="26" t="e">
        <f>'[1]20 Plan de PROD'!S91</f>
        <v>#DIV/0!</v>
      </c>
      <c r="F26" s="38" t="s">
        <v>111</v>
      </c>
      <c r="G26" s="55">
        <v>1</v>
      </c>
      <c r="H26" s="56" t="s">
        <v>130</v>
      </c>
      <c r="I26" s="80" t="s">
        <v>131</v>
      </c>
      <c r="J26" s="80"/>
      <c r="K26" s="33">
        <v>1</v>
      </c>
      <c r="L26" s="33"/>
      <c r="M26" s="12"/>
    </row>
    <row r="27" spans="1:13" ht="21" customHeight="1" thickBot="1" x14ac:dyDescent="0.3">
      <c r="A27" s="12"/>
      <c r="B27" s="65" t="s">
        <v>132</v>
      </c>
      <c r="C27" s="66"/>
      <c r="D27" s="66"/>
      <c r="E27" s="66"/>
      <c r="F27" s="66"/>
      <c r="G27" s="66"/>
      <c r="H27" s="66"/>
      <c r="I27" s="66"/>
      <c r="J27" s="66"/>
      <c r="K27" s="66"/>
      <c r="L27" s="67"/>
      <c r="M27" s="12"/>
    </row>
    <row r="28" spans="1:13" ht="21" customHeight="1" thickBot="1" x14ac:dyDescent="0.3">
      <c r="B28" s="57" t="s">
        <v>133</v>
      </c>
      <c r="C28" s="76" t="s">
        <v>134</v>
      </c>
      <c r="D28" s="77"/>
      <c r="E28" s="58" t="e">
        <f>'[1]20 Plan de PROD'!S58</f>
        <v>#DIV/0!</v>
      </c>
      <c r="F28" s="54">
        <v>17520</v>
      </c>
      <c r="G28" s="59" t="e">
        <f>+E28/F28</f>
        <v>#DIV/0!</v>
      </c>
      <c r="H28" s="57" t="s">
        <v>135</v>
      </c>
      <c r="I28" s="72" t="s">
        <v>136</v>
      </c>
      <c r="J28" s="73"/>
      <c r="K28" s="78">
        <v>1</v>
      </c>
      <c r="L28" s="78" t="s">
        <v>160</v>
      </c>
    </row>
    <row r="29" spans="1:13" ht="21" customHeight="1" thickBot="1" x14ac:dyDescent="0.3">
      <c r="B29" s="25" t="s">
        <v>137</v>
      </c>
      <c r="C29" s="74" t="s">
        <v>138</v>
      </c>
      <c r="D29" s="75"/>
      <c r="E29" s="38" t="e">
        <f>'[1]20 Plan de PROD'!S60</f>
        <v>#DIV/0!</v>
      </c>
      <c r="F29" s="26">
        <v>292</v>
      </c>
      <c r="G29" s="27" t="e">
        <f>+E29/F29</f>
        <v>#DIV/0!</v>
      </c>
      <c r="H29" s="25" t="s">
        <v>139</v>
      </c>
      <c r="I29" s="72" t="s">
        <v>140</v>
      </c>
      <c r="J29" s="73"/>
      <c r="K29" s="79"/>
      <c r="L29" s="79"/>
    </row>
    <row r="30" spans="1:13" ht="21" customHeight="1" x14ac:dyDescent="0.25">
      <c r="A30" s="12"/>
      <c r="B30" s="42"/>
      <c r="C30" s="43"/>
      <c r="D30" s="43"/>
      <c r="E30" s="44"/>
      <c r="F30" s="45"/>
      <c r="G30" s="46"/>
      <c r="H30" s="47"/>
      <c r="I30" s="48"/>
      <c r="J30" s="49"/>
      <c r="K30" s="50"/>
      <c r="L30" s="50"/>
      <c r="M30" s="12"/>
    </row>
    <row r="31" spans="1:13" ht="21" customHeight="1" x14ac:dyDescent="0.25">
      <c r="A31" s="12"/>
      <c r="B31" s="71" t="s">
        <v>141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12"/>
    </row>
    <row r="32" spans="1:13" ht="21" customHeight="1" thickBot="1" x14ac:dyDescent="0.3">
      <c r="A32" s="12"/>
      <c r="B32" s="12"/>
      <c r="C32" s="12"/>
      <c r="D32" s="12"/>
      <c r="E32" s="13"/>
      <c r="F32" s="12"/>
      <c r="G32" s="12"/>
      <c r="H32" s="14"/>
      <c r="I32" s="12"/>
      <c r="J32" s="12"/>
      <c r="K32" s="12"/>
      <c r="L32" s="12"/>
      <c r="M32" s="12"/>
    </row>
    <row r="33" spans="1:14" ht="21" customHeight="1" thickBot="1" x14ac:dyDescent="0.3">
      <c r="A33" s="12"/>
      <c r="C33" s="12"/>
      <c r="D33" s="68" t="s">
        <v>142</v>
      </c>
      <c r="E33" s="69"/>
      <c r="F33" s="70"/>
      <c r="G33" s="12"/>
      <c r="H33" s="14"/>
      <c r="I33" s="12"/>
      <c r="J33" s="12"/>
      <c r="K33" s="12"/>
      <c r="L33" s="12"/>
      <c r="M33" s="12"/>
    </row>
    <row r="34" spans="1:14" ht="21" customHeight="1" thickBot="1" x14ac:dyDescent="0.3">
      <c r="A34" s="12"/>
      <c r="D34" s="61" t="s">
        <v>144</v>
      </c>
      <c r="E34" s="61"/>
      <c r="F34" s="61"/>
      <c r="G34" s="12"/>
      <c r="H34" s="14"/>
      <c r="I34" s="12"/>
      <c r="J34" s="12"/>
      <c r="K34" s="12"/>
      <c r="L34" s="12"/>
      <c r="M34" s="12"/>
      <c r="N34" s="12"/>
    </row>
    <row r="35" spans="1:14" ht="21" customHeight="1" thickBot="1" x14ac:dyDescent="0.3">
      <c r="A35" s="12"/>
      <c r="D35" s="61" t="s">
        <v>145</v>
      </c>
      <c r="E35" s="61"/>
      <c r="F35" s="61"/>
      <c r="G35" s="12"/>
      <c r="H35" s="14"/>
      <c r="I35" s="12"/>
      <c r="J35" s="12"/>
      <c r="K35" s="12"/>
      <c r="L35" s="12"/>
      <c r="M35" s="12"/>
      <c r="N35" s="12"/>
    </row>
    <row r="36" spans="1:14" ht="21" customHeight="1" thickBot="1" x14ac:dyDescent="0.3">
      <c r="A36" s="12"/>
      <c r="D36" s="61" t="s">
        <v>165</v>
      </c>
      <c r="E36" s="61"/>
      <c r="F36" s="61"/>
      <c r="G36" s="12"/>
      <c r="H36" s="14"/>
      <c r="I36" s="12"/>
      <c r="J36" s="12"/>
      <c r="K36" s="12"/>
      <c r="L36" s="12"/>
      <c r="M36" s="12"/>
      <c r="N36" s="12"/>
    </row>
    <row r="37" spans="1:14" ht="21" customHeight="1" thickBot="1" x14ac:dyDescent="0.3">
      <c r="A37" s="12"/>
      <c r="D37" s="61" t="s">
        <v>166</v>
      </c>
      <c r="E37" s="61"/>
      <c r="F37" s="61"/>
      <c r="G37" s="12"/>
      <c r="H37" s="14"/>
      <c r="I37" s="12"/>
      <c r="J37" s="12"/>
      <c r="K37" s="12"/>
      <c r="L37" s="12"/>
      <c r="M37" s="12"/>
      <c r="N37" s="12"/>
    </row>
    <row r="38" spans="1:14" ht="21" customHeight="1" thickBot="1" x14ac:dyDescent="0.3">
      <c r="D38" s="61" t="s">
        <v>146</v>
      </c>
      <c r="E38" s="61"/>
      <c r="F38" s="61"/>
      <c r="J38" s="12"/>
      <c r="K38" s="12"/>
      <c r="L38" s="12"/>
    </row>
    <row r="39" spans="1:14" x14ac:dyDescent="0.25">
      <c r="E39" s="13"/>
      <c r="F39" s="12"/>
      <c r="J39" s="12"/>
      <c r="K39" s="12"/>
      <c r="L39" s="12"/>
    </row>
    <row r="40" spans="1:14" x14ac:dyDescent="0.25">
      <c r="E40" s="13"/>
      <c r="F40" s="12"/>
      <c r="J40" s="12"/>
      <c r="K40" s="12"/>
      <c r="L40" s="12"/>
    </row>
    <row r="41" spans="1:14" x14ac:dyDescent="0.25">
      <c r="E41" s="13"/>
      <c r="F41" s="12"/>
      <c r="J41" s="12"/>
      <c r="K41" s="12"/>
      <c r="L41" s="12"/>
    </row>
    <row r="42" spans="1:14" ht="13.9" customHeight="1" x14ac:dyDescent="0.25">
      <c r="E42" s="13"/>
      <c r="F42" s="12"/>
      <c r="J42" s="12"/>
      <c r="K42" s="12"/>
      <c r="L42" s="12"/>
    </row>
    <row r="43" spans="1:14" ht="22.9" customHeight="1" x14ac:dyDescent="0.25">
      <c r="E43" s="13"/>
      <c r="F43" s="12"/>
      <c r="J43" s="12"/>
      <c r="K43" s="12"/>
      <c r="L43" s="12"/>
    </row>
    <row r="44" spans="1:14" ht="15" customHeight="1" x14ac:dyDescent="0.25">
      <c r="E44" s="13"/>
      <c r="F44" s="12"/>
      <c r="J44" s="12"/>
      <c r="K44" s="12"/>
      <c r="L44" s="12"/>
    </row>
    <row r="45" spans="1:14" ht="15" customHeight="1" x14ac:dyDescent="0.25">
      <c r="E45" s="13"/>
      <c r="F45" s="12"/>
      <c r="J45" s="12"/>
      <c r="K45" s="12"/>
      <c r="L45" s="12"/>
    </row>
    <row r="46" spans="1:14" ht="13.9" customHeight="1" x14ac:dyDescent="0.25">
      <c r="E46" s="13"/>
      <c r="F46" s="12"/>
      <c r="J46" s="12"/>
      <c r="K46" s="12"/>
      <c r="L46" s="12"/>
    </row>
    <row r="47" spans="1:14" ht="13.9" customHeight="1" x14ac:dyDescent="0.25">
      <c r="E47" s="13"/>
      <c r="F47" s="12"/>
      <c r="J47" s="12"/>
      <c r="K47" s="12"/>
      <c r="L47" s="12"/>
    </row>
    <row r="48" spans="1:14" ht="13.9" customHeight="1" x14ac:dyDescent="0.25">
      <c r="E48" s="13"/>
      <c r="F48" s="12"/>
      <c r="J48" s="12"/>
      <c r="K48" s="12"/>
      <c r="L48" s="12"/>
    </row>
    <row r="49" spans="5:12" ht="13.9" customHeight="1" x14ac:dyDescent="0.25">
      <c r="E49" s="13"/>
      <c r="F49" s="12"/>
      <c r="J49" s="12"/>
      <c r="K49" s="12"/>
      <c r="L49" s="12"/>
    </row>
    <row r="50" spans="5:12" x14ac:dyDescent="0.25">
      <c r="E50" s="13"/>
      <c r="F50" s="12"/>
      <c r="J50" s="12"/>
      <c r="K50" s="12"/>
      <c r="L50" s="12"/>
    </row>
    <row r="51" spans="5:12" x14ac:dyDescent="0.25">
      <c r="E51" s="13"/>
      <c r="F51" s="12"/>
      <c r="J51" s="12"/>
      <c r="K51" s="12"/>
      <c r="L51" s="12"/>
    </row>
    <row r="52" spans="5:12" x14ac:dyDescent="0.25">
      <c r="E52" s="13"/>
      <c r="F52" s="12"/>
      <c r="J52" s="12"/>
      <c r="K52" s="12"/>
      <c r="L52" s="12"/>
    </row>
    <row r="53" spans="5:12" x14ac:dyDescent="0.25">
      <c r="E53" s="13"/>
      <c r="F53" s="12"/>
      <c r="J53" s="12"/>
      <c r="K53" s="12"/>
      <c r="L53" s="12"/>
    </row>
    <row r="54" spans="5:12" x14ac:dyDescent="0.25">
      <c r="E54" s="13"/>
      <c r="F54" s="12"/>
      <c r="J54" s="12"/>
      <c r="K54" s="12"/>
      <c r="L54" s="12"/>
    </row>
    <row r="55" spans="5:12" x14ac:dyDescent="0.25">
      <c r="E55" s="13"/>
      <c r="F55" s="12"/>
      <c r="J55" s="12"/>
      <c r="K55" s="12"/>
      <c r="L55" s="12"/>
    </row>
    <row r="56" spans="5:12" x14ac:dyDescent="0.25">
      <c r="E56" s="13"/>
      <c r="F56" s="12"/>
      <c r="J56" s="12"/>
      <c r="K56" s="12"/>
      <c r="L56" s="12"/>
    </row>
    <row r="57" spans="5:12" x14ac:dyDescent="0.25">
      <c r="F57" s="12"/>
      <c r="J57" s="12"/>
      <c r="K57" s="12"/>
      <c r="L57" s="12"/>
    </row>
    <row r="58" spans="5:12" x14ac:dyDescent="0.25">
      <c r="F58" s="12"/>
      <c r="J58" s="12"/>
      <c r="K58" s="12"/>
      <c r="L58" s="12"/>
    </row>
    <row r="59" spans="5:12" x14ac:dyDescent="0.25">
      <c r="J59" s="12"/>
      <c r="K59" s="12"/>
      <c r="L59" s="12"/>
    </row>
    <row r="60" spans="5:12" x14ac:dyDescent="0.25">
      <c r="J60" s="12"/>
      <c r="K60" s="12"/>
      <c r="L60" s="12"/>
    </row>
    <row r="61" spans="5:12" x14ac:dyDescent="0.25">
      <c r="J61" s="12"/>
      <c r="K61" s="12"/>
      <c r="L61" s="12"/>
    </row>
  </sheetData>
  <mergeCells count="48">
    <mergeCell ref="B3:L3"/>
    <mergeCell ref="C9:D9"/>
    <mergeCell ref="I9:J9"/>
    <mergeCell ref="B10:L10"/>
    <mergeCell ref="C11:D11"/>
    <mergeCell ref="I11:J11"/>
    <mergeCell ref="K15:K20"/>
    <mergeCell ref="L15:L20"/>
    <mergeCell ref="I16:J16"/>
    <mergeCell ref="I17:J17"/>
    <mergeCell ref="B12:B14"/>
    <mergeCell ref="C12:C14"/>
    <mergeCell ref="I12:J12"/>
    <mergeCell ref="K12:K14"/>
    <mergeCell ref="I13:J13"/>
    <mergeCell ref="I14:J14"/>
    <mergeCell ref="B15:B20"/>
    <mergeCell ref="C15:C20"/>
    <mergeCell ref="I15:J15"/>
    <mergeCell ref="I18:J18"/>
    <mergeCell ref="I19:J19"/>
    <mergeCell ref="I20:J20"/>
    <mergeCell ref="I26:J26"/>
    <mergeCell ref="K28:K29"/>
    <mergeCell ref="B21:B23"/>
    <mergeCell ref="C21:C23"/>
    <mergeCell ref="I21:J21"/>
    <mergeCell ref="B25:L25"/>
    <mergeCell ref="I22:J22"/>
    <mergeCell ref="I23:J23"/>
    <mergeCell ref="C24:D24"/>
    <mergeCell ref="I24:J24"/>
    <mergeCell ref="D36:F36"/>
    <mergeCell ref="D37:F37"/>
    <mergeCell ref="D38:F38"/>
    <mergeCell ref="L12:L14"/>
    <mergeCell ref="K21:K23"/>
    <mergeCell ref="L21:L23"/>
    <mergeCell ref="B27:L27"/>
    <mergeCell ref="D35:F35"/>
    <mergeCell ref="D33:F33"/>
    <mergeCell ref="D34:F34"/>
    <mergeCell ref="B31:L31"/>
    <mergeCell ref="I28:J28"/>
    <mergeCell ref="C29:D29"/>
    <mergeCell ref="I29:J29"/>
    <mergeCell ref="C28:D28"/>
    <mergeCell ref="L28:L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H19" zoomScale="85" zoomScaleNormal="85" workbookViewId="0">
      <selection activeCell="J39" sqref="J39"/>
    </sheetView>
  </sheetViews>
  <sheetFormatPr baseColWidth="10" defaultColWidth="11.5703125" defaultRowHeight="59.25" customHeight="1" x14ac:dyDescent="0.25"/>
  <cols>
    <col min="1" max="1" width="4.140625" style="15" customWidth="1"/>
    <col min="2" max="2" width="13" style="15" customWidth="1"/>
    <col min="3" max="3" width="31.140625" style="15" customWidth="1"/>
    <col min="4" max="4" width="21" style="15" customWidth="1"/>
    <col min="5" max="5" width="16.7109375" style="52" customWidth="1"/>
    <col min="6" max="6" width="26.7109375" style="15" customWidth="1"/>
    <col min="7" max="7" width="12.5703125" style="15" customWidth="1"/>
    <col min="8" max="8" width="12.5703125" style="51" customWidth="1"/>
    <col min="9" max="9" width="22.28515625" style="15" customWidth="1"/>
    <col min="10" max="10" width="32.85546875" style="15" customWidth="1"/>
    <col min="11" max="11" width="13.5703125" style="15" customWidth="1"/>
    <col min="12" max="12" width="36.85546875" style="15" customWidth="1"/>
    <col min="13" max="16384" width="11.5703125" style="15"/>
  </cols>
  <sheetData>
    <row r="1" spans="1:13" ht="14.25" customHeight="1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customHeight="1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ht="15.95" customHeight="1" x14ac:dyDescent="0.25">
      <c r="A3" s="12"/>
      <c r="B3" s="86" t="s">
        <v>50</v>
      </c>
      <c r="C3" s="87"/>
      <c r="D3" s="87"/>
      <c r="E3" s="87"/>
      <c r="F3" s="87"/>
      <c r="G3" s="87"/>
      <c r="H3" s="87"/>
      <c r="I3" s="87"/>
      <c r="J3" s="87"/>
      <c r="K3" s="87"/>
      <c r="L3" s="88"/>
      <c r="M3" s="12"/>
    </row>
    <row r="4" spans="1:13" ht="10.5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ht="15.95" customHeight="1" x14ac:dyDescent="0.25">
      <c r="A5" s="12"/>
      <c r="B5" s="18" t="s">
        <v>51</v>
      </c>
      <c r="C5" s="12"/>
      <c r="D5" s="19" t="s">
        <v>152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ht="15.95" customHeight="1" x14ac:dyDescent="0.25">
      <c r="A6" s="12"/>
      <c r="B6" s="18" t="s">
        <v>53</v>
      </c>
      <c r="C6" s="12"/>
      <c r="D6" s="19" t="s">
        <v>54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ht="15.95" customHeight="1" x14ac:dyDescent="0.25">
      <c r="A7" s="12"/>
      <c r="B7" s="18" t="s">
        <v>55</v>
      </c>
      <c r="C7" s="12"/>
      <c r="D7" s="19" t="s">
        <v>153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9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2.5" customHeight="1" thickBot="1" x14ac:dyDescent="0.3">
      <c r="A9" s="12"/>
      <c r="B9" s="20" t="s">
        <v>56</v>
      </c>
      <c r="C9" s="69" t="s">
        <v>57</v>
      </c>
      <c r="D9" s="69"/>
      <c r="E9" s="21" t="s">
        <v>159</v>
      </c>
      <c r="F9" s="22" t="s">
        <v>58</v>
      </c>
      <c r="G9" s="22" t="s">
        <v>59</v>
      </c>
      <c r="H9" s="22" t="s">
        <v>60</v>
      </c>
      <c r="I9" s="69" t="s">
        <v>61</v>
      </c>
      <c r="J9" s="69"/>
      <c r="K9" s="22" t="s">
        <v>62</v>
      </c>
      <c r="L9" s="23" t="s">
        <v>63</v>
      </c>
      <c r="M9" s="12"/>
    </row>
    <row r="10" spans="1:13" ht="21" customHeight="1" thickBot="1" x14ac:dyDescent="0.3">
      <c r="A10" s="12"/>
      <c r="B10" s="85" t="s">
        <v>64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12"/>
    </row>
    <row r="11" spans="1:13" s="24" customFormat="1" ht="21" customHeight="1" thickBot="1" x14ac:dyDescent="0.3">
      <c r="B11" s="25" t="s">
        <v>65</v>
      </c>
      <c r="C11" s="83" t="s">
        <v>66</v>
      </c>
      <c r="D11" s="83"/>
      <c r="E11" s="26">
        <f>'[2]20 Plan de PROD'!S10</f>
        <v>1107.2376864076275</v>
      </c>
      <c r="F11" s="26">
        <v>14400</v>
      </c>
      <c r="G11" s="27">
        <f t="shared" ref="G11:G22" si="0">E11/F11</f>
        <v>7.6891506000529686E-2</v>
      </c>
      <c r="H11" s="25" t="s">
        <v>67</v>
      </c>
      <c r="I11" s="83" t="s">
        <v>68</v>
      </c>
      <c r="J11" s="89"/>
      <c r="K11" s="29">
        <v>1</v>
      </c>
      <c r="L11" s="26" t="s">
        <v>70</v>
      </c>
    </row>
    <row r="12" spans="1:13" s="24" customFormat="1" ht="21" customHeight="1" thickBot="1" x14ac:dyDescent="0.3">
      <c r="B12" s="81" t="s">
        <v>71</v>
      </c>
      <c r="C12" s="83" t="s">
        <v>72</v>
      </c>
      <c r="D12" s="31" t="s">
        <v>73</v>
      </c>
      <c r="E12" s="26">
        <f>'[2]20 Plan de PROD'!S21</f>
        <v>614.16559596898435</v>
      </c>
      <c r="F12" s="26">
        <v>7200</v>
      </c>
      <c r="G12" s="27">
        <f t="shared" si="0"/>
        <v>8.5300777217914486E-2</v>
      </c>
      <c r="H12" s="25" t="s">
        <v>74</v>
      </c>
      <c r="I12" s="83" t="s">
        <v>75</v>
      </c>
      <c r="J12" s="83"/>
      <c r="K12" s="62">
        <v>1</v>
      </c>
      <c r="L12" s="62" t="s">
        <v>69</v>
      </c>
    </row>
    <row r="13" spans="1:13" s="24" customFormat="1" ht="21" customHeight="1" thickBot="1" x14ac:dyDescent="0.3">
      <c r="B13" s="81"/>
      <c r="C13" s="83"/>
      <c r="D13" s="31" t="s">
        <v>76</v>
      </c>
      <c r="E13" s="26">
        <f>'[2]20 Plan de PROD'!S25</f>
        <v>178.53286084891349</v>
      </c>
      <c r="F13" s="26">
        <v>5400</v>
      </c>
      <c r="G13" s="27">
        <f>E13/F13</f>
        <v>3.3061640897946942E-2</v>
      </c>
      <c r="H13" s="25" t="s">
        <v>77</v>
      </c>
      <c r="I13" s="83" t="s">
        <v>78</v>
      </c>
      <c r="J13" s="83"/>
      <c r="K13" s="63"/>
      <c r="L13" s="63"/>
    </row>
    <row r="14" spans="1:13" s="24" customFormat="1" ht="21" customHeight="1" thickBot="1" x14ac:dyDescent="0.3">
      <c r="B14" s="81"/>
      <c r="C14" s="83"/>
      <c r="D14" s="31" t="s">
        <v>79</v>
      </c>
      <c r="E14" s="26">
        <f>'[2]20 Plan de PROD'!S23</f>
        <v>1450.4663741937259</v>
      </c>
      <c r="F14" s="26">
        <v>14400</v>
      </c>
      <c r="G14" s="27">
        <f t="shared" si="0"/>
        <v>0.10072683154123097</v>
      </c>
      <c r="H14" s="25" t="s">
        <v>80</v>
      </c>
      <c r="I14" s="83" t="s">
        <v>81</v>
      </c>
      <c r="J14" s="83"/>
      <c r="K14" s="64"/>
      <c r="L14" s="64"/>
    </row>
    <row r="15" spans="1:13" s="24" customFormat="1" ht="21" customHeight="1" thickBot="1" x14ac:dyDescent="0.3">
      <c r="B15" s="81" t="s">
        <v>82</v>
      </c>
      <c r="C15" s="83" t="s">
        <v>83</v>
      </c>
      <c r="D15" s="31" t="s">
        <v>84</v>
      </c>
      <c r="E15" s="26" t="e">
        <f>'[2]20 Plan de PROD'!S27</f>
        <v>#DIV/0!</v>
      </c>
      <c r="F15" s="26">
        <v>14400</v>
      </c>
      <c r="G15" s="27" t="e">
        <f t="shared" si="0"/>
        <v>#DIV/0!</v>
      </c>
      <c r="H15" s="25" t="s">
        <v>85</v>
      </c>
      <c r="I15" s="83" t="s">
        <v>86</v>
      </c>
      <c r="J15" s="83"/>
      <c r="K15" s="62">
        <v>1</v>
      </c>
      <c r="L15" s="62" t="s">
        <v>69</v>
      </c>
    </row>
    <row r="16" spans="1:13" s="24" customFormat="1" ht="21" customHeight="1" thickBot="1" x14ac:dyDescent="0.3">
      <c r="B16" s="81"/>
      <c r="C16" s="83"/>
      <c r="D16" s="31" t="s">
        <v>87</v>
      </c>
      <c r="E16" s="26" t="e">
        <f>'[2]20 Plan de PROD'!S29</f>
        <v>#REF!</v>
      </c>
      <c r="F16" s="26">
        <v>5400</v>
      </c>
      <c r="G16" s="27" t="e">
        <f t="shared" si="0"/>
        <v>#REF!</v>
      </c>
      <c r="H16" s="25" t="s">
        <v>88</v>
      </c>
      <c r="I16" s="83" t="s">
        <v>89</v>
      </c>
      <c r="J16" s="83"/>
      <c r="K16" s="63"/>
      <c r="L16" s="63"/>
    </row>
    <row r="17" spans="1:13" s="24" customFormat="1" ht="21" customHeight="1" thickBot="1" x14ac:dyDescent="0.3">
      <c r="B17" s="81"/>
      <c r="C17" s="83"/>
      <c r="D17" s="31" t="s">
        <v>90</v>
      </c>
      <c r="E17" s="26">
        <f>'[2]20 Plan de PROD'!S31</f>
        <v>397.38406062633015</v>
      </c>
      <c r="F17" s="26">
        <v>7200</v>
      </c>
      <c r="G17" s="27">
        <f t="shared" si="0"/>
        <v>5.5192230642545852E-2</v>
      </c>
      <c r="H17" s="25" t="s">
        <v>91</v>
      </c>
      <c r="I17" s="83" t="s">
        <v>92</v>
      </c>
      <c r="J17" s="83"/>
      <c r="K17" s="63"/>
      <c r="L17" s="63"/>
    </row>
    <row r="18" spans="1:13" s="24" customFormat="1" ht="21" customHeight="1" thickBot="1" x14ac:dyDescent="0.3">
      <c r="B18" s="81"/>
      <c r="C18" s="83"/>
      <c r="D18" s="31" t="s">
        <v>93</v>
      </c>
      <c r="E18" s="26">
        <f>'[2]20 Plan de PROD'!S37</f>
        <v>897.01827109977125</v>
      </c>
      <c r="F18" s="26">
        <v>10800</v>
      </c>
      <c r="G18" s="27">
        <f>E18/F18</f>
        <v>8.3057247324052896E-2</v>
      </c>
      <c r="H18" s="25" t="s">
        <v>94</v>
      </c>
      <c r="I18" s="83" t="s">
        <v>95</v>
      </c>
      <c r="J18" s="83"/>
      <c r="K18" s="63"/>
      <c r="L18" s="63"/>
    </row>
    <row r="19" spans="1:13" s="24" customFormat="1" ht="21" customHeight="1" thickBot="1" x14ac:dyDescent="0.3">
      <c r="B19" s="81"/>
      <c r="C19" s="83"/>
      <c r="D19" s="31" t="s">
        <v>96</v>
      </c>
      <c r="E19" s="26">
        <f>'[2]20 Plan de PROD'!S33</f>
        <v>227.04675040809738</v>
      </c>
      <c r="F19" s="26">
        <v>7200</v>
      </c>
      <c r="G19" s="27">
        <f t="shared" si="0"/>
        <v>3.1534270890013524E-2</v>
      </c>
      <c r="H19" s="25" t="s">
        <v>97</v>
      </c>
      <c r="I19" s="83" t="s">
        <v>98</v>
      </c>
      <c r="J19" s="83"/>
      <c r="K19" s="63"/>
      <c r="L19" s="63"/>
    </row>
    <row r="20" spans="1:13" s="24" customFormat="1" ht="21" customHeight="1" thickBot="1" x14ac:dyDescent="0.3">
      <c r="B20" s="81"/>
      <c r="C20" s="83"/>
      <c r="D20" s="31" t="s">
        <v>99</v>
      </c>
      <c r="E20" s="26">
        <f>'[2]20 Plan de PROD'!S35</f>
        <v>0</v>
      </c>
      <c r="F20" s="26">
        <v>10800</v>
      </c>
      <c r="G20" s="27">
        <f t="shared" si="0"/>
        <v>0</v>
      </c>
      <c r="H20" s="25" t="s">
        <v>100</v>
      </c>
      <c r="I20" s="83" t="s">
        <v>101</v>
      </c>
      <c r="J20" s="83"/>
      <c r="K20" s="64"/>
      <c r="L20" s="64"/>
    </row>
    <row r="21" spans="1:13" s="24" customFormat="1" ht="21" customHeight="1" thickBot="1" x14ac:dyDescent="0.3">
      <c r="B21" s="81" t="s">
        <v>102</v>
      </c>
      <c r="C21" s="82" t="s">
        <v>103</v>
      </c>
      <c r="D21" s="31" t="s">
        <v>104</v>
      </c>
      <c r="E21" s="26">
        <f>'[2]20 Plan de PROD'!S39</f>
        <v>380.35046811622448</v>
      </c>
      <c r="F21" s="26">
        <v>8640</v>
      </c>
      <c r="G21" s="27">
        <f t="shared" si="0"/>
        <v>4.4022044920859316E-2</v>
      </c>
      <c r="H21" s="25" t="s">
        <v>105</v>
      </c>
      <c r="I21" s="83" t="s">
        <v>106</v>
      </c>
      <c r="J21" s="84"/>
      <c r="K21" s="62">
        <v>1</v>
      </c>
      <c r="L21" s="62" t="s">
        <v>69</v>
      </c>
    </row>
    <row r="22" spans="1:13" s="24" customFormat="1" ht="21" customHeight="1" thickBot="1" x14ac:dyDescent="0.3">
      <c r="B22" s="81"/>
      <c r="C22" s="82"/>
      <c r="D22" s="31" t="s">
        <v>107</v>
      </c>
      <c r="E22" s="26">
        <f>'[2]20 Plan de PROD'!S41</f>
        <v>1137.5932337433242</v>
      </c>
      <c r="F22" s="26">
        <v>10800</v>
      </c>
      <c r="G22" s="27">
        <f t="shared" si="0"/>
        <v>0.10533270682808557</v>
      </c>
      <c r="H22" s="25" t="s">
        <v>108</v>
      </c>
      <c r="I22" s="83" t="s">
        <v>109</v>
      </c>
      <c r="J22" s="84"/>
      <c r="K22" s="63"/>
      <c r="L22" s="63"/>
    </row>
    <row r="23" spans="1:13" s="24" customFormat="1" ht="22.5" customHeight="1" thickBot="1" x14ac:dyDescent="0.3">
      <c r="A23" s="32"/>
      <c r="B23" s="81"/>
      <c r="C23" s="82"/>
      <c r="D23" s="31" t="s">
        <v>110</v>
      </c>
      <c r="E23" s="26">
        <f>'[2]20 Plan de PROD'!S43</f>
        <v>253.56697874414965</v>
      </c>
      <c r="F23" s="26" t="s">
        <v>111</v>
      </c>
      <c r="G23" s="27">
        <v>1</v>
      </c>
      <c r="H23" s="25" t="s">
        <v>112</v>
      </c>
      <c r="I23" s="83" t="s">
        <v>113</v>
      </c>
      <c r="J23" s="83"/>
      <c r="K23" s="64"/>
      <c r="L23" s="64"/>
    </row>
    <row r="24" spans="1:13" s="24" customFormat="1" ht="33" customHeight="1" thickBot="1" x14ac:dyDescent="0.3">
      <c r="A24" s="32"/>
      <c r="B24" s="30" t="s">
        <v>114</v>
      </c>
      <c r="C24" s="83" t="s">
        <v>115</v>
      </c>
      <c r="D24" s="83"/>
      <c r="E24" s="26">
        <f>'[2]20 Plan de PROD'!S45</f>
        <v>712.7106262578784</v>
      </c>
      <c r="F24" s="26">
        <v>10800</v>
      </c>
      <c r="G24" s="27">
        <f>E24/F24</f>
        <v>6.5991724653507264E-2</v>
      </c>
      <c r="H24" s="25" t="s">
        <v>118</v>
      </c>
      <c r="I24" s="83" t="s">
        <v>117</v>
      </c>
      <c r="J24" s="83"/>
      <c r="K24" s="28">
        <v>1</v>
      </c>
      <c r="L24" s="34" t="s">
        <v>70</v>
      </c>
    </row>
    <row r="25" spans="1:13" ht="21" customHeight="1" thickBot="1" x14ac:dyDescent="0.3">
      <c r="A25" s="12"/>
      <c r="B25" s="85" t="s">
        <v>119</v>
      </c>
      <c r="C25" s="85"/>
      <c r="D25" s="85"/>
      <c r="E25" s="85"/>
      <c r="F25" s="85"/>
      <c r="G25" s="85"/>
      <c r="H25" s="85"/>
      <c r="I25" s="85"/>
      <c r="J25" s="85"/>
      <c r="K25" s="104"/>
      <c r="L25" s="85"/>
      <c r="M25" s="12"/>
    </row>
    <row r="26" spans="1:13" ht="21" customHeight="1" thickBot="1" x14ac:dyDescent="0.3">
      <c r="A26" s="12"/>
      <c r="B26" s="95" t="s">
        <v>120</v>
      </c>
      <c r="C26" s="83" t="s">
        <v>161</v>
      </c>
      <c r="D26" s="83"/>
      <c r="E26" s="96" t="e">
        <f>'[2]20 Plan de PROD'!S79</f>
        <v>#DIV/0!</v>
      </c>
      <c r="F26" s="97">
        <v>43200</v>
      </c>
      <c r="G26" s="98" t="e">
        <f>+E26/F26</f>
        <v>#DIV/0!</v>
      </c>
      <c r="H26" s="81" t="s">
        <v>121</v>
      </c>
      <c r="I26" s="94" t="s">
        <v>122</v>
      </c>
      <c r="J26" s="100"/>
      <c r="K26" s="60">
        <v>1</v>
      </c>
      <c r="L26" s="101" t="s">
        <v>69</v>
      </c>
      <c r="M26" s="12"/>
    </row>
    <row r="27" spans="1:13" ht="21" customHeight="1" thickBot="1" x14ac:dyDescent="0.3">
      <c r="A27" s="12"/>
      <c r="B27" s="95"/>
      <c r="C27" s="83"/>
      <c r="D27" s="83"/>
      <c r="E27" s="96"/>
      <c r="F27" s="97"/>
      <c r="G27" s="98"/>
      <c r="H27" s="81"/>
      <c r="I27" s="94" t="s">
        <v>123</v>
      </c>
      <c r="J27" s="100"/>
      <c r="K27" s="62">
        <v>1</v>
      </c>
      <c r="L27" s="102"/>
      <c r="M27" s="12"/>
    </row>
    <row r="28" spans="1:13" ht="21" customHeight="1" thickBot="1" x14ac:dyDescent="0.3">
      <c r="A28" s="12"/>
      <c r="B28" s="95"/>
      <c r="C28" s="83"/>
      <c r="D28" s="83"/>
      <c r="E28" s="96"/>
      <c r="F28" s="97"/>
      <c r="G28" s="98"/>
      <c r="H28" s="81"/>
      <c r="I28" s="94" t="s">
        <v>124</v>
      </c>
      <c r="J28" s="100"/>
      <c r="K28" s="63"/>
      <c r="L28" s="102"/>
      <c r="M28" s="12"/>
    </row>
    <row r="29" spans="1:13" ht="21" customHeight="1" thickBot="1" x14ac:dyDescent="0.3">
      <c r="A29" s="12"/>
      <c r="B29" s="95"/>
      <c r="C29" s="83"/>
      <c r="D29" s="83"/>
      <c r="E29" s="96"/>
      <c r="F29" s="97"/>
      <c r="G29" s="98"/>
      <c r="H29" s="81"/>
      <c r="I29" s="94" t="s">
        <v>125</v>
      </c>
      <c r="J29" s="100"/>
      <c r="K29" s="64"/>
      <c r="L29" s="103"/>
      <c r="M29" s="12"/>
    </row>
    <row r="30" spans="1:13" ht="21" customHeight="1" thickBot="1" x14ac:dyDescent="0.3">
      <c r="A30" s="12"/>
      <c r="B30" s="85" t="s">
        <v>126</v>
      </c>
      <c r="C30" s="85"/>
      <c r="D30" s="85"/>
      <c r="E30" s="85"/>
      <c r="F30" s="85"/>
      <c r="G30" s="85"/>
      <c r="H30" s="85"/>
      <c r="I30" s="85"/>
      <c r="J30" s="85"/>
      <c r="K30" s="105"/>
      <c r="L30" s="85"/>
      <c r="M30" s="12"/>
    </row>
    <row r="31" spans="1:13" ht="21" customHeight="1" thickBot="1" x14ac:dyDescent="0.3">
      <c r="A31" s="12"/>
      <c r="B31" s="37" t="s">
        <v>127</v>
      </c>
      <c r="C31" s="41" t="s">
        <v>128</v>
      </c>
      <c r="D31" s="36" t="s">
        <v>129</v>
      </c>
      <c r="E31" s="26" t="e">
        <f>'[2]20 Plan de PROD'!S91</f>
        <v>#DIV/0!</v>
      </c>
      <c r="F31" s="38" t="s">
        <v>111</v>
      </c>
      <c r="G31" s="55">
        <v>1</v>
      </c>
      <c r="H31" s="56" t="s">
        <v>130</v>
      </c>
      <c r="I31" s="80" t="s">
        <v>131</v>
      </c>
      <c r="J31" s="80"/>
      <c r="K31" s="33">
        <v>1</v>
      </c>
      <c r="L31" s="33"/>
      <c r="M31" s="12"/>
    </row>
    <row r="32" spans="1:13" ht="21" customHeight="1" thickBot="1" x14ac:dyDescent="0.3">
      <c r="A32" s="12"/>
      <c r="B32" s="85" t="s">
        <v>132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12"/>
    </row>
    <row r="33" spans="1:14" ht="21" customHeight="1" thickBot="1" x14ac:dyDescent="0.3">
      <c r="B33" s="25" t="s">
        <v>133</v>
      </c>
      <c r="C33" s="83" t="s">
        <v>134</v>
      </c>
      <c r="D33" s="83"/>
      <c r="E33" s="39" t="e">
        <f>'[2]20 Plan de PROD'!S58</f>
        <v>#DIV/0!</v>
      </c>
      <c r="F33" s="35">
        <v>17520</v>
      </c>
      <c r="G33" s="40" t="e">
        <f>+E33/F33</f>
        <v>#DIV/0!</v>
      </c>
      <c r="H33" s="25" t="s">
        <v>135</v>
      </c>
      <c r="I33" s="93" t="s">
        <v>136</v>
      </c>
      <c r="J33" s="93"/>
      <c r="K33" s="78">
        <v>1</v>
      </c>
      <c r="L33" s="78" t="s">
        <v>160</v>
      </c>
    </row>
    <row r="34" spans="1:14" ht="21" customHeight="1" thickBot="1" x14ac:dyDescent="0.3">
      <c r="B34" s="25" t="s">
        <v>137</v>
      </c>
      <c r="C34" s="83" t="s">
        <v>138</v>
      </c>
      <c r="D34" s="83"/>
      <c r="E34" s="38" t="e">
        <f>'[2]20 Plan de PROD'!S60</f>
        <v>#DIV/0!</v>
      </c>
      <c r="F34" s="26">
        <v>292</v>
      </c>
      <c r="G34" s="27" t="e">
        <f>+E34/F34</f>
        <v>#DIV/0!</v>
      </c>
      <c r="H34" s="25" t="s">
        <v>139</v>
      </c>
      <c r="I34" s="93" t="s">
        <v>140</v>
      </c>
      <c r="J34" s="93"/>
      <c r="K34" s="79"/>
      <c r="L34" s="79"/>
    </row>
    <row r="35" spans="1:14" ht="21" customHeight="1" x14ac:dyDescent="0.25">
      <c r="A35" s="12"/>
      <c r="B35" s="42"/>
      <c r="C35" s="43"/>
      <c r="D35" s="43"/>
      <c r="E35" s="44"/>
      <c r="F35" s="45"/>
      <c r="G35" s="46"/>
      <c r="H35" s="47"/>
      <c r="I35" s="48"/>
      <c r="J35" s="49"/>
      <c r="K35" s="50"/>
      <c r="L35" s="50"/>
      <c r="M35" s="12"/>
    </row>
    <row r="36" spans="1:14" ht="21" customHeight="1" x14ac:dyDescent="0.25">
      <c r="A36" s="12"/>
      <c r="B36" s="71" t="s">
        <v>141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12"/>
    </row>
    <row r="37" spans="1:14" ht="21" customHeight="1" thickBot="1" x14ac:dyDescent="0.3">
      <c r="A37" s="12"/>
      <c r="B37" s="12"/>
      <c r="C37" s="12"/>
      <c r="D37" s="12"/>
      <c r="E37" s="13"/>
      <c r="F37" s="12"/>
      <c r="G37" s="12"/>
      <c r="H37" s="14"/>
      <c r="I37" s="12"/>
      <c r="J37" s="12"/>
      <c r="K37" s="12"/>
      <c r="L37" s="12"/>
      <c r="M37" s="12"/>
    </row>
    <row r="38" spans="1:14" ht="21" customHeight="1" thickBot="1" x14ac:dyDescent="0.3">
      <c r="D38" s="68" t="s">
        <v>142</v>
      </c>
      <c r="E38" s="69"/>
      <c r="F38" s="70"/>
      <c r="K38" s="12"/>
      <c r="L38" s="12"/>
    </row>
    <row r="39" spans="1:14" ht="21" customHeight="1" thickBot="1" x14ac:dyDescent="0.3">
      <c r="A39" s="12"/>
      <c r="D39" s="61" t="s">
        <v>143</v>
      </c>
      <c r="E39" s="61"/>
      <c r="F39" s="61"/>
      <c r="G39" s="12"/>
      <c r="H39" s="14"/>
      <c r="I39" s="12"/>
      <c r="J39" s="12"/>
      <c r="K39" s="12"/>
      <c r="L39" s="12"/>
      <c r="M39" s="12"/>
      <c r="N39" s="12"/>
    </row>
    <row r="40" spans="1:14" ht="21" customHeight="1" thickBot="1" x14ac:dyDescent="0.3">
      <c r="D40" s="90" t="s">
        <v>144</v>
      </c>
      <c r="E40" s="91"/>
      <c r="F40" s="92"/>
      <c r="J40" s="12"/>
      <c r="K40" s="12"/>
      <c r="L40" s="12"/>
    </row>
    <row r="41" spans="1:14" ht="21" customHeight="1" thickBot="1" x14ac:dyDescent="0.3">
      <c r="D41" s="61" t="s">
        <v>145</v>
      </c>
      <c r="E41" s="61"/>
      <c r="F41" s="61"/>
      <c r="J41" s="12"/>
      <c r="K41" s="12"/>
      <c r="L41" s="12"/>
    </row>
    <row r="42" spans="1:14" ht="21" customHeight="1" thickBot="1" x14ac:dyDescent="0.3">
      <c r="D42" s="61" t="s">
        <v>165</v>
      </c>
      <c r="E42" s="61"/>
      <c r="F42" s="61"/>
      <c r="J42" s="12"/>
      <c r="K42" s="12"/>
      <c r="L42" s="12"/>
    </row>
    <row r="43" spans="1:14" ht="21" customHeight="1" thickBot="1" x14ac:dyDescent="0.3">
      <c r="D43" s="61" t="s">
        <v>166</v>
      </c>
      <c r="E43" s="61"/>
      <c r="F43" s="61"/>
      <c r="J43" s="12"/>
      <c r="K43" s="12"/>
      <c r="L43" s="12"/>
    </row>
    <row r="44" spans="1:14" ht="21" customHeight="1" thickBot="1" x14ac:dyDescent="0.3">
      <c r="D44" s="61" t="s">
        <v>146</v>
      </c>
      <c r="E44" s="61"/>
      <c r="F44" s="61"/>
      <c r="J44" s="12"/>
      <c r="K44" s="12"/>
      <c r="L44" s="12"/>
    </row>
    <row r="45" spans="1:14" ht="59.25" customHeight="1" x14ac:dyDescent="0.25">
      <c r="E45" s="13"/>
      <c r="F45" s="12"/>
      <c r="J45" s="12"/>
      <c r="K45" s="12"/>
      <c r="L45" s="12"/>
    </row>
    <row r="46" spans="1:14" ht="59.25" customHeight="1" x14ac:dyDescent="0.25">
      <c r="E46" s="13"/>
      <c r="F46" s="12"/>
      <c r="J46" s="12"/>
      <c r="K46" s="12"/>
      <c r="L46" s="12"/>
    </row>
    <row r="47" spans="1:14" ht="59.25" customHeight="1" x14ac:dyDescent="0.25">
      <c r="E47" s="13"/>
      <c r="F47" s="12"/>
      <c r="J47" s="12"/>
      <c r="K47" s="12"/>
      <c r="L47" s="12"/>
    </row>
    <row r="48" spans="1:14" ht="59.25" customHeight="1" x14ac:dyDescent="0.25">
      <c r="E48" s="13"/>
      <c r="F48" s="12"/>
      <c r="J48" s="12"/>
      <c r="K48" s="12"/>
      <c r="L48" s="12"/>
    </row>
    <row r="49" spans="5:12" ht="59.25" customHeight="1" x14ac:dyDescent="0.25">
      <c r="E49" s="13"/>
      <c r="F49" s="12"/>
      <c r="J49" s="12"/>
      <c r="K49" s="12"/>
      <c r="L49" s="12"/>
    </row>
    <row r="50" spans="5:12" ht="59.25" customHeight="1" x14ac:dyDescent="0.25">
      <c r="E50" s="13"/>
      <c r="F50" s="12"/>
      <c r="J50" s="12"/>
      <c r="K50" s="12"/>
      <c r="L50" s="12"/>
    </row>
    <row r="51" spans="5:12" ht="59.25" customHeight="1" x14ac:dyDescent="0.25">
      <c r="E51" s="13"/>
      <c r="F51" s="12"/>
      <c r="J51" s="12"/>
      <c r="K51" s="12"/>
      <c r="L51" s="12"/>
    </row>
    <row r="52" spans="5:12" ht="59.25" customHeight="1" x14ac:dyDescent="0.25">
      <c r="E52" s="13"/>
      <c r="F52" s="12"/>
      <c r="J52" s="12"/>
      <c r="K52" s="12"/>
      <c r="L52" s="12"/>
    </row>
    <row r="53" spans="5:12" ht="59.25" customHeight="1" x14ac:dyDescent="0.25">
      <c r="E53" s="13"/>
      <c r="F53" s="12"/>
      <c r="J53" s="12"/>
      <c r="K53" s="12"/>
      <c r="L53" s="12"/>
    </row>
    <row r="54" spans="5:12" ht="59.25" customHeight="1" x14ac:dyDescent="0.25">
      <c r="E54" s="13"/>
      <c r="F54" s="12"/>
      <c r="J54" s="12"/>
      <c r="K54" s="12"/>
      <c r="L54" s="12"/>
    </row>
    <row r="55" spans="5:12" ht="59.25" customHeight="1" x14ac:dyDescent="0.25">
      <c r="E55" s="13"/>
      <c r="F55" s="12"/>
      <c r="J55" s="12"/>
      <c r="K55" s="12"/>
      <c r="L55" s="12"/>
    </row>
    <row r="56" spans="5:12" ht="59.25" customHeight="1" x14ac:dyDescent="0.25">
      <c r="F56" s="12"/>
      <c r="J56" s="12"/>
      <c r="K56" s="12"/>
      <c r="L56" s="12"/>
    </row>
    <row r="57" spans="5:12" ht="59.25" customHeight="1" x14ac:dyDescent="0.25">
      <c r="F57" s="12"/>
      <c r="J57" s="12"/>
      <c r="K57" s="12"/>
      <c r="L57" s="12"/>
    </row>
    <row r="58" spans="5:12" ht="59.25" customHeight="1" x14ac:dyDescent="0.25">
      <c r="J58" s="12"/>
      <c r="K58" s="12"/>
      <c r="L58" s="12"/>
    </row>
    <row r="59" spans="5:12" ht="59.25" customHeight="1" x14ac:dyDescent="0.25">
      <c r="J59" s="12"/>
      <c r="K59" s="12"/>
      <c r="L59" s="12"/>
    </row>
    <row r="60" spans="5:12" ht="59.25" customHeight="1" x14ac:dyDescent="0.25">
      <c r="J60" s="12"/>
      <c r="K60" s="12"/>
      <c r="L60" s="12"/>
    </row>
  </sheetData>
  <mergeCells count="62">
    <mergeCell ref="B3:L3"/>
    <mergeCell ref="C9:D9"/>
    <mergeCell ref="I9:J9"/>
    <mergeCell ref="B10:L10"/>
    <mergeCell ref="C11:D11"/>
    <mergeCell ref="I11:J11"/>
    <mergeCell ref="I17:J17"/>
    <mergeCell ref="B12:B14"/>
    <mergeCell ref="C12:C14"/>
    <mergeCell ref="I12:J12"/>
    <mergeCell ref="K12:K14"/>
    <mergeCell ref="I13:J13"/>
    <mergeCell ref="I14:J14"/>
    <mergeCell ref="B15:B20"/>
    <mergeCell ref="C15:C20"/>
    <mergeCell ref="I15:J15"/>
    <mergeCell ref="I18:J18"/>
    <mergeCell ref="I19:J19"/>
    <mergeCell ref="I20:J20"/>
    <mergeCell ref="B32:L32"/>
    <mergeCell ref="L33:L34"/>
    <mergeCell ref="I31:J31"/>
    <mergeCell ref="K33:K34"/>
    <mergeCell ref="I27:J27"/>
    <mergeCell ref="I28:J28"/>
    <mergeCell ref="I29:J29"/>
    <mergeCell ref="B30:L30"/>
    <mergeCell ref="B26:B29"/>
    <mergeCell ref="C26:D29"/>
    <mergeCell ref="E26:E29"/>
    <mergeCell ref="F26:F29"/>
    <mergeCell ref="G26:G29"/>
    <mergeCell ref="H26:H29"/>
    <mergeCell ref="I26:J26"/>
    <mergeCell ref="K27:K29"/>
    <mergeCell ref="B36:L36"/>
    <mergeCell ref="I33:J33"/>
    <mergeCell ref="C34:D34"/>
    <mergeCell ref="I34:J34"/>
    <mergeCell ref="C33:D33"/>
    <mergeCell ref="L12:L14"/>
    <mergeCell ref="L21:L23"/>
    <mergeCell ref="K21:K23"/>
    <mergeCell ref="L26:L29"/>
    <mergeCell ref="B25:L25"/>
    <mergeCell ref="B21:B23"/>
    <mergeCell ref="C21:C23"/>
    <mergeCell ref="I21:J21"/>
    <mergeCell ref="C24:D24"/>
    <mergeCell ref="I24:J24"/>
    <mergeCell ref="I22:J22"/>
    <mergeCell ref="I23:J23"/>
    <mergeCell ref="K15:K20"/>
    <mergeCell ref="L15:L20"/>
    <mergeCell ref="I16:J16"/>
    <mergeCell ref="D44:F44"/>
    <mergeCell ref="D38:F38"/>
    <mergeCell ref="D40:F40"/>
    <mergeCell ref="D41:F41"/>
    <mergeCell ref="D42:F42"/>
    <mergeCell ref="D43:F43"/>
    <mergeCell ref="D39:F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D1" workbookViewId="0">
      <selection activeCell="D43" sqref="D43"/>
    </sheetView>
  </sheetViews>
  <sheetFormatPr baseColWidth="10" defaultColWidth="11.5703125" defaultRowHeight="15.75" x14ac:dyDescent="0.25"/>
  <cols>
    <col min="1" max="1" width="4.140625" style="15" customWidth="1"/>
    <col min="2" max="2" width="12.7109375" style="15" customWidth="1"/>
    <col min="3" max="3" width="39" style="15" customWidth="1"/>
    <col min="4" max="4" width="21.7109375" style="15" customWidth="1"/>
    <col min="5" max="5" width="13.28515625" style="52" customWidth="1"/>
    <col min="6" max="6" width="26.85546875" style="15" customWidth="1"/>
    <col min="7" max="7" width="13.140625" style="15" customWidth="1"/>
    <col min="8" max="8" width="13" style="51" customWidth="1"/>
    <col min="9" max="9" width="22.28515625" style="15" customWidth="1"/>
    <col min="10" max="10" width="35.140625" style="15" customWidth="1"/>
    <col min="11" max="11" width="12.7109375" style="15" customWidth="1"/>
    <col min="12" max="12" width="36.5703125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6" t="s">
        <v>50</v>
      </c>
      <c r="C3" s="87"/>
      <c r="D3" s="87"/>
      <c r="E3" s="87"/>
      <c r="F3" s="87"/>
      <c r="G3" s="87"/>
      <c r="H3" s="87"/>
      <c r="I3" s="87"/>
      <c r="J3" s="87"/>
      <c r="K3" s="87"/>
      <c r="L3" s="88"/>
      <c r="M3" s="12"/>
    </row>
    <row r="4" spans="1:13" ht="10.5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52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54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x14ac:dyDescent="0.25">
      <c r="A7" s="12"/>
      <c r="B7" s="18" t="s">
        <v>55</v>
      </c>
      <c r="C7" s="12"/>
      <c r="D7" s="19" t="s">
        <v>154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11.25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1" customHeight="1" thickBot="1" x14ac:dyDescent="0.3">
      <c r="A9" s="12"/>
      <c r="B9" s="20" t="s">
        <v>56</v>
      </c>
      <c r="C9" s="69" t="s">
        <v>57</v>
      </c>
      <c r="D9" s="69"/>
      <c r="E9" s="21" t="s">
        <v>159</v>
      </c>
      <c r="F9" s="22" t="s">
        <v>58</v>
      </c>
      <c r="G9" s="22" t="s">
        <v>59</v>
      </c>
      <c r="H9" s="22" t="s">
        <v>60</v>
      </c>
      <c r="I9" s="69" t="s">
        <v>61</v>
      </c>
      <c r="J9" s="69"/>
      <c r="K9" s="22" t="s">
        <v>62</v>
      </c>
      <c r="L9" s="23" t="s">
        <v>63</v>
      </c>
      <c r="M9" s="12"/>
    </row>
    <row r="10" spans="1:13" ht="21" customHeight="1" thickBot="1" x14ac:dyDescent="0.3">
      <c r="A10" s="12"/>
      <c r="B10" s="85" t="s">
        <v>64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12"/>
    </row>
    <row r="11" spans="1:13" s="24" customFormat="1" ht="21" customHeight="1" thickBot="1" x14ac:dyDescent="0.3">
      <c r="B11" s="25" t="s">
        <v>65</v>
      </c>
      <c r="C11" s="83" t="s">
        <v>66</v>
      </c>
      <c r="D11" s="83"/>
      <c r="E11" s="26">
        <f>'[3]20 Plan de PROD'!S10</f>
        <v>941.61452147806563</v>
      </c>
      <c r="F11" s="26">
        <v>14400</v>
      </c>
      <c r="G11" s="27">
        <f t="shared" ref="G11:G22" si="0">E11/F11</f>
        <v>6.5389897324865665E-2</v>
      </c>
      <c r="H11" s="25" t="s">
        <v>67</v>
      </c>
      <c r="I11" s="83" t="s">
        <v>68</v>
      </c>
      <c r="J11" s="89"/>
      <c r="K11" s="29">
        <v>1</v>
      </c>
      <c r="L11" s="26" t="s">
        <v>70</v>
      </c>
    </row>
    <row r="12" spans="1:13" s="24" customFormat="1" ht="21" customHeight="1" thickBot="1" x14ac:dyDescent="0.3">
      <c r="B12" s="81" t="s">
        <v>71</v>
      </c>
      <c r="C12" s="83" t="s">
        <v>72</v>
      </c>
      <c r="D12" s="31" t="s">
        <v>73</v>
      </c>
      <c r="E12" s="26">
        <f>'[3]20 Plan de PROD'!S21</f>
        <v>357.20745021497248</v>
      </c>
      <c r="F12" s="26">
        <v>7200</v>
      </c>
      <c r="G12" s="27">
        <f t="shared" si="0"/>
        <v>4.961214586319062E-2</v>
      </c>
      <c r="H12" s="25" t="s">
        <v>74</v>
      </c>
      <c r="I12" s="83" t="s">
        <v>75</v>
      </c>
      <c r="J12" s="83"/>
      <c r="K12" s="62">
        <v>1</v>
      </c>
      <c r="L12" s="62" t="s">
        <v>69</v>
      </c>
    </row>
    <row r="13" spans="1:13" s="24" customFormat="1" ht="21" customHeight="1" thickBot="1" x14ac:dyDescent="0.3">
      <c r="B13" s="81"/>
      <c r="C13" s="83"/>
      <c r="D13" s="31" t="s">
        <v>76</v>
      </c>
      <c r="E13" s="26">
        <f>'[3]20 Plan de PROD'!S25</f>
        <v>99.615598792344457</v>
      </c>
      <c r="F13" s="26">
        <v>5400</v>
      </c>
      <c r="G13" s="27">
        <f>E13/F13</f>
        <v>1.8447333109693417E-2</v>
      </c>
      <c r="H13" s="25" t="s">
        <v>77</v>
      </c>
      <c r="I13" s="83" t="s">
        <v>78</v>
      </c>
      <c r="J13" s="83"/>
      <c r="K13" s="63"/>
      <c r="L13" s="63"/>
    </row>
    <row r="14" spans="1:13" s="24" customFormat="1" ht="21" customHeight="1" thickBot="1" x14ac:dyDescent="0.3">
      <c r="B14" s="81"/>
      <c r="C14" s="83"/>
      <c r="D14" s="31" t="s">
        <v>79</v>
      </c>
      <c r="E14" s="26">
        <f>'[3]20 Plan de PROD'!S23</f>
        <v>1152.0339035958286</v>
      </c>
      <c r="F14" s="26">
        <v>14400</v>
      </c>
      <c r="G14" s="27">
        <f t="shared" si="0"/>
        <v>8.0002354416376986E-2</v>
      </c>
      <c r="H14" s="25" t="s">
        <v>80</v>
      </c>
      <c r="I14" s="83" t="s">
        <v>81</v>
      </c>
      <c r="J14" s="83"/>
      <c r="K14" s="64"/>
      <c r="L14" s="64"/>
    </row>
    <row r="15" spans="1:13" s="24" customFormat="1" ht="21" customHeight="1" thickBot="1" x14ac:dyDescent="0.3">
      <c r="B15" s="81" t="s">
        <v>82</v>
      </c>
      <c r="C15" s="83" t="s">
        <v>83</v>
      </c>
      <c r="D15" s="31" t="s">
        <v>84</v>
      </c>
      <c r="E15" s="26" t="e">
        <f>'[3]20 Plan de PROD'!S27</f>
        <v>#DIV/0!</v>
      </c>
      <c r="F15" s="26">
        <v>14400</v>
      </c>
      <c r="G15" s="27" t="e">
        <f t="shared" si="0"/>
        <v>#DIV/0!</v>
      </c>
      <c r="H15" s="25" t="s">
        <v>85</v>
      </c>
      <c r="I15" s="83" t="s">
        <v>86</v>
      </c>
      <c r="J15" s="83"/>
      <c r="K15" s="62">
        <v>1</v>
      </c>
      <c r="L15" s="62" t="s">
        <v>69</v>
      </c>
    </row>
    <row r="16" spans="1:13" s="24" customFormat="1" ht="21" customHeight="1" thickBot="1" x14ac:dyDescent="0.3">
      <c r="B16" s="81"/>
      <c r="C16" s="83"/>
      <c r="D16" s="31" t="s">
        <v>87</v>
      </c>
      <c r="E16" s="26" t="e">
        <f>'[3]20 Plan de PROD'!S29</f>
        <v>#REF!</v>
      </c>
      <c r="F16" s="26">
        <v>5400</v>
      </c>
      <c r="G16" s="27" t="e">
        <f t="shared" si="0"/>
        <v>#REF!</v>
      </c>
      <c r="H16" s="25" t="s">
        <v>88</v>
      </c>
      <c r="I16" s="83" t="s">
        <v>89</v>
      </c>
      <c r="J16" s="83"/>
      <c r="K16" s="63"/>
      <c r="L16" s="63"/>
    </row>
    <row r="17" spans="1:13" s="24" customFormat="1" ht="21" customHeight="1" thickBot="1" x14ac:dyDescent="0.3">
      <c r="B17" s="81"/>
      <c r="C17" s="83"/>
      <c r="D17" s="31" t="s">
        <v>90</v>
      </c>
      <c r="E17" s="26">
        <f>'[3]20 Plan de PROD'!S31</f>
        <v>269.96852167134921</v>
      </c>
      <c r="F17" s="26">
        <v>7200</v>
      </c>
      <c r="G17" s="27">
        <f t="shared" si="0"/>
        <v>3.7495628009909611E-2</v>
      </c>
      <c r="H17" s="25" t="s">
        <v>91</v>
      </c>
      <c r="I17" s="83" t="s">
        <v>92</v>
      </c>
      <c r="J17" s="83"/>
      <c r="K17" s="63"/>
      <c r="L17" s="63"/>
    </row>
    <row r="18" spans="1:13" s="24" customFormat="1" ht="21" customHeight="1" thickBot="1" x14ac:dyDescent="0.3">
      <c r="B18" s="81"/>
      <c r="C18" s="83"/>
      <c r="D18" s="31" t="s">
        <v>93</v>
      </c>
      <c r="E18" s="26">
        <f>'[3]20 Plan de PROD'!S37</f>
        <v>807.17721521300246</v>
      </c>
      <c r="F18" s="26">
        <v>10800</v>
      </c>
      <c r="G18" s="27">
        <f>E18/F18</f>
        <v>7.4738631038240966E-2</v>
      </c>
      <c r="H18" s="25" t="s">
        <v>94</v>
      </c>
      <c r="I18" s="83" t="s">
        <v>95</v>
      </c>
      <c r="J18" s="83"/>
      <c r="K18" s="63"/>
      <c r="L18" s="63"/>
    </row>
    <row r="19" spans="1:13" s="24" customFormat="1" ht="21" customHeight="1" thickBot="1" x14ac:dyDescent="0.3">
      <c r="B19" s="81"/>
      <c r="C19" s="83"/>
      <c r="D19" s="31" t="s">
        <v>96</v>
      </c>
      <c r="E19" s="26">
        <f>'[3]20 Plan de PROD'!S33</f>
        <v>270.22690670483934</v>
      </c>
      <c r="F19" s="26">
        <v>7200</v>
      </c>
      <c r="G19" s="27">
        <f t="shared" si="0"/>
        <v>3.7531514820116574E-2</v>
      </c>
      <c r="H19" s="25" t="s">
        <v>97</v>
      </c>
      <c r="I19" s="83" t="s">
        <v>98</v>
      </c>
      <c r="J19" s="83"/>
      <c r="K19" s="63"/>
      <c r="L19" s="63"/>
    </row>
    <row r="20" spans="1:13" s="24" customFormat="1" ht="28.5" customHeight="1" thickBot="1" x14ac:dyDescent="0.3">
      <c r="B20" s="81"/>
      <c r="C20" s="83"/>
      <c r="D20" s="31" t="s">
        <v>99</v>
      </c>
      <c r="E20" s="26">
        <f>'[3]20 Plan de PROD'!S35</f>
        <v>0</v>
      </c>
      <c r="F20" s="26">
        <v>10800</v>
      </c>
      <c r="G20" s="27">
        <f t="shared" si="0"/>
        <v>0</v>
      </c>
      <c r="H20" s="25" t="s">
        <v>100</v>
      </c>
      <c r="I20" s="83" t="s">
        <v>101</v>
      </c>
      <c r="J20" s="83"/>
      <c r="K20" s="64"/>
      <c r="L20" s="64"/>
    </row>
    <row r="21" spans="1:13" s="24" customFormat="1" ht="21" customHeight="1" thickBot="1" x14ac:dyDescent="0.3">
      <c r="B21" s="81" t="s">
        <v>102</v>
      </c>
      <c r="C21" s="82" t="s">
        <v>103</v>
      </c>
      <c r="D21" s="31" t="s">
        <v>104</v>
      </c>
      <c r="E21" s="26">
        <f>'[3]20 Plan de PROD'!S39</f>
        <v>235.45505169099599</v>
      </c>
      <c r="F21" s="26">
        <v>8640</v>
      </c>
      <c r="G21" s="27">
        <f t="shared" si="0"/>
        <v>2.7251742093865276E-2</v>
      </c>
      <c r="H21" s="25" t="s">
        <v>105</v>
      </c>
      <c r="I21" s="83" t="s">
        <v>106</v>
      </c>
      <c r="J21" s="84"/>
      <c r="K21" s="62">
        <v>1</v>
      </c>
      <c r="L21" s="62" t="s">
        <v>69</v>
      </c>
    </row>
    <row r="22" spans="1:13" s="24" customFormat="1" ht="21" customHeight="1" thickBot="1" x14ac:dyDescent="0.3">
      <c r="B22" s="81"/>
      <c r="C22" s="82"/>
      <c r="D22" s="31" t="s">
        <v>107</v>
      </c>
      <c r="E22" s="26">
        <f>'[3]20 Plan de PROD'!S41</f>
        <v>924.07573448688481</v>
      </c>
      <c r="F22" s="26">
        <v>10800</v>
      </c>
      <c r="G22" s="27">
        <f t="shared" si="0"/>
        <v>8.556256800804489E-2</v>
      </c>
      <c r="H22" s="25" t="s">
        <v>108</v>
      </c>
      <c r="I22" s="83" t="s">
        <v>109</v>
      </c>
      <c r="J22" s="84"/>
      <c r="K22" s="63"/>
      <c r="L22" s="63"/>
    </row>
    <row r="23" spans="1:13" s="24" customFormat="1" ht="21" customHeight="1" thickBot="1" x14ac:dyDescent="0.3">
      <c r="A23" s="32"/>
      <c r="B23" s="81"/>
      <c r="C23" s="82"/>
      <c r="D23" s="31" t="s">
        <v>110</v>
      </c>
      <c r="E23" s="26">
        <f>'[3]20 Plan de PROD'!S43</f>
        <v>156.97003446066398</v>
      </c>
      <c r="F23" s="26" t="s">
        <v>111</v>
      </c>
      <c r="G23" s="27">
        <v>1</v>
      </c>
      <c r="H23" s="25" t="s">
        <v>112</v>
      </c>
      <c r="I23" s="83" t="s">
        <v>113</v>
      </c>
      <c r="J23" s="83"/>
      <c r="K23" s="64"/>
      <c r="L23" s="64"/>
    </row>
    <row r="24" spans="1:13" s="24" customFormat="1" ht="31.5" customHeight="1" thickBot="1" x14ac:dyDescent="0.3">
      <c r="A24" s="32"/>
      <c r="B24" s="30" t="s">
        <v>114</v>
      </c>
      <c r="C24" s="83" t="s">
        <v>115</v>
      </c>
      <c r="D24" s="83"/>
      <c r="E24" s="26">
        <f>'[3]20 Plan de PROD'!S45</f>
        <v>617.59393325301062</v>
      </c>
      <c r="F24" s="26">
        <v>10800</v>
      </c>
      <c r="G24" s="27">
        <f>E24/F24</f>
        <v>5.7184623449352837E-2</v>
      </c>
      <c r="H24" s="25" t="s">
        <v>118</v>
      </c>
      <c r="I24" s="83" t="s">
        <v>117</v>
      </c>
      <c r="J24" s="83"/>
      <c r="K24" s="28">
        <v>1</v>
      </c>
      <c r="L24" s="34" t="s">
        <v>70</v>
      </c>
    </row>
    <row r="25" spans="1:13" ht="21" customHeight="1" thickBot="1" x14ac:dyDescent="0.3">
      <c r="A25" s="12"/>
      <c r="B25" s="85" t="s">
        <v>126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12"/>
    </row>
    <row r="26" spans="1:13" ht="31.5" customHeight="1" thickBot="1" x14ac:dyDescent="0.3">
      <c r="A26" s="12"/>
      <c r="B26" s="37" t="s">
        <v>127</v>
      </c>
      <c r="C26" s="41" t="s">
        <v>128</v>
      </c>
      <c r="D26" s="36" t="s">
        <v>129</v>
      </c>
      <c r="E26" s="26" t="e">
        <f>'[3]20 Plan de PROD'!S91</f>
        <v>#DIV/0!</v>
      </c>
      <c r="F26" s="38" t="s">
        <v>111</v>
      </c>
      <c r="G26" s="55">
        <v>1</v>
      </c>
      <c r="H26" s="56" t="s">
        <v>130</v>
      </c>
      <c r="I26" s="80" t="s">
        <v>131</v>
      </c>
      <c r="J26" s="80"/>
      <c r="K26" s="33">
        <v>1</v>
      </c>
      <c r="L26" s="33"/>
      <c r="M26" s="12"/>
    </row>
    <row r="27" spans="1:13" ht="21" customHeight="1" thickBot="1" x14ac:dyDescent="0.3">
      <c r="A27" s="12"/>
      <c r="B27" s="85" t="s">
        <v>132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12"/>
    </row>
    <row r="28" spans="1:13" ht="21" customHeight="1" thickBot="1" x14ac:dyDescent="0.3">
      <c r="B28" s="25" t="s">
        <v>133</v>
      </c>
      <c r="C28" s="83" t="s">
        <v>134</v>
      </c>
      <c r="D28" s="83"/>
      <c r="E28" s="39" t="e">
        <f>'[3]20 Plan de PROD'!S58</f>
        <v>#DIV/0!</v>
      </c>
      <c r="F28" s="35">
        <v>17520</v>
      </c>
      <c r="G28" s="40" t="e">
        <f>+E28/F28</f>
        <v>#DIV/0!</v>
      </c>
      <c r="H28" s="25" t="s">
        <v>135</v>
      </c>
      <c r="I28" s="93" t="s">
        <v>136</v>
      </c>
      <c r="J28" s="93"/>
      <c r="K28" s="78">
        <v>1</v>
      </c>
      <c r="L28" s="78" t="s">
        <v>160</v>
      </c>
    </row>
    <row r="29" spans="1:13" ht="21" customHeight="1" thickBot="1" x14ac:dyDescent="0.3">
      <c r="B29" s="25" t="s">
        <v>137</v>
      </c>
      <c r="C29" s="83" t="s">
        <v>138</v>
      </c>
      <c r="D29" s="83"/>
      <c r="E29" s="38" t="e">
        <f>'[3]20 Plan de PROD'!S60</f>
        <v>#DIV/0!</v>
      </c>
      <c r="F29" s="26">
        <v>292</v>
      </c>
      <c r="G29" s="27" t="e">
        <f>+E29/F29</f>
        <v>#DIV/0!</v>
      </c>
      <c r="H29" s="25" t="s">
        <v>139</v>
      </c>
      <c r="I29" s="93" t="s">
        <v>140</v>
      </c>
      <c r="J29" s="93"/>
      <c r="K29" s="79"/>
      <c r="L29" s="79"/>
    </row>
    <row r="30" spans="1:13" ht="21" customHeight="1" x14ac:dyDescent="0.25">
      <c r="A30" s="12"/>
      <c r="B30" s="42"/>
      <c r="C30" s="43"/>
      <c r="D30" s="43"/>
      <c r="E30" s="44"/>
      <c r="F30" s="45"/>
      <c r="G30" s="46"/>
      <c r="H30" s="47"/>
      <c r="I30" s="48"/>
      <c r="J30" s="49"/>
      <c r="K30" s="50"/>
      <c r="L30" s="50"/>
      <c r="M30" s="12"/>
    </row>
    <row r="31" spans="1:13" ht="21" customHeight="1" x14ac:dyDescent="0.25">
      <c r="A31" s="12"/>
      <c r="B31" s="71" t="s">
        <v>141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12"/>
    </row>
    <row r="32" spans="1:13" ht="21" customHeight="1" thickBot="1" x14ac:dyDescent="0.3">
      <c r="A32" s="12"/>
      <c r="B32" s="12"/>
      <c r="C32" s="12"/>
      <c r="D32" s="12"/>
      <c r="E32" s="13"/>
      <c r="F32" s="12"/>
      <c r="G32" s="12"/>
      <c r="H32" s="14"/>
      <c r="I32" s="12"/>
      <c r="J32" s="12"/>
      <c r="K32" s="12"/>
      <c r="L32" s="12"/>
      <c r="M32" s="12"/>
    </row>
    <row r="33" spans="4:12" ht="16.5" thickBot="1" x14ac:dyDescent="0.3">
      <c r="D33" s="68" t="s">
        <v>142</v>
      </c>
      <c r="E33" s="69"/>
      <c r="F33" s="70"/>
      <c r="J33" s="12"/>
      <c r="K33" s="12"/>
      <c r="L33" s="12"/>
    </row>
    <row r="34" spans="4:12" ht="13.9" customHeight="1" thickBot="1" x14ac:dyDescent="0.3">
      <c r="D34" s="61" t="s">
        <v>143</v>
      </c>
      <c r="E34" s="61"/>
      <c r="F34" s="61"/>
      <c r="J34" s="12"/>
      <c r="K34" s="12"/>
      <c r="L34" s="12"/>
    </row>
    <row r="35" spans="4:12" ht="22.9" customHeight="1" thickBot="1" x14ac:dyDescent="0.3">
      <c r="D35" s="90" t="s">
        <v>144</v>
      </c>
      <c r="E35" s="91"/>
      <c r="F35" s="92"/>
      <c r="J35" s="12"/>
      <c r="K35" s="12"/>
      <c r="L35" s="12"/>
    </row>
    <row r="36" spans="4:12" ht="15" customHeight="1" thickBot="1" x14ac:dyDescent="0.3">
      <c r="D36" s="61" t="s">
        <v>145</v>
      </c>
      <c r="E36" s="61"/>
      <c r="F36" s="61"/>
      <c r="J36" s="12"/>
      <c r="K36" s="12"/>
      <c r="L36" s="12"/>
    </row>
    <row r="37" spans="4:12" ht="15" customHeight="1" thickBot="1" x14ac:dyDescent="0.3">
      <c r="D37" s="61" t="s">
        <v>165</v>
      </c>
      <c r="E37" s="61"/>
      <c r="F37" s="61"/>
      <c r="J37" s="12"/>
      <c r="K37" s="12"/>
      <c r="L37" s="12"/>
    </row>
    <row r="38" spans="4:12" ht="13.9" customHeight="1" thickBot="1" x14ac:dyDescent="0.3">
      <c r="D38" s="61" t="s">
        <v>166</v>
      </c>
      <c r="E38" s="61"/>
      <c r="F38" s="61"/>
      <c r="J38" s="12"/>
      <c r="K38" s="12"/>
      <c r="L38" s="12"/>
    </row>
    <row r="39" spans="4:12" ht="13.9" customHeight="1" thickBot="1" x14ac:dyDescent="0.3">
      <c r="D39" s="61" t="s">
        <v>146</v>
      </c>
      <c r="E39" s="61"/>
      <c r="F39" s="61"/>
      <c r="J39" s="12"/>
      <c r="K39" s="12"/>
      <c r="L39" s="12"/>
    </row>
    <row r="40" spans="4:12" ht="13.9" customHeight="1" x14ac:dyDescent="0.25">
      <c r="E40" s="13"/>
      <c r="F40" s="12"/>
      <c r="J40" s="12"/>
      <c r="K40" s="12"/>
      <c r="L40" s="12"/>
    </row>
    <row r="41" spans="4:12" ht="13.9" customHeight="1" x14ac:dyDescent="0.25">
      <c r="E41" s="13"/>
      <c r="F41" s="12"/>
      <c r="J41" s="12"/>
      <c r="K41" s="12"/>
      <c r="L41" s="12"/>
    </row>
    <row r="42" spans="4:12" x14ac:dyDescent="0.25">
      <c r="E42" s="13"/>
      <c r="F42" s="12"/>
      <c r="J42" s="12"/>
      <c r="K42" s="12"/>
      <c r="L42" s="12"/>
    </row>
    <row r="43" spans="4:12" x14ac:dyDescent="0.25">
      <c r="E43" s="13"/>
      <c r="F43" s="12"/>
      <c r="J43" s="12"/>
      <c r="K43" s="12"/>
      <c r="L43" s="12"/>
    </row>
    <row r="44" spans="4:12" x14ac:dyDescent="0.25">
      <c r="E44" s="13"/>
      <c r="F44" s="12"/>
      <c r="J44" s="12"/>
      <c r="K44" s="12"/>
      <c r="L44" s="12"/>
    </row>
    <row r="45" spans="4:12" x14ac:dyDescent="0.25">
      <c r="E45" s="13"/>
      <c r="F45" s="12"/>
      <c r="J45" s="12"/>
      <c r="K45" s="12"/>
      <c r="L45" s="12"/>
    </row>
    <row r="46" spans="4:12" x14ac:dyDescent="0.25">
      <c r="E46" s="13"/>
      <c r="F46" s="12"/>
      <c r="J46" s="12"/>
      <c r="K46" s="12"/>
      <c r="L46" s="12"/>
    </row>
    <row r="47" spans="4:12" x14ac:dyDescent="0.25">
      <c r="E47" s="13"/>
      <c r="F47" s="12"/>
      <c r="J47" s="12"/>
      <c r="K47" s="12"/>
      <c r="L47" s="12"/>
    </row>
    <row r="48" spans="4:12" x14ac:dyDescent="0.25">
      <c r="E48" s="13"/>
      <c r="F48" s="12"/>
      <c r="J48" s="12"/>
      <c r="K48" s="12"/>
      <c r="L48" s="12"/>
    </row>
    <row r="49" spans="6:12" x14ac:dyDescent="0.25">
      <c r="F49" s="12"/>
      <c r="J49" s="12"/>
      <c r="K49" s="12"/>
      <c r="L49" s="12"/>
    </row>
    <row r="50" spans="6:12" x14ac:dyDescent="0.25">
      <c r="F50" s="12"/>
      <c r="J50" s="12"/>
      <c r="K50" s="12"/>
      <c r="L50" s="12"/>
    </row>
    <row r="51" spans="6:12" x14ac:dyDescent="0.25">
      <c r="J51" s="12"/>
      <c r="K51" s="12"/>
      <c r="L51" s="12"/>
    </row>
    <row r="52" spans="6:12" x14ac:dyDescent="0.25">
      <c r="J52" s="12"/>
      <c r="K52" s="12"/>
      <c r="L52" s="12"/>
    </row>
    <row r="53" spans="6:12" x14ac:dyDescent="0.25">
      <c r="J53" s="12"/>
      <c r="K53" s="12"/>
      <c r="L53" s="12"/>
    </row>
  </sheetData>
  <mergeCells count="49">
    <mergeCell ref="B3:L3"/>
    <mergeCell ref="C9:D9"/>
    <mergeCell ref="I9:J9"/>
    <mergeCell ref="B10:L10"/>
    <mergeCell ref="C11:D11"/>
    <mergeCell ref="I11:J11"/>
    <mergeCell ref="L15:L20"/>
    <mergeCell ref="I16:J16"/>
    <mergeCell ref="I17:J17"/>
    <mergeCell ref="B12:B14"/>
    <mergeCell ref="C12:C14"/>
    <mergeCell ref="I12:J12"/>
    <mergeCell ref="K12:K14"/>
    <mergeCell ref="I13:J13"/>
    <mergeCell ref="I14:J14"/>
    <mergeCell ref="B15:B20"/>
    <mergeCell ref="C15:C20"/>
    <mergeCell ref="I15:J15"/>
    <mergeCell ref="I18:J18"/>
    <mergeCell ref="I19:J19"/>
    <mergeCell ref="I20:J20"/>
    <mergeCell ref="C21:C23"/>
    <mergeCell ref="I21:J21"/>
    <mergeCell ref="I22:J22"/>
    <mergeCell ref="I23:J23"/>
    <mergeCell ref="K15:K20"/>
    <mergeCell ref="L12:L14"/>
    <mergeCell ref="K21:K23"/>
    <mergeCell ref="L21:L23"/>
    <mergeCell ref="B31:L31"/>
    <mergeCell ref="I28:J28"/>
    <mergeCell ref="C29:D29"/>
    <mergeCell ref="I29:J29"/>
    <mergeCell ref="C28:D28"/>
    <mergeCell ref="B27:L27"/>
    <mergeCell ref="L28:L29"/>
    <mergeCell ref="I26:J26"/>
    <mergeCell ref="K28:K29"/>
    <mergeCell ref="B25:L25"/>
    <mergeCell ref="C24:D24"/>
    <mergeCell ref="I24:J24"/>
    <mergeCell ref="B21:B23"/>
    <mergeCell ref="D38:F38"/>
    <mergeCell ref="D39:F39"/>
    <mergeCell ref="D33:F33"/>
    <mergeCell ref="D34:F34"/>
    <mergeCell ref="D35:F35"/>
    <mergeCell ref="D36:F36"/>
    <mergeCell ref="D37:F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C14" workbookViewId="0">
      <selection activeCell="D39" sqref="D39"/>
    </sheetView>
  </sheetViews>
  <sheetFormatPr baseColWidth="10" defaultColWidth="11.5703125" defaultRowHeight="15.75" x14ac:dyDescent="0.25"/>
  <cols>
    <col min="1" max="1" width="4.140625" style="15" customWidth="1"/>
    <col min="2" max="2" width="10.7109375" style="15" customWidth="1"/>
    <col min="3" max="3" width="30.7109375" style="15" customWidth="1"/>
    <col min="4" max="4" width="21.85546875" style="15" customWidth="1"/>
    <col min="5" max="5" width="13.42578125" style="52" customWidth="1"/>
    <col min="6" max="6" width="27.28515625" style="15" customWidth="1"/>
    <col min="7" max="7" width="12.42578125" style="15" customWidth="1"/>
    <col min="8" max="8" width="13.28515625" style="51" customWidth="1"/>
    <col min="9" max="9" width="22.28515625" style="15" customWidth="1"/>
    <col min="10" max="10" width="32.85546875" style="15" customWidth="1"/>
    <col min="11" max="11" width="12.7109375" style="15" customWidth="1"/>
    <col min="12" max="12" width="19.5703125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6" t="s">
        <v>50</v>
      </c>
      <c r="C3" s="87"/>
      <c r="D3" s="87"/>
      <c r="E3" s="87"/>
      <c r="F3" s="87"/>
      <c r="G3" s="87"/>
      <c r="H3" s="87"/>
      <c r="I3" s="87"/>
      <c r="J3" s="87"/>
      <c r="K3" s="87"/>
      <c r="L3" s="88"/>
      <c r="M3" s="12"/>
    </row>
    <row r="4" spans="1:13" ht="9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147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148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x14ac:dyDescent="0.25">
      <c r="A7" s="12"/>
      <c r="B7" s="18" t="s">
        <v>55</v>
      </c>
      <c r="C7" s="12"/>
      <c r="D7" s="19" t="s">
        <v>149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12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1" customHeight="1" thickBot="1" x14ac:dyDescent="0.3">
      <c r="A9" s="12"/>
      <c r="B9" s="20" t="s">
        <v>56</v>
      </c>
      <c r="C9" s="69" t="s">
        <v>57</v>
      </c>
      <c r="D9" s="69"/>
      <c r="E9" s="21" t="s">
        <v>159</v>
      </c>
      <c r="F9" s="22" t="s">
        <v>58</v>
      </c>
      <c r="G9" s="22" t="s">
        <v>59</v>
      </c>
      <c r="H9" s="22" t="s">
        <v>60</v>
      </c>
      <c r="I9" s="69" t="s">
        <v>61</v>
      </c>
      <c r="J9" s="69"/>
      <c r="K9" s="22" t="s">
        <v>62</v>
      </c>
      <c r="L9" s="23" t="s">
        <v>63</v>
      </c>
      <c r="M9" s="12"/>
    </row>
    <row r="10" spans="1:13" ht="21" customHeight="1" thickBot="1" x14ac:dyDescent="0.3">
      <c r="A10" s="12"/>
      <c r="B10" s="85" t="s">
        <v>64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12"/>
    </row>
    <row r="11" spans="1:13" s="24" customFormat="1" ht="21" customHeight="1" thickBot="1" x14ac:dyDescent="0.3">
      <c r="B11" s="81" t="s">
        <v>71</v>
      </c>
      <c r="C11" s="83" t="s">
        <v>72</v>
      </c>
      <c r="D11" s="31" t="s">
        <v>73</v>
      </c>
      <c r="E11" s="26">
        <f>'[4]20 Plan de PROD'!S21</f>
        <v>113.92070729278772</v>
      </c>
      <c r="F11" s="26">
        <v>7200</v>
      </c>
      <c r="G11" s="27">
        <f t="shared" ref="G11:G21" si="0">E11/F11</f>
        <v>1.5822320457331628E-2</v>
      </c>
      <c r="H11" s="25" t="s">
        <v>74</v>
      </c>
      <c r="I11" s="83" t="s">
        <v>75</v>
      </c>
      <c r="J11" s="83"/>
      <c r="K11" s="62">
        <v>1</v>
      </c>
      <c r="L11" s="62" t="s">
        <v>70</v>
      </c>
    </row>
    <row r="12" spans="1:13" s="24" customFormat="1" ht="21" customHeight="1" thickBot="1" x14ac:dyDescent="0.3">
      <c r="B12" s="81"/>
      <c r="C12" s="83"/>
      <c r="D12" s="31" t="s">
        <v>76</v>
      </c>
      <c r="E12" s="26">
        <f>'[4]20 Plan de PROD'!S25</f>
        <v>34.831132415183397</v>
      </c>
      <c r="F12" s="26">
        <v>5400</v>
      </c>
      <c r="G12" s="27">
        <f>E12/F12</f>
        <v>6.4502097065154435E-3</v>
      </c>
      <c r="H12" s="25" t="s">
        <v>77</v>
      </c>
      <c r="I12" s="83" t="s">
        <v>78</v>
      </c>
      <c r="J12" s="83"/>
      <c r="K12" s="63"/>
      <c r="L12" s="63"/>
    </row>
    <row r="13" spans="1:13" s="24" customFormat="1" ht="21" customHeight="1" thickBot="1" x14ac:dyDescent="0.3">
      <c r="B13" s="81"/>
      <c r="C13" s="83"/>
      <c r="D13" s="31" t="s">
        <v>79</v>
      </c>
      <c r="E13" s="26">
        <f>'[4]20 Plan de PROD'!S23</f>
        <v>296.86814905342521</v>
      </c>
      <c r="F13" s="26">
        <v>14400</v>
      </c>
      <c r="G13" s="53">
        <f t="shared" si="0"/>
        <v>2.0615843684265639E-2</v>
      </c>
      <c r="H13" s="25" t="s">
        <v>80</v>
      </c>
      <c r="I13" s="83" t="s">
        <v>81</v>
      </c>
      <c r="J13" s="83"/>
      <c r="K13" s="64"/>
      <c r="L13" s="64"/>
    </row>
    <row r="14" spans="1:13" s="24" customFormat="1" ht="21" customHeight="1" thickBot="1" x14ac:dyDescent="0.3">
      <c r="B14" s="81" t="s">
        <v>82</v>
      </c>
      <c r="C14" s="83" t="s">
        <v>83</v>
      </c>
      <c r="D14" s="31" t="s">
        <v>84</v>
      </c>
      <c r="E14" s="26" t="e">
        <f>'[4]20 Plan de PROD'!S27</f>
        <v>#DIV/0!</v>
      </c>
      <c r="F14" s="26">
        <v>14400</v>
      </c>
      <c r="G14" s="27" t="e">
        <f t="shared" si="0"/>
        <v>#DIV/0!</v>
      </c>
      <c r="H14" s="25" t="s">
        <v>85</v>
      </c>
      <c r="I14" s="83" t="s">
        <v>86</v>
      </c>
      <c r="J14" s="83"/>
      <c r="K14" s="62">
        <v>1</v>
      </c>
      <c r="L14" s="62" t="s">
        <v>69</v>
      </c>
    </row>
    <row r="15" spans="1:13" s="24" customFormat="1" ht="21" customHeight="1" thickBot="1" x14ac:dyDescent="0.3">
      <c r="B15" s="81"/>
      <c r="C15" s="83"/>
      <c r="D15" s="31" t="s">
        <v>87</v>
      </c>
      <c r="E15" s="26" t="e">
        <f>'[4]20 Plan de PROD'!S29</f>
        <v>#REF!</v>
      </c>
      <c r="F15" s="26">
        <v>5400</v>
      </c>
      <c r="G15" s="27" t="e">
        <f t="shared" si="0"/>
        <v>#REF!</v>
      </c>
      <c r="H15" s="25" t="s">
        <v>88</v>
      </c>
      <c r="I15" s="83" t="s">
        <v>89</v>
      </c>
      <c r="J15" s="83"/>
      <c r="K15" s="63"/>
      <c r="L15" s="63"/>
    </row>
    <row r="16" spans="1:13" s="24" customFormat="1" ht="21" customHeight="1" thickBot="1" x14ac:dyDescent="0.3">
      <c r="B16" s="81"/>
      <c r="C16" s="83"/>
      <c r="D16" s="31" t="s">
        <v>90</v>
      </c>
      <c r="E16" s="26">
        <f>'[4]20 Plan de PROD'!S31</f>
        <v>71.9921540900922</v>
      </c>
      <c r="F16" s="26">
        <v>7200</v>
      </c>
      <c r="G16" s="27">
        <f t="shared" si="0"/>
        <v>9.998910290290583E-3</v>
      </c>
      <c r="H16" s="25" t="s">
        <v>91</v>
      </c>
      <c r="I16" s="83" t="s">
        <v>92</v>
      </c>
      <c r="J16" s="83"/>
      <c r="K16" s="63"/>
      <c r="L16" s="63"/>
    </row>
    <row r="17" spans="1:13" s="24" customFormat="1" ht="21" customHeight="1" thickBot="1" x14ac:dyDescent="0.3">
      <c r="B17" s="81"/>
      <c r="C17" s="83"/>
      <c r="D17" s="31" t="s">
        <v>93</v>
      </c>
      <c r="E17" s="26">
        <f>'[4]20 Plan de PROD'!S37</f>
        <v>193.03767885208134</v>
      </c>
      <c r="F17" s="26">
        <v>10800</v>
      </c>
      <c r="G17" s="27">
        <f>E17/F17</f>
        <v>1.7873859152970496E-2</v>
      </c>
      <c r="H17" s="25" t="s">
        <v>94</v>
      </c>
      <c r="I17" s="83" t="s">
        <v>95</v>
      </c>
      <c r="J17" s="83"/>
      <c r="K17" s="63"/>
      <c r="L17" s="63"/>
    </row>
    <row r="18" spans="1:13" s="24" customFormat="1" ht="21" customHeight="1" thickBot="1" x14ac:dyDescent="0.3">
      <c r="B18" s="81"/>
      <c r="C18" s="83"/>
      <c r="D18" s="31" t="s">
        <v>96</v>
      </c>
      <c r="E18" s="26">
        <f>'[4]20 Plan de PROD'!S33</f>
        <v>38.702091170184971</v>
      </c>
      <c r="F18" s="26">
        <v>7200</v>
      </c>
      <c r="G18" s="27">
        <f t="shared" si="0"/>
        <v>5.3752904403034686E-3</v>
      </c>
      <c r="H18" s="25" t="s">
        <v>97</v>
      </c>
      <c r="I18" s="83" t="s">
        <v>98</v>
      </c>
      <c r="J18" s="83"/>
      <c r="K18" s="63"/>
      <c r="L18" s="63"/>
    </row>
    <row r="19" spans="1:13" s="24" customFormat="1" ht="21" customHeight="1" thickBot="1" x14ac:dyDescent="0.3">
      <c r="B19" s="81"/>
      <c r="C19" s="83"/>
      <c r="D19" s="31" t="s">
        <v>99</v>
      </c>
      <c r="E19" s="26">
        <f>'[4]20 Plan de PROD'!S35</f>
        <v>0</v>
      </c>
      <c r="F19" s="26">
        <v>10800</v>
      </c>
      <c r="G19" s="27">
        <f t="shared" si="0"/>
        <v>0</v>
      </c>
      <c r="H19" s="25" t="s">
        <v>100</v>
      </c>
      <c r="I19" s="83" t="s">
        <v>101</v>
      </c>
      <c r="J19" s="83"/>
      <c r="K19" s="64"/>
      <c r="L19" s="64"/>
    </row>
    <row r="20" spans="1:13" s="24" customFormat="1" ht="21" customHeight="1" thickBot="1" x14ac:dyDescent="0.3">
      <c r="B20" s="81" t="s">
        <v>102</v>
      </c>
      <c r="C20" s="82" t="s">
        <v>103</v>
      </c>
      <c r="D20" s="31" t="s">
        <v>104</v>
      </c>
      <c r="E20" s="26">
        <f>'[4]20 Plan de PROD'!S39</f>
        <v>90.559635265767639</v>
      </c>
      <c r="F20" s="26">
        <v>8640</v>
      </c>
      <c r="G20" s="27">
        <f t="shared" si="0"/>
        <v>1.0481439266871255E-2</v>
      </c>
      <c r="H20" s="25" t="s">
        <v>105</v>
      </c>
      <c r="I20" s="83" t="s">
        <v>106</v>
      </c>
      <c r="J20" s="84"/>
      <c r="K20" s="62">
        <v>1</v>
      </c>
      <c r="L20" s="62" t="s">
        <v>69</v>
      </c>
    </row>
    <row r="21" spans="1:13" s="24" customFormat="1" ht="21" customHeight="1" thickBot="1" x14ac:dyDescent="0.3">
      <c r="B21" s="81"/>
      <c r="C21" s="82"/>
      <c r="D21" s="31" t="s">
        <v>107</v>
      </c>
      <c r="E21" s="26">
        <f>'[4]20 Plan de PROD'!S41</f>
        <v>245.43949241335417</v>
      </c>
      <c r="F21" s="26">
        <v>10800</v>
      </c>
      <c r="G21" s="27">
        <f t="shared" si="0"/>
        <v>2.2725878927162425E-2</v>
      </c>
      <c r="H21" s="25" t="s">
        <v>108</v>
      </c>
      <c r="I21" s="83" t="s">
        <v>109</v>
      </c>
      <c r="J21" s="84"/>
      <c r="K21" s="63"/>
      <c r="L21" s="63"/>
    </row>
    <row r="22" spans="1:13" s="24" customFormat="1" ht="21" customHeight="1" thickBot="1" x14ac:dyDescent="0.3">
      <c r="A22" s="32"/>
      <c r="B22" s="81"/>
      <c r="C22" s="82"/>
      <c r="D22" s="31" t="s">
        <v>110</v>
      </c>
      <c r="E22" s="26">
        <f>'[4]20 Plan de PROD'!S43</f>
        <v>60.373090177178426</v>
      </c>
      <c r="F22" s="26" t="s">
        <v>111</v>
      </c>
      <c r="G22" s="27">
        <v>1</v>
      </c>
      <c r="H22" s="25" t="s">
        <v>112</v>
      </c>
      <c r="I22" s="83" t="s">
        <v>113</v>
      </c>
      <c r="J22" s="83"/>
      <c r="K22" s="64"/>
      <c r="L22" s="64"/>
    </row>
    <row r="23" spans="1:13" ht="21" customHeight="1" thickBot="1" x14ac:dyDescent="0.3">
      <c r="A23" s="12"/>
      <c r="B23" s="85" t="s">
        <v>126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12"/>
    </row>
    <row r="24" spans="1:13" ht="21" customHeight="1" thickBot="1" x14ac:dyDescent="0.3">
      <c r="A24" s="12"/>
      <c r="B24" s="37" t="s">
        <v>127</v>
      </c>
      <c r="C24" s="41" t="s">
        <v>128</v>
      </c>
      <c r="D24" s="36" t="s">
        <v>129</v>
      </c>
      <c r="E24" s="26" t="e">
        <f>'[4]20 Plan de PROD'!S91</f>
        <v>#DIV/0!</v>
      </c>
      <c r="F24" s="38" t="s">
        <v>111</v>
      </c>
      <c r="G24" s="55">
        <v>1</v>
      </c>
      <c r="H24" s="56" t="s">
        <v>130</v>
      </c>
      <c r="I24" s="80" t="s">
        <v>131</v>
      </c>
      <c r="J24" s="80"/>
      <c r="K24" s="33">
        <v>1</v>
      </c>
      <c r="L24" s="33"/>
      <c r="M24" s="12"/>
    </row>
    <row r="25" spans="1:13" ht="21" customHeight="1" thickBot="1" x14ac:dyDescent="0.3">
      <c r="A25" s="12"/>
      <c r="B25" s="85" t="s">
        <v>132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12"/>
    </row>
    <row r="26" spans="1:13" ht="21" customHeight="1" thickBot="1" x14ac:dyDescent="0.3">
      <c r="B26" s="25" t="s">
        <v>133</v>
      </c>
      <c r="C26" s="83" t="s">
        <v>134</v>
      </c>
      <c r="D26" s="83"/>
      <c r="E26" s="39" t="e">
        <f>'[4]20 Plan de PROD'!S58</f>
        <v>#DIV/0!</v>
      </c>
      <c r="F26" s="35">
        <v>17520</v>
      </c>
      <c r="G26" s="40" t="e">
        <f>+E26/F26</f>
        <v>#DIV/0!</v>
      </c>
      <c r="H26" s="25" t="s">
        <v>135</v>
      </c>
      <c r="I26" s="93" t="s">
        <v>136</v>
      </c>
      <c r="J26" s="93"/>
      <c r="K26" s="78">
        <v>1</v>
      </c>
      <c r="L26" s="78" t="s">
        <v>160</v>
      </c>
    </row>
    <row r="27" spans="1:13" ht="21" customHeight="1" thickBot="1" x14ac:dyDescent="0.3">
      <c r="B27" s="25" t="s">
        <v>137</v>
      </c>
      <c r="C27" s="83" t="s">
        <v>138</v>
      </c>
      <c r="D27" s="83"/>
      <c r="E27" s="38" t="e">
        <f>'[4]20 Plan de PROD'!S60</f>
        <v>#DIV/0!</v>
      </c>
      <c r="F27" s="26">
        <v>292</v>
      </c>
      <c r="G27" s="27" t="e">
        <f>+E27/F27</f>
        <v>#DIV/0!</v>
      </c>
      <c r="H27" s="25" t="s">
        <v>139</v>
      </c>
      <c r="I27" s="93" t="s">
        <v>140</v>
      </c>
      <c r="J27" s="93"/>
      <c r="K27" s="79"/>
      <c r="L27" s="79"/>
    </row>
    <row r="28" spans="1:13" ht="21" customHeight="1" x14ac:dyDescent="0.25">
      <c r="A28" s="12"/>
      <c r="B28" s="42"/>
      <c r="C28" s="43"/>
      <c r="D28" s="43"/>
      <c r="E28" s="44"/>
      <c r="F28" s="45"/>
      <c r="G28" s="46"/>
      <c r="H28" s="47"/>
      <c r="I28" s="48"/>
      <c r="J28" s="49"/>
      <c r="K28" s="50"/>
      <c r="L28" s="50"/>
      <c r="M28" s="12"/>
    </row>
    <row r="29" spans="1:13" ht="21" customHeight="1" x14ac:dyDescent="0.25">
      <c r="A29" s="12"/>
      <c r="B29" s="71" t="s">
        <v>141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12"/>
    </row>
    <row r="30" spans="1:13" ht="21" customHeight="1" thickBot="1" x14ac:dyDescent="0.3">
      <c r="A30" s="12"/>
      <c r="B30" s="12"/>
      <c r="C30" s="12"/>
      <c r="D30" s="12"/>
      <c r="E30" s="13"/>
      <c r="F30" s="12"/>
      <c r="G30" s="12"/>
      <c r="H30" s="14"/>
      <c r="I30" s="12"/>
      <c r="J30" s="12"/>
      <c r="K30" s="12"/>
      <c r="L30" s="12"/>
      <c r="M30" s="12"/>
    </row>
    <row r="31" spans="1:13" ht="13.9" customHeight="1" thickBot="1" x14ac:dyDescent="0.3">
      <c r="D31" s="68" t="s">
        <v>142</v>
      </c>
      <c r="E31" s="69"/>
      <c r="F31" s="70"/>
      <c r="J31" s="12"/>
      <c r="K31" s="12"/>
      <c r="L31" s="12"/>
    </row>
    <row r="32" spans="1:13" ht="16.5" thickBot="1" x14ac:dyDescent="0.3">
      <c r="D32" s="90" t="s">
        <v>144</v>
      </c>
      <c r="E32" s="91"/>
      <c r="F32" s="92"/>
      <c r="J32" s="12"/>
      <c r="K32" s="12"/>
      <c r="L32" s="12"/>
    </row>
    <row r="33" spans="4:12" ht="16.5" thickBot="1" x14ac:dyDescent="0.3">
      <c r="D33" s="61" t="s">
        <v>145</v>
      </c>
      <c r="E33" s="61"/>
      <c r="F33" s="61"/>
      <c r="J33" s="12"/>
      <c r="K33" s="12"/>
      <c r="L33" s="12"/>
    </row>
    <row r="34" spans="4:12" ht="16.5" customHeight="1" thickBot="1" x14ac:dyDescent="0.3">
      <c r="D34" s="61" t="s">
        <v>166</v>
      </c>
      <c r="E34" s="61"/>
      <c r="F34" s="61"/>
      <c r="J34" s="12"/>
      <c r="K34" s="12"/>
      <c r="L34" s="12"/>
    </row>
    <row r="35" spans="4:12" ht="16.5" customHeight="1" thickBot="1" x14ac:dyDescent="0.3">
      <c r="D35" s="61" t="s">
        <v>146</v>
      </c>
      <c r="E35" s="61"/>
      <c r="F35" s="61"/>
      <c r="J35" s="12"/>
      <c r="K35" s="12"/>
      <c r="L35" s="12"/>
    </row>
    <row r="36" spans="4:12" x14ac:dyDescent="0.25">
      <c r="E36" s="13"/>
      <c r="F36" s="12"/>
      <c r="J36" s="12"/>
      <c r="K36" s="12"/>
      <c r="L36" s="12"/>
    </row>
    <row r="37" spans="4:12" x14ac:dyDescent="0.25">
      <c r="E37" s="13"/>
      <c r="F37" s="12"/>
      <c r="J37" s="12"/>
      <c r="K37" s="12"/>
      <c r="L37" s="12"/>
    </row>
    <row r="38" spans="4:12" x14ac:dyDescent="0.25">
      <c r="F38" s="12"/>
      <c r="J38" s="12"/>
      <c r="K38" s="12"/>
      <c r="L38" s="12"/>
    </row>
    <row r="39" spans="4:12" x14ac:dyDescent="0.25">
      <c r="F39" s="12"/>
      <c r="J39" s="12"/>
      <c r="K39" s="12"/>
      <c r="L39" s="12"/>
    </row>
    <row r="40" spans="4:12" x14ac:dyDescent="0.25">
      <c r="J40" s="12"/>
      <c r="K40" s="12"/>
      <c r="L40" s="12"/>
    </row>
    <row r="41" spans="4:12" x14ac:dyDescent="0.25">
      <c r="J41" s="12"/>
      <c r="K41" s="12"/>
      <c r="L41" s="12"/>
    </row>
    <row r="42" spans="4:12" x14ac:dyDescent="0.25">
      <c r="J42" s="12"/>
      <c r="K42" s="12"/>
      <c r="L42" s="12"/>
    </row>
  </sheetData>
  <mergeCells count="43">
    <mergeCell ref="B3:L3"/>
    <mergeCell ref="C9:D9"/>
    <mergeCell ref="I9:J9"/>
    <mergeCell ref="B10:L10"/>
    <mergeCell ref="B11:B13"/>
    <mergeCell ref="C11:C13"/>
    <mergeCell ref="I11:J11"/>
    <mergeCell ref="K11:K13"/>
    <mergeCell ref="I12:J12"/>
    <mergeCell ref="I13:J13"/>
    <mergeCell ref="L11:L13"/>
    <mergeCell ref="K14:K19"/>
    <mergeCell ref="I15:J15"/>
    <mergeCell ref="I16:J16"/>
    <mergeCell ref="I17:J17"/>
    <mergeCell ref="I18:J18"/>
    <mergeCell ref="I20:J20"/>
    <mergeCell ref="I21:J21"/>
    <mergeCell ref="I22:J22"/>
    <mergeCell ref="B14:B19"/>
    <mergeCell ref="C14:C19"/>
    <mergeCell ref="I14:J14"/>
    <mergeCell ref="L14:L19"/>
    <mergeCell ref="L20:L22"/>
    <mergeCell ref="K20:K22"/>
    <mergeCell ref="B29:L29"/>
    <mergeCell ref="C27:D27"/>
    <mergeCell ref="I27:J27"/>
    <mergeCell ref="B25:L25"/>
    <mergeCell ref="C26:D26"/>
    <mergeCell ref="I26:J26"/>
    <mergeCell ref="K26:K27"/>
    <mergeCell ref="L26:L27"/>
    <mergeCell ref="B23:L23"/>
    <mergeCell ref="I24:J24"/>
    <mergeCell ref="I19:J19"/>
    <mergeCell ref="B20:B22"/>
    <mergeCell ref="C20:C22"/>
    <mergeCell ref="D33:F33"/>
    <mergeCell ref="D34:F34"/>
    <mergeCell ref="D35:F35"/>
    <mergeCell ref="D31:F31"/>
    <mergeCell ref="D32:F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D13" workbookViewId="0">
      <selection activeCell="D41" sqref="D41"/>
    </sheetView>
  </sheetViews>
  <sheetFormatPr baseColWidth="10" defaultColWidth="11.5703125" defaultRowHeight="15.75" x14ac:dyDescent="0.25"/>
  <cols>
    <col min="1" max="1" width="4.140625" style="15" customWidth="1"/>
    <col min="2" max="2" width="12.28515625" style="15" customWidth="1"/>
    <col min="3" max="3" width="35.42578125" style="15" customWidth="1"/>
    <col min="4" max="4" width="22.140625" style="15" customWidth="1"/>
    <col min="5" max="5" width="13" style="52" customWidth="1"/>
    <col min="6" max="6" width="26.7109375" style="15" customWidth="1"/>
    <col min="7" max="7" width="12.28515625" style="15" customWidth="1"/>
    <col min="8" max="8" width="12.42578125" style="51" customWidth="1"/>
    <col min="9" max="9" width="22.28515625" style="15" customWidth="1"/>
    <col min="10" max="10" width="32.42578125" style="15" customWidth="1"/>
    <col min="11" max="11" width="12.42578125" style="15" customWidth="1"/>
    <col min="12" max="12" width="21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6" t="s">
        <v>50</v>
      </c>
      <c r="C3" s="87"/>
      <c r="D3" s="87"/>
      <c r="E3" s="87"/>
      <c r="F3" s="87"/>
      <c r="G3" s="87"/>
      <c r="H3" s="87"/>
      <c r="I3" s="87"/>
      <c r="J3" s="87"/>
      <c r="K3" s="87"/>
      <c r="L3" s="88"/>
      <c r="M3" s="12"/>
    </row>
    <row r="4" spans="1:13" ht="10.5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155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148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x14ac:dyDescent="0.25">
      <c r="A7" s="12"/>
      <c r="B7" s="18" t="s">
        <v>55</v>
      </c>
      <c r="C7" s="12"/>
      <c r="D7" s="19" t="s">
        <v>149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13.5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0.25" customHeight="1" thickBot="1" x14ac:dyDescent="0.3">
      <c r="A9" s="12"/>
      <c r="B9" s="20" t="s">
        <v>56</v>
      </c>
      <c r="C9" s="69" t="s">
        <v>57</v>
      </c>
      <c r="D9" s="69"/>
      <c r="E9" s="21" t="s">
        <v>159</v>
      </c>
      <c r="F9" s="22" t="s">
        <v>58</v>
      </c>
      <c r="G9" s="22" t="s">
        <v>59</v>
      </c>
      <c r="H9" s="22" t="s">
        <v>60</v>
      </c>
      <c r="I9" s="69" t="s">
        <v>61</v>
      </c>
      <c r="J9" s="69"/>
      <c r="K9" s="22" t="s">
        <v>62</v>
      </c>
      <c r="L9" s="23" t="s">
        <v>63</v>
      </c>
      <c r="M9" s="12"/>
    </row>
    <row r="10" spans="1:13" ht="16.5" thickBot="1" x14ac:dyDescent="0.3">
      <c r="A10" s="12"/>
      <c r="B10" s="85" t="s">
        <v>64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12"/>
    </row>
    <row r="11" spans="1:13" s="24" customFormat="1" ht="21" customHeight="1" thickBot="1" x14ac:dyDescent="0.3">
      <c r="B11" s="81" t="s">
        <v>71</v>
      </c>
      <c r="C11" s="83" t="s">
        <v>72</v>
      </c>
      <c r="D11" s="31" t="s">
        <v>73</v>
      </c>
      <c r="E11" s="26">
        <f>'[5]20 Plan de PROD'!S21</f>
        <v>95.604683742952602</v>
      </c>
      <c r="F11" s="26">
        <v>7200</v>
      </c>
      <c r="G11" s="27">
        <f t="shared" ref="G11:G21" si="0">E11/F11</f>
        <v>1.3278428297632306E-2</v>
      </c>
      <c r="H11" s="25" t="s">
        <v>74</v>
      </c>
      <c r="I11" s="83" t="s">
        <v>75</v>
      </c>
      <c r="J11" s="83"/>
      <c r="K11" s="62">
        <v>1</v>
      </c>
      <c r="L11" s="62" t="s">
        <v>69</v>
      </c>
    </row>
    <row r="12" spans="1:13" s="24" customFormat="1" ht="21" customHeight="1" thickBot="1" x14ac:dyDescent="0.3">
      <c r="B12" s="81"/>
      <c r="C12" s="83"/>
      <c r="D12" s="31" t="s">
        <v>76</v>
      </c>
      <c r="E12" s="26">
        <f>'[5]20 Plan de PROD'!S25</f>
        <v>30.282979616825155</v>
      </c>
      <c r="F12" s="26">
        <v>5400</v>
      </c>
      <c r="G12" s="27">
        <f>E12/F12</f>
        <v>5.6079591883009547E-3</v>
      </c>
      <c r="H12" s="25" t="s">
        <v>77</v>
      </c>
      <c r="I12" s="83" t="s">
        <v>78</v>
      </c>
      <c r="J12" s="83"/>
      <c r="K12" s="63"/>
      <c r="L12" s="63"/>
    </row>
    <row r="13" spans="1:13" s="24" customFormat="1" ht="21" customHeight="1" thickBot="1" x14ac:dyDescent="0.3">
      <c r="B13" s="81"/>
      <c r="C13" s="83"/>
      <c r="D13" s="31" t="s">
        <v>79</v>
      </c>
      <c r="E13" s="26">
        <f>'[5]20 Plan de PROD'!S23</f>
        <v>243.82753585890939</v>
      </c>
      <c r="F13" s="26">
        <v>14400</v>
      </c>
      <c r="G13" s="53">
        <f t="shared" si="0"/>
        <v>1.6932467767979818E-2</v>
      </c>
      <c r="H13" s="25" t="s">
        <v>80</v>
      </c>
      <c r="I13" s="83" t="s">
        <v>81</v>
      </c>
      <c r="J13" s="83"/>
      <c r="K13" s="64"/>
      <c r="L13" s="64"/>
    </row>
    <row r="14" spans="1:13" s="24" customFormat="1" ht="21" customHeight="1" thickBot="1" x14ac:dyDescent="0.3">
      <c r="B14" s="81" t="s">
        <v>82</v>
      </c>
      <c r="C14" s="83" t="s">
        <v>83</v>
      </c>
      <c r="D14" s="31" t="s">
        <v>84</v>
      </c>
      <c r="E14" s="26" t="e">
        <f>'[5]20 Plan de PROD'!S27</f>
        <v>#DIV/0!</v>
      </c>
      <c r="F14" s="26">
        <v>14400</v>
      </c>
      <c r="G14" s="27" t="e">
        <f t="shared" si="0"/>
        <v>#DIV/0!</v>
      </c>
      <c r="H14" s="25" t="s">
        <v>85</v>
      </c>
      <c r="I14" s="83" t="s">
        <v>86</v>
      </c>
      <c r="J14" s="83"/>
      <c r="K14" s="62">
        <v>1</v>
      </c>
      <c r="L14" s="62" t="s">
        <v>69</v>
      </c>
    </row>
    <row r="15" spans="1:13" s="24" customFormat="1" ht="21" customHeight="1" thickBot="1" x14ac:dyDescent="0.3">
      <c r="B15" s="81"/>
      <c r="C15" s="83"/>
      <c r="D15" s="31" t="s">
        <v>87</v>
      </c>
      <c r="E15" s="26" t="e">
        <f>'[5]20 Plan de PROD'!S29</f>
        <v>#REF!</v>
      </c>
      <c r="F15" s="26">
        <v>5400</v>
      </c>
      <c r="G15" s="27" t="e">
        <f t="shared" si="0"/>
        <v>#REF!</v>
      </c>
      <c r="H15" s="25" t="s">
        <v>88</v>
      </c>
      <c r="I15" s="83" t="s">
        <v>89</v>
      </c>
      <c r="J15" s="83"/>
      <c r="K15" s="63"/>
      <c r="L15" s="63"/>
    </row>
    <row r="16" spans="1:13" s="24" customFormat="1" ht="21" customHeight="1" thickBot="1" x14ac:dyDescent="0.3">
      <c r="B16" s="81"/>
      <c r="C16" s="83"/>
      <c r="D16" s="31" t="s">
        <v>90</v>
      </c>
      <c r="E16" s="26">
        <f>'[5]20 Plan de PROD'!S31</f>
        <v>60.268566461412099</v>
      </c>
      <c r="F16" s="26">
        <v>7200</v>
      </c>
      <c r="G16" s="27">
        <f t="shared" si="0"/>
        <v>8.37063423075168E-3</v>
      </c>
      <c r="H16" s="25" t="s">
        <v>91</v>
      </c>
      <c r="I16" s="83" t="s">
        <v>92</v>
      </c>
      <c r="J16" s="83"/>
      <c r="K16" s="63"/>
      <c r="L16" s="63"/>
    </row>
    <row r="17" spans="1:13" s="24" customFormat="1" ht="21" customHeight="1" thickBot="1" x14ac:dyDescent="0.3">
      <c r="B17" s="81"/>
      <c r="C17" s="83"/>
      <c r="D17" s="31" t="s">
        <v>93</v>
      </c>
      <c r="E17" s="26">
        <f>'[5]20 Plan de PROD'!S37</f>
        <v>161.70620407321354</v>
      </c>
      <c r="F17" s="26">
        <v>10800</v>
      </c>
      <c r="G17" s="27">
        <f>E17/F17</f>
        <v>1.4972796673445699E-2</v>
      </c>
      <c r="H17" s="25" t="s">
        <v>94</v>
      </c>
      <c r="I17" s="83" t="s">
        <v>95</v>
      </c>
      <c r="J17" s="83"/>
      <c r="K17" s="63"/>
      <c r="L17" s="63"/>
    </row>
    <row r="18" spans="1:13" s="24" customFormat="1" ht="21" customHeight="1" thickBot="1" x14ac:dyDescent="0.3">
      <c r="B18" s="81"/>
      <c r="C18" s="83"/>
      <c r="D18" s="31" t="s">
        <v>96</v>
      </c>
      <c r="E18" s="26">
        <f>'[5]20 Plan de PROD'!S33</f>
        <v>32.399635534824668</v>
      </c>
      <c r="F18" s="26">
        <v>7200</v>
      </c>
      <c r="G18" s="27">
        <f t="shared" si="0"/>
        <v>4.4999493798367598E-3</v>
      </c>
      <c r="H18" s="25" t="s">
        <v>97</v>
      </c>
      <c r="I18" s="83" t="s">
        <v>98</v>
      </c>
      <c r="J18" s="83"/>
      <c r="K18" s="63"/>
      <c r="L18" s="63"/>
    </row>
    <row r="19" spans="1:13" s="24" customFormat="1" ht="21" customHeight="1" thickBot="1" x14ac:dyDescent="0.3">
      <c r="B19" s="81"/>
      <c r="C19" s="83"/>
      <c r="D19" s="31" t="s">
        <v>99</v>
      </c>
      <c r="E19" s="26">
        <f>'[5]20 Plan de PROD'!S35</f>
        <v>0</v>
      </c>
      <c r="F19" s="26">
        <v>10800</v>
      </c>
      <c r="G19" s="27">
        <f t="shared" si="0"/>
        <v>0</v>
      </c>
      <c r="H19" s="25" t="s">
        <v>100</v>
      </c>
      <c r="I19" s="83" t="s">
        <v>101</v>
      </c>
      <c r="J19" s="83"/>
      <c r="K19" s="64"/>
      <c r="L19" s="64"/>
    </row>
    <row r="20" spans="1:13" s="24" customFormat="1" ht="21" customHeight="1" thickBot="1" x14ac:dyDescent="0.3">
      <c r="B20" s="81" t="s">
        <v>102</v>
      </c>
      <c r="C20" s="82" t="s">
        <v>103</v>
      </c>
      <c r="D20" s="31" t="s">
        <v>104</v>
      </c>
      <c r="E20" s="26">
        <f>'[5]20 Plan de PROD'!S39</f>
        <v>72.447708212614145</v>
      </c>
      <c r="F20" s="26">
        <v>8640</v>
      </c>
      <c r="G20" s="27">
        <f t="shared" si="0"/>
        <v>8.3851514134970079E-3</v>
      </c>
      <c r="H20" s="25" t="s">
        <v>105</v>
      </c>
      <c r="I20" s="83" t="s">
        <v>106</v>
      </c>
      <c r="J20" s="84"/>
      <c r="K20" s="62">
        <v>1</v>
      </c>
      <c r="L20" s="62" t="s">
        <v>69</v>
      </c>
    </row>
    <row r="21" spans="1:13" s="24" customFormat="1" ht="21" customHeight="1" thickBot="1" x14ac:dyDescent="0.3">
      <c r="B21" s="81"/>
      <c r="C21" s="82"/>
      <c r="D21" s="31" t="s">
        <v>107</v>
      </c>
      <c r="E21" s="26">
        <f>'[5]20 Plan de PROD'!S41</f>
        <v>203.01663863727015</v>
      </c>
      <c r="F21" s="26">
        <v>10800</v>
      </c>
      <c r="G21" s="27">
        <f t="shared" si="0"/>
        <v>1.8797836910858345E-2</v>
      </c>
      <c r="H21" s="25" t="s">
        <v>108</v>
      </c>
      <c r="I21" s="83" t="s">
        <v>109</v>
      </c>
      <c r="J21" s="84"/>
      <c r="K21" s="63"/>
      <c r="L21" s="63"/>
    </row>
    <row r="22" spans="1:13" s="24" customFormat="1" ht="21" customHeight="1" thickBot="1" x14ac:dyDescent="0.3">
      <c r="A22" s="32"/>
      <c r="B22" s="81"/>
      <c r="C22" s="82"/>
      <c r="D22" s="31" t="s">
        <v>110</v>
      </c>
      <c r="E22" s="26">
        <f>'[5]20 Plan de PROD'!S43</f>
        <v>48.298472141742764</v>
      </c>
      <c r="F22" s="26" t="s">
        <v>111</v>
      </c>
      <c r="G22" s="27">
        <v>1</v>
      </c>
      <c r="H22" s="25" t="s">
        <v>112</v>
      </c>
      <c r="I22" s="83" t="s">
        <v>113</v>
      </c>
      <c r="J22" s="83"/>
      <c r="K22" s="64"/>
      <c r="L22" s="64"/>
    </row>
    <row r="23" spans="1:13" ht="21" customHeight="1" thickBot="1" x14ac:dyDescent="0.3">
      <c r="A23" s="12"/>
      <c r="B23" s="85" t="s">
        <v>126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12"/>
    </row>
    <row r="24" spans="1:13" ht="21" customHeight="1" thickBot="1" x14ac:dyDescent="0.3">
      <c r="A24" s="12"/>
      <c r="B24" s="37" t="s">
        <v>127</v>
      </c>
      <c r="C24" s="41" t="s">
        <v>128</v>
      </c>
      <c r="D24" s="36" t="s">
        <v>129</v>
      </c>
      <c r="E24" s="26" t="e">
        <f>'[5]20 Plan de PROD'!S91</f>
        <v>#DIV/0!</v>
      </c>
      <c r="F24" s="38" t="s">
        <v>111</v>
      </c>
      <c r="G24" s="55">
        <v>1</v>
      </c>
      <c r="H24" s="56" t="s">
        <v>130</v>
      </c>
      <c r="I24" s="80" t="s">
        <v>131</v>
      </c>
      <c r="J24" s="80"/>
      <c r="K24" s="33">
        <v>1</v>
      </c>
      <c r="L24" s="33"/>
      <c r="M24" s="12"/>
    </row>
    <row r="25" spans="1:13" ht="21" customHeight="1" thickBot="1" x14ac:dyDescent="0.3">
      <c r="A25" s="12"/>
      <c r="B25" s="85" t="s">
        <v>132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12"/>
    </row>
    <row r="26" spans="1:13" ht="21" customHeight="1" thickBot="1" x14ac:dyDescent="0.3">
      <c r="B26" s="25" t="s">
        <v>133</v>
      </c>
      <c r="C26" s="83" t="s">
        <v>134</v>
      </c>
      <c r="D26" s="83"/>
      <c r="E26" s="39" t="e">
        <f>'[5]20 Plan de PROD'!S58</f>
        <v>#DIV/0!</v>
      </c>
      <c r="F26" s="35">
        <v>17520</v>
      </c>
      <c r="G26" s="40" t="e">
        <f>+E26/F26</f>
        <v>#DIV/0!</v>
      </c>
      <c r="H26" s="25" t="s">
        <v>135</v>
      </c>
      <c r="I26" s="93" t="s">
        <v>136</v>
      </c>
      <c r="J26" s="93"/>
      <c r="K26" s="78">
        <v>1</v>
      </c>
      <c r="L26" s="78" t="s">
        <v>162</v>
      </c>
    </row>
    <row r="27" spans="1:13" ht="21" customHeight="1" thickBot="1" x14ac:dyDescent="0.3">
      <c r="B27" s="25" t="s">
        <v>137</v>
      </c>
      <c r="C27" s="83" t="s">
        <v>138</v>
      </c>
      <c r="D27" s="83"/>
      <c r="E27" s="38" t="e">
        <f>'[5]20 Plan de PROD'!S60</f>
        <v>#DIV/0!</v>
      </c>
      <c r="F27" s="26">
        <v>292</v>
      </c>
      <c r="G27" s="27" t="e">
        <f>+E27/F27</f>
        <v>#DIV/0!</v>
      </c>
      <c r="H27" s="25" t="s">
        <v>139</v>
      </c>
      <c r="I27" s="93" t="s">
        <v>140</v>
      </c>
      <c r="J27" s="93"/>
      <c r="K27" s="79"/>
      <c r="L27" s="79"/>
    </row>
    <row r="28" spans="1:13" ht="21" customHeight="1" x14ac:dyDescent="0.25">
      <c r="A28" s="12"/>
      <c r="B28" s="42"/>
      <c r="C28" s="43"/>
      <c r="D28" s="43"/>
      <c r="E28" s="44"/>
      <c r="F28" s="45"/>
      <c r="G28" s="46"/>
      <c r="H28" s="47"/>
      <c r="I28" s="48"/>
      <c r="J28" s="49"/>
      <c r="K28" s="50"/>
      <c r="L28" s="50"/>
      <c r="M28" s="12"/>
    </row>
    <row r="29" spans="1:13" ht="21" customHeight="1" x14ac:dyDescent="0.25">
      <c r="A29" s="12"/>
      <c r="B29" s="71" t="s">
        <v>141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12"/>
    </row>
    <row r="30" spans="1:13" ht="21" customHeight="1" thickBot="1" x14ac:dyDescent="0.3">
      <c r="A30" s="12"/>
      <c r="B30" s="12"/>
      <c r="C30" s="12"/>
      <c r="D30" s="12"/>
      <c r="E30" s="13"/>
      <c r="F30" s="12"/>
      <c r="G30" s="12"/>
      <c r="H30" s="14"/>
      <c r="I30" s="12"/>
      <c r="J30" s="12"/>
      <c r="K30" s="12"/>
      <c r="L30" s="12"/>
      <c r="M30" s="12"/>
    </row>
    <row r="31" spans="1:13" ht="16.5" thickBot="1" x14ac:dyDescent="0.3">
      <c r="D31" s="68" t="s">
        <v>142</v>
      </c>
      <c r="E31" s="69"/>
      <c r="F31" s="70"/>
      <c r="J31" s="12"/>
      <c r="K31" s="12"/>
      <c r="L31" s="12"/>
    </row>
    <row r="32" spans="1:13" ht="16.5" thickBot="1" x14ac:dyDescent="0.3">
      <c r="D32" s="90" t="s">
        <v>144</v>
      </c>
      <c r="E32" s="91"/>
      <c r="F32" s="92"/>
      <c r="J32" s="12"/>
      <c r="K32" s="12"/>
      <c r="L32" s="12"/>
    </row>
    <row r="33" spans="4:12" ht="13.9" customHeight="1" thickBot="1" x14ac:dyDescent="0.3">
      <c r="D33" s="61" t="s">
        <v>145</v>
      </c>
      <c r="E33" s="61"/>
      <c r="F33" s="61"/>
      <c r="J33" s="12"/>
      <c r="K33" s="12"/>
      <c r="L33" s="12"/>
    </row>
    <row r="34" spans="4:12" ht="22.9" customHeight="1" thickBot="1" x14ac:dyDescent="0.3">
      <c r="D34" s="61" t="s">
        <v>166</v>
      </c>
      <c r="E34" s="61"/>
      <c r="F34" s="61"/>
      <c r="J34" s="12"/>
      <c r="K34" s="12"/>
      <c r="L34" s="12"/>
    </row>
    <row r="35" spans="4:12" ht="15" customHeight="1" thickBot="1" x14ac:dyDescent="0.3">
      <c r="D35" s="61" t="s">
        <v>146</v>
      </c>
      <c r="E35" s="61"/>
      <c r="F35" s="61"/>
      <c r="J35" s="12"/>
      <c r="K35" s="12"/>
      <c r="L35" s="12"/>
    </row>
    <row r="36" spans="4:12" ht="15" customHeight="1" x14ac:dyDescent="0.25">
      <c r="E36" s="13"/>
      <c r="F36" s="12"/>
      <c r="J36" s="12"/>
      <c r="K36" s="12"/>
      <c r="L36" s="12"/>
    </row>
    <row r="37" spans="4:12" ht="13.9" customHeight="1" x14ac:dyDescent="0.25">
      <c r="E37" s="13"/>
      <c r="F37" s="12"/>
      <c r="J37" s="12"/>
      <c r="K37" s="12"/>
      <c r="L37" s="12"/>
    </row>
    <row r="38" spans="4:12" ht="13.9" customHeight="1" x14ac:dyDescent="0.25">
      <c r="E38" s="13"/>
      <c r="F38" s="12"/>
      <c r="J38" s="12"/>
      <c r="K38" s="12"/>
      <c r="L38" s="12"/>
    </row>
    <row r="39" spans="4:12" ht="13.9" customHeight="1" x14ac:dyDescent="0.25">
      <c r="E39" s="13"/>
      <c r="F39" s="12"/>
      <c r="J39" s="12"/>
      <c r="K39" s="12"/>
      <c r="L39" s="12"/>
    </row>
    <row r="40" spans="4:12" ht="13.9" customHeight="1" x14ac:dyDescent="0.25">
      <c r="E40" s="13"/>
      <c r="F40" s="12"/>
      <c r="J40" s="12"/>
      <c r="K40" s="12"/>
      <c r="L40" s="12"/>
    </row>
    <row r="41" spans="4:12" x14ac:dyDescent="0.25">
      <c r="E41" s="13"/>
      <c r="F41" s="12"/>
      <c r="J41" s="12"/>
      <c r="K41" s="12"/>
      <c r="L41" s="12"/>
    </row>
    <row r="42" spans="4:12" x14ac:dyDescent="0.25">
      <c r="E42" s="13"/>
      <c r="F42" s="12"/>
      <c r="J42" s="12"/>
      <c r="K42" s="12"/>
      <c r="L42" s="12"/>
    </row>
    <row r="43" spans="4:12" x14ac:dyDescent="0.25">
      <c r="E43" s="13"/>
      <c r="F43" s="12"/>
      <c r="J43" s="12"/>
      <c r="K43" s="12"/>
      <c r="L43" s="12"/>
    </row>
    <row r="44" spans="4:12" x14ac:dyDescent="0.25">
      <c r="E44" s="13"/>
      <c r="F44" s="12"/>
      <c r="J44" s="12"/>
      <c r="K44" s="12"/>
      <c r="L44" s="12"/>
    </row>
    <row r="45" spans="4:12" x14ac:dyDescent="0.25">
      <c r="E45" s="13"/>
      <c r="F45" s="12"/>
      <c r="J45" s="12"/>
      <c r="K45" s="12"/>
      <c r="L45" s="12"/>
    </row>
    <row r="46" spans="4:12" x14ac:dyDescent="0.25">
      <c r="E46" s="13"/>
      <c r="F46" s="12"/>
      <c r="J46" s="12"/>
      <c r="K46" s="12"/>
      <c r="L46" s="12"/>
    </row>
    <row r="47" spans="4:12" x14ac:dyDescent="0.25">
      <c r="E47" s="13"/>
      <c r="F47" s="12"/>
      <c r="J47" s="12"/>
      <c r="K47" s="12"/>
      <c r="L47" s="12"/>
    </row>
    <row r="48" spans="4:12" x14ac:dyDescent="0.25">
      <c r="F48" s="12"/>
      <c r="J48" s="12"/>
      <c r="K48" s="12"/>
      <c r="L48" s="12"/>
    </row>
    <row r="49" spans="6:12" x14ac:dyDescent="0.25">
      <c r="F49" s="12"/>
      <c r="J49" s="12"/>
      <c r="K49" s="12"/>
      <c r="L49" s="12"/>
    </row>
    <row r="50" spans="6:12" x14ac:dyDescent="0.25">
      <c r="J50" s="12"/>
      <c r="K50" s="12"/>
      <c r="L50" s="12"/>
    </row>
    <row r="51" spans="6:12" x14ac:dyDescent="0.25">
      <c r="J51" s="12"/>
      <c r="K51" s="12"/>
      <c r="L51" s="12"/>
    </row>
    <row r="52" spans="6:12" x14ac:dyDescent="0.25">
      <c r="J52" s="12"/>
      <c r="K52" s="12"/>
      <c r="L52" s="12"/>
    </row>
  </sheetData>
  <mergeCells count="43">
    <mergeCell ref="B3:L3"/>
    <mergeCell ref="C9:D9"/>
    <mergeCell ref="I9:J9"/>
    <mergeCell ref="B10:L10"/>
    <mergeCell ref="B11:B13"/>
    <mergeCell ref="C11:C13"/>
    <mergeCell ref="I11:J11"/>
    <mergeCell ref="K11:K13"/>
    <mergeCell ref="I12:J12"/>
    <mergeCell ref="I13:J13"/>
    <mergeCell ref="K14:K19"/>
    <mergeCell ref="I15:J15"/>
    <mergeCell ref="I16:J16"/>
    <mergeCell ref="I17:J17"/>
    <mergeCell ref="I18:J18"/>
    <mergeCell ref="C20:C22"/>
    <mergeCell ref="I20:J20"/>
    <mergeCell ref="I21:J21"/>
    <mergeCell ref="I22:J22"/>
    <mergeCell ref="B14:B19"/>
    <mergeCell ref="C14:C19"/>
    <mergeCell ref="I14:J14"/>
    <mergeCell ref="L11:L13"/>
    <mergeCell ref="L14:L19"/>
    <mergeCell ref="L20:L22"/>
    <mergeCell ref="K20:K22"/>
    <mergeCell ref="B29:L29"/>
    <mergeCell ref="C27:D27"/>
    <mergeCell ref="I27:J27"/>
    <mergeCell ref="B25:L25"/>
    <mergeCell ref="C26:D26"/>
    <mergeCell ref="I26:J26"/>
    <mergeCell ref="K26:K27"/>
    <mergeCell ref="L26:L27"/>
    <mergeCell ref="B23:L23"/>
    <mergeCell ref="I24:J24"/>
    <mergeCell ref="I19:J19"/>
    <mergeCell ref="B20:B22"/>
    <mergeCell ref="D31:F31"/>
    <mergeCell ref="D32:F32"/>
    <mergeCell ref="D33:F33"/>
    <mergeCell ref="D34:F34"/>
    <mergeCell ref="D35:F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B16" workbookViewId="0">
      <selection activeCell="D41" sqref="D41"/>
    </sheetView>
  </sheetViews>
  <sheetFormatPr baseColWidth="10" defaultColWidth="11.5703125" defaultRowHeight="15.75" x14ac:dyDescent="0.25"/>
  <cols>
    <col min="1" max="1" width="4.140625" style="15" customWidth="1"/>
    <col min="2" max="2" width="13" style="15" customWidth="1"/>
    <col min="3" max="3" width="27.7109375" style="15" customWidth="1"/>
    <col min="4" max="4" width="23.140625" style="15" customWidth="1"/>
    <col min="5" max="5" width="13.28515625" style="52" customWidth="1"/>
    <col min="6" max="6" width="27.7109375" style="15" customWidth="1"/>
    <col min="7" max="7" width="12.28515625" style="15" customWidth="1"/>
    <col min="8" max="8" width="12.42578125" style="51" customWidth="1"/>
    <col min="9" max="9" width="22.28515625" style="15" customWidth="1"/>
    <col min="10" max="10" width="32" style="15" customWidth="1"/>
    <col min="11" max="11" width="13.42578125" style="15" customWidth="1"/>
    <col min="12" max="12" width="21.140625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6" t="s">
        <v>50</v>
      </c>
      <c r="C3" s="87"/>
      <c r="D3" s="87"/>
      <c r="E3" s="87"/>
      <c r="F3" s="87"/>
      <c r="G3" s="87"/>
      <c r="H3" s="87"/>
      <c r="I3" s="87"/>
      <c r="J3" s="87"/>
      <c r="K3" s="87"/>
      <c r="L3" s="88"/>
      <c r="M3" s="12"/>
    </row>
    <row r="4" spans="1:13" ht="10.5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156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148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x14ac:dyDescent="0.25">
      <c r="A7" s="12"/>
      <c r="B7" s="18" t="s">
        <v>55</v>
      </c>
      <c r="C7" s="12"/>
      <c r="D7" s="19" t="s">
        <v>157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12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50.25" customHeight="1" thickBot="1" x14ac:dyDescent="0.3">
      <c r="A9" s="12"/>
      <c r="B9" s="20" t="s">
        <v>56</v>
      </c>
      <c r="C9" s="69" t="s">
        <v>57</v>
      </c>
      <c r="D9" s="69"/>
      <c r="E9" s="21" t="s">
        <v>159</v>
      </c>
      <c r="F9" s="22" t="s">
        <v>58</v>
      </c>
      <c r="G9" s="22" t="s">
        <v>59</v>
      </c>
      <c r="H9" s="22" t="s">
        <v>60</v>
      </c>
      <c r="I9" s="69" t="s">
        <v>61</v>
      </c>
      <c r="J9" s="69"/>
      <c r="K9" s="22" t="s">
        <v>62</v>
      </c>
      <c r="L9" s="23" t="s">
        <v>63</v>
      </c>
      <c r="M9" s="12"/>
    </row>
    <row r="10" spans="1:13" ht="16.5" thickBot="1" x14ac:dyDescent="0.3">
      <c r="A10" s="12"/>
      <c r="B10" s="85" t="s">
        <v>64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12"/>
    </row>
    <row r="11" spans="1:13" s="24" customFormat="1" ht="21" customHeight="1" thickBot="1" x14ac:dyDescent="0.3">
      <c r="B11" s="81" t="s">
        <v>71</v>
      </c>
      <c r="C11" s="83" t="s">
        <v>72</v>
      </c>
      <c r="D11" s="31" t="s">
        <v>73</v>
      </c>
      <c r="E11" s="26">
        <f>'[6]20 Plan de PROD'!S21</f>
        <v>291.80326918969598</v>
      </c>
      <c r="F11" s="26">
        <v>7200</v>
      </c>
      <c r="G11" s="27">
        <f t="shared" ref="G11:G21" si="0">E11/F11</f>
        <v>4.0528231831902219E-2</v>
      </c>
      <c r="H11" s="25" t="s">
        <v>74</v>
      </c>
      <c r="I11" s="83" t="s">
        <v>75</v>
      </c>
      <c r="J11" s="83"/>
      <c r="K11" s="62">
        <v>1</v>
      </c>
      <c r="L11" s="62" t="s">
        <v>69</v>
      </c>
    </row>
    <row r="12" spans="1:13" s="24" customFormat="1" ht="21" customHeight="1" thickBot="1" x14ac:dyDescent="0.3">
      <c r="B12" s="81"/>
      <c r="C12" s="83"/>
      <c r="D12" s="31" t="s">
        <v>76</v>
      </c>
      <c r="E12" s="26">
        <f>'[6]20 Plan de PROD'!S25</f>
        <v>97.60316245310517</v>
      </c>
      <c r="F12" s="26">
        <v>5400</v>
      </c>
      <c r="G12" s="27">
        <f>E12/F12</f>
        <v>1.8074659713537996E-2</v>
      </c>
      <c r="H12" s="25" t="s">
        <v>77</v>
      </c>
      <c r="I12" s="83" t="s">
        <v>78</v>
      </c>
      <c r="J12" s="83"/>
      <c r="K12" s="63"/>
      <c r="L12" s="63"/>
    </row>
    <row r="13" spans="1:13" s="24" customFormat="1" ht="21" customHeight="1" thickBot="1" x14ac:dyDescent="0.3">
      <c r="B13" s="81"/>
      <c r="C13" s="83"/>
      <c r="D13" s="31" t="s">
        <v>79</v>
      </c>
      <c r="E13" s="26">
        <f>'[6]20 Plan de PROD'!S23</f>
        <v>936.52018491513013</v>
      </c>
      <c r="F13" s="26">
        <v>14400</v>
      </c>
      <c r="G13" s="53">
        <f t="shared" si="0"/>
        <v>6.5036123952439587E-2</v>
      </c>
      <c r="H13" s="25" t="s">
        <v>80</v>
      </c>
      <c r="I13" s="83" t="s">
        <v>81</v>
      </c>
      <c r="J13" s="83"/>
      <c r="K13" s="64"/>
      <c r="L13" s="64"/>
    </row>
    <row r="14" spans="1:13" s="24" customFormat="1" ht="21" customHeight="1" thickBot="1" x14ac:dyDescent="0.3">
      <c r="B14" s="81" t="s">
        <v>82</v>
      </c>
      <c r="C14" s="83" t="s">
        <v>83</v>
      </c>
      <c r="D14" s="31" t="s">
        <v>84</v>
      </c>
      <c r="E14" s="26" t="e">
        <f>'[6]20 Plan de PROD'!S27</f>
        <v>#DIV/0!</v>
      </c>
      <c r="F14" s="26">
        <v>14400</v>
      </c>
      <c r="G14" s="27" t="e">
        <f t="shared" si="0"/>
        <v>#DIV/0!</v>
      </c>
      <c r="H14" s="25" t="s">
        <v>85</v>
      </c>
      <c r="I14" s="83" t="s">
        <v>86</v>
      </c>
      <c r="J14" s="83"/>
      <c r="K14" s="62">
        <v>1</v>
      </c>
      <c r="L14" s="62" t="s">
        <v>69</v>
      </c>
    </row>
    <row r="15" spans="1:13" s="24" customFormat="1" ht="21" customHeight="1" thickBot="1" x14ac:dyDescent="0.3">
      <c r="B15" s="81"/>
      <c r="C15" s="83"/>
      <c r="D15" s="31" t="s">
        <v>87</v>
      </c>
      <c r="E15" s="26" t="e">
        <f>'[6]20 Plan de PROD'!S29</f>
        <v>#REF!</v>
      </c>
      <c r="F15" s="26">
        <v>5400</v>
      </c>
      <c r="G15" s="27" t="e">
        <f t="shared" si="0"/>
        <v>#REF!</v>
      </c>
      <c r="H15" s="25" t="s">
        <v>88</v>
      </c>
      <c r="I15" s="83" t="s">
        <v>89</v>
      </c>
      <c r="J15" s="83"/>
      <c r="K15" s="63"/>
      <c r="L15" s="63"/>
    </row>
    <row r="16" spans="1:13" s="24" customFormat="1" ht="21" customHeight="1" thickBot="1" x14ac:dyDescent="0.3">
      <c r="B16" s="81"/>
      <c r="C16" s="83"/>
      <c r="D16" s="31" t="s">
        <v>90</v>
      </c>
      <c r="E16" s="26">
        <f>'[6]20 Plan de PROD'!S31</f>
        <v>184.68777910912874</v>
      </c>
      <c r="F16" s="26">
        <v>7200</v>
      </c>
      <c r="G16" s="27">
        <f t="shared" si="0"/>
        <v>2.5651080431823438E-2</v>
      </c>
      <c r="H16" s="25" t="s">
        <v>91</v>
      </c>
      <c r="I16" s="83" t="s">
        <v>92</v>
      </c>
      <c r="J16" s="83"/>
      <c r="K16" s="63"/>
      <c r="L16" s="63"/>
    </row>
    <row r="17" spans="1:13" s="24" customFormat="1" ht="21" customHeight="1" thickBot="1" x14ac:dyDescent="0.3">
      <c r="B17" s="81"/>
      <c r="C17" s="83"/>
      <c r="D17" s="31" t="s">
        <v>93</v>
      </c>
      <c r="E17" s="26">
        <f>'[6]20 Plan de PROD'!S37</f>
        <v>708.05875360667346</v>
      </c>
      <c r="F17" s="26">
        <v>10800</v>
      </c>
      <c r="G17" s="27">
        <f>E17/F17</f>
        <v>6.5560995704321612E-2</v>
      </c>
      <c r="H17" s="25" t="s">
        <v>94</v>
      </c>
      <c r="I17" s="83" t="s">
        <v>95</v>
      </c>
      <c r="J17" s="83"/>
      <c r="K17" s="63"/>
      <c r="L17" s="63"/>
    </row>
    <row r="18" spans="1:13" s="24" customFormat="1" ht="21" customHeight="1" thickBot="1" x14ac:dyDescent="0.3">
      <c r="B18" s="81"/>
      <c r="C18" s="83"/>
      <c r="D18" s="31" t="s">
        <v>96</v>
      </c>
      <c r="E18" s="26">
        <f>'[6]20 Plan de PROD'!S33</f>
        <v>176.34172289553683</v>
      </c>
      <c r="F18" s="26">
        <v>7200</v>
      </c>
      <c r="G18" s="27">
        <f t="shared" si="0"/>
        <v>2.4491905957713448E-2</v>
      </c>
      <c r="H18" s="25" t="s">
        <v>97</v>
      </c>
      <c r="I18" s="83" t="s">
        <v>98</v>
      </c>
      <c r="J18" s="83"/>
      <c r="K18" s="63"/>
      <c r="L18" s="63"/>
    </row>
    <row r="19" spans="1:13" s="24" customFormat="1" ht="21" customHeight="1" thickBot="1" x14ac:dyDescent="0.3">
      <c r="B19" s="81"/>
      <c r="C19" s="83"/>
      <c r="D19" s="31" t="s">
        <v>99</v>
      </c>
      <c r="E19" s="26">
        <f>'[6]20 Plan de PROD'!S35</f>
        <v>0</v>
      </c>
      <c r="F19" s="26">
        <v>10800</v>
      </c>
      <c r="G19" s="27">
        <f t="shared" si="0"/>
        <v>0</v>
      </c>
      <c r="H19" s="25" t="s">
        <v>100</v>
      </c>
      <c r="I19" s="83" t="s">
        <v>101</v>
      </c>
      <c r="J19" s="83"/>
      <c r="K19" s="64"/>
      <c r="L19" s="64"/>
    </row>
    <row r="20" spans="1:13" s="24" customFormat="1" ht="21" customHeight="1" thickBot="1" x14ac:dyDescent="0.3">
      <c r="B20" s="81" t="s">
        <v>102</v>
      </c>
      <c r="C20" s="82" t="s">
        <v>103</v>
      </c>
      <c r="D20" s="31" t="s">
        <v>104</v>
      </c>
      <c r="E20" s="26">
        <f>'[6]20 Plan de PROD'!S39</f>
        <v>244.51101521757286</v>
      </c>
      <c r="F20" s="26">
        <v>8640</v>
      </c>
      <c r="G20" s="27">
        <f t="shared" si="0"/>
        <v>2.8299886020552414E-2</v>
      </c>
      <c r="H20" s="25" t="s">
        <v>105</v>
      </c>
      <c r="I20" s="83" t="s">
        <v>106</v>
      </c>
      <c r="J20" s="84"/>
      <c r="K20" s="62">
        <v>1</v>
      </c>
      <c r="L20" s="62" t="s">
        <v>69</v>
      </c>
    </row>
    <row r="21" spans="1:13" s="24" customFormat="1" ht="21" customHeight="1" thickBot="1" x14ac:dyDescent="0.3">
      <c r="B21" s="81"/>
      <c r="C21" s="82"/>
      <c r="D21" s="31" t="s">
        <v>107</v>
      </c>
      <c r="E21" s="26">
        <f>'[6]20 Plan de PROD'!S41</f>
        <v>864.57085764492649</v>
      </c>
      <c r="F21" s="26">
        <v>10800</v>
      </c>
      <c r="G21" s="27">
        <f t="shared" si="0"/>
        <v>8.0052857189345045E-2</v>
      </c>
      <c r="H21" s="25" t="s">
        <v>108</v>
      </c>
      <c r="I21" s="83" t="s">
        <v>109</v>
      </c>
      <c r="J21" s="84"/>
      <c r="K21" s="63"/>
      <c r="L21" s="63"/>
    </row>
    <row r="22" spans="1:13" s="24" customFormat="1" ht="21" customHeight="1" thickBot="1" x14ac:dyDescent="0.3">
      <c r="A22" s="32"/>
      <c r="B22" s="81"/>
      <c r="C22" s="82"/>
      <c r="D22" s="31" t="s">
        <v>110</v>
      </c>
      <c r="E22" s="26">
        <f>'[6]20 Plan de PROD'!S43</f>
        <v>163.00734347838193</v>
      </c>
      <c r="F22" s="26" t="s">
        <v>111</v>
      </c>
      <c r="G22" s="27">
        <v>1</v>
      </c>
      <c r="H22" s="25" t="s">
        <v>112</v>
      </c>
      <c r="I22" s="83" t="s">
        <v>113</v>
      </c>
      <c r="J22" s="83"/>
      <c r="K22" s="64"/>
      <c r="L22" s="64"/>
    </row>
    <row r="23" spans="1:13" ht="21" customHeight="1" thickBot="1" x14ac:dyDescent="0.3">
      <c r="A23" s="12"/>
      <c r="B23" s="85" t="s">
        <v>126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12"/>
    </row>
    <row r="24" spans="1:13" ht="36" customHeight="1" thickBot="1" x14ac:dyDescent="0.3">
      <c r="A24" s="12"/>
      <c r="B24" s="37" t="s">
        <v>127</v>
      </c>
      <c r="C24" s="41" t="s">
        <v>128</v>
      </c>
      <c r="D24" s="36" t="s">
        <v>129</v>
      </c>
      <c r="E24" s="34" t="e">
        <f>'[6]20 Plan de PROD'!S91</f>
        <v>#DIV/0!</v>
      </c>
      <c r="F24" s="38" t="s">
        <v>111</v>
      </c>
      <c r="G24" s="55">
        <v>1</v>
      </c>
      <c r="H24" s="56" t="s">
        <v>130</v>
      </c>
      <c r="I24" s="80" t="s">
        <v>131</v>
      </c>
      <c r="J24" s="80"/>
      <c r="K24" s="33">
        <v>1</v>
      </c>
      <c r="L24" s="33"/>
      <c r="M24" s="12"/>
    </row>
    <row r="25" spans="1:13" ht="21" customHeight="1" thickBot="1" x14ac:dyDescent="0.3">
      <c r="A25" s="12"/>
      <c r="B25" s="65" t="s">
        <v>132</v>
      </c>
      <c r="C25" s="66"/>
      <c r="D25" s="66"/>
      <c r="E25" s="66"/>
      <c r="F25" s="66"/>
      <c r="G25" s="66"/>
      <c r="H25" s="66"/>
      <c r="I25" s="66"/>
      <c r="J25" s="66"/>
      <c r="K25" s="66"/>
      <c r="L25" s="67"/>
      <c r="M25" s="12"/>
    </row>
    <row r="26" spans="1:13" ht="21" customHeight="1" thickBot="1" x14ac:dyDescent="0.3">
      <c r="B26" s="57" t="s">
        <v>133</v>
      </c>
      <c r="C26" s="76" t="s">
        <v>134</v>
      </c>
      <c r="D26" s="77"/>
      <c r="E26" s="58" t="e">
        <f>'[6]20 Plan de PROD'!S58</f>
        <v>#DIV/0!</v>
      </c>
      <c r="F26" s="54">
        <v>17520</v>
      </c>
      <c r="G26" s="59" t="e">
        <f>+E26/F26</f>
        <v>#DIV/0!</v>
      </c>
      <c r="H26" s="57" t="s">
        <v>135</v>
      </c>
      <c r="I26" s="72" t="s">
        <v>136</v>
      </c>
      <c r="J26" s="73"/>
      <c r="K26" s="78">
        <v>1</v>
      </c>
      <c r="L26" s="78" t="s">
        <v>160</v>
      </c>
    </row>
    <row r="27" spans="1:13" ht="21" customHeight="1" thickBot="1" x14ac:dyDescent="0.3">
      <c r="B27" s="25" t="s">
        <v>137</v>
      </c>
      <c r="C27" s="74" t="s">
        <v>138</v>
      </c>
      <c r="D27" s="75"/>
      <c r="E27" s="38" t="e">
        <f>'[6]20 Plan de PROD'!S60</f>
        <v>#DIV/0!</v>
      </c>
      <c r="F27" s="26">
        <v>292</v>
      </c>
      <c r="G27" s="27" t="e">
        <f>+E27/F27</f>
        <v>#DIV/0!</v>
      </c>
      <c r="H27" s="25" t="s">
        <v>139</v>
      </c>
      <c r="I27" s="72" t="s">
        <v>140</v>
      </c>
      <c r="J27" s="73"/>
      <c r="K27" s="79"/>
      <c r="L27" s="79"/>
    </row>
    <row r="28" spans="1:13" ht="21" customHeight="1" x14ac:dyDescent="0.25">
      <c r="A28" s="12"/>
      <c r="B28" s="42"/>
      <c r="C28" s="43"/>
      <c r="D28" s="43"/>
      <c r="E28" s="44"/>
      <c r="F28" s="45"/>
      <c r="G28" s="46"/>
      <c r="H28" s="47"/>
      <c r="I28" s="48"/>
      <c r="J28" s="49"/>
      <c r="K28" s="50"/>
      <c r="L28" s="50"/>
      <c r="M28" s="12"/>
    </row>
    <row r="29" spans="1:13" ht="21" customHeight="1" x14ac:dyDescent="0.25">
      <c r="A29" s="12"/>
      <c r="B29" s="71" t="s">
        <v>141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12"/>
    </row>
    <row r="30" spans="1:13" ht="21" customHeight="1" thickBot="1" x14ac:dyDescent="0.3">
      <c r="A30" s="12"/>
      <c r="B30" s="12"/>
      <c r="C30" s="12"/>
      <c r="D30" s="12"/>
      <c r="E30" s="13"/>
      <c r="F30" s="12"/>
      <c r="G30" s="12"/>
      <c r="H30" s="14"/>
      <c r="I30" s="12"/>
      <c r="J30" s="12"/>
      <c r="K30" s="12"/>
      <c r="L30" s="12"/>
      <c r="M30" s="12"/>
    </row>
    <row r="31" spans="1:13" ht="21" customHeight="1" thickBot="1" x14ac:dyDescent="0.3">
      <c r="D31" s="68" t="s">
        <v>142</v>
      </c>
      <c r="E31" s="69"/>
      <c r="F31" s="70"/>
      <c r="J31" s="12"/>
      <c r="K31" s="12"/>
      <c r="L31" s="12"/>
    </row>
    <row r="32" spans="1:13" ht="13.9" customHeight="1" thickBot="1" x14ac:dyDescent="0.3">
      <c r="D32" s="90" t="s">
        <v>144</v>
      </c>
      <c r="E32" s="91"/>
      <c r="F32" s="92"/>
      <c r="J32" s="12"/>
      <c r="K32" s="12"/>
      <c r="L32" s="12"/>
    </row>
    <row r="33" spans="4:12" ht="22.9" customHeight="1" thickBot="1" x14ac:dyDescent="0.3">
      <c r="D33" s="61" t="s">
        <v>145</v>
      </c>
      <c r="E33" s="61"/>
      <c r="F33" s="61"/>
      <c r="J33" s="12"/>
      <c r="K33" s="12"/>
      <c r="L33" s="12"/>
    </row>
    <row r="34" spans="4:12" ht="15" customHeight="1" thickBot="1" x14ac:dyDescent="0.3">
      <c r="D34" s="61" t="s">
        <v>166</v>
      </c>
      <c r="E34" s="61"/>
      <c r="F34" s="61"/>
      <c r="J34" s="12"/>
      <c r="K34" s="12"/>
      <c r="L34" s="12"/>
    </row>
    <row r="35" spans="4:12" ht="13.9" customHeight="1" thickBot="1" x14ac:dyDescent="0.3">
      <c r="D35" s="61" t="s">
        <v>146</v>
      </c>
      <c r="E35" s="61"/>
      <c r="F35" s="61"/>
      <c r="J35" s="12"/>
      <c r="K35" s="12"/>
      <c r="L35" s="12"/>
    </row>
    <row r="36" spans="4:12" ht="13.9" customHeight="1" x14ac:dyDescent="0.25">
      <c r="E36" s="13"/>
      <c r="F36" s="12"/>
      <c r="J36" s="12"/>
      <c r="K36" s="12"/>
      <c r="L36" s="12"/>
    </row>
    <row r="37" spans="4:12" ht="13.9" customHeight="1" x14ac:dyDescent="0.25">
      <c r="E37" s="13"/>
      <c r="F37" s="12"/>
      <c r="J37" s="12"/>
      <c r="K37" s="12"/>
      <c r="L37" s="12"/>
    </row>
    <row r="38" spans="4:12" ht="13.9" customHeight="1" x14ac:dyDescent="0.25">
      <c r="E38" s="13"/>
      <c r="F38" s="12"/>
      <c r="J38" s="12"/>
      <c r="K38" s="12"/>
      <c r="L38" s="12"/>
    </row>
    <row r="39" spans="4:12" x14ac:dyDescent="0.25">
      <c r="E39" s="13"/>
      <c r="F39" s="12"/>
      <c r="J39" s="12"/>
      <c r="K39" s="12"/>
      <c r="L39" s="12"/>
    </row>
    <row r="40" spans="4:12" x14ac:dyDescent="0.25">
      <c r="E40" s="13"/>
      <c r="F40" s="12"/>
      <c r="J40" s="12"/>
      <c r="K40" s="12"/>
      <c r="L40" s="12"/>
    </row>
    <row r="41" spans="4:12" x14ac:dyDescent="0.25">
      <c r="E41" s="13"/>
      <c r="F41" s="12"/>
      <c r="J41" s="12"/>
      <c r="K41" s="12"/>
      <c r="L41" s="12"/>
    </row>
    <row r="42" spans="4:12" x14ac:dyDescent="0.25">
      <c r="E42" s="13"/>
      <c r="F42" s="12"/>
      <c r="J42" s="12"/>
      <c r="K42" s="12"/>
      <c r="L42" s="12"/>
    </row>
    <row r="43" spans="4:12" x14ac:dyDescent="0.25">
      <c r="E43" s="13"/>
      <c r="F43" s="12"/>
      <c r="J43" s="12"/>
      <c r="K43" s="12"/>
      <c r="L43" s="12"/>
    </row>
    <row r="44" spans="4:12" x14ac:dyDescent="0.25">
      <c r="E44" s="13"/>
      <c r="F44" s="12"/>
      <c r="J44" s="12"/>
      <c r="K44" s="12"/>
      <c r="L44" s="12"/>
    </row>
    <row r="45" spans="4:12" x14ac:dyDescent="0.25">
      <c r="E45" s="13"/>
      <c r="F45" s="12"/>
      <c r="J45" s="12"/>
      <c r="K45" s="12"/>
      <c r="L45" s="12"/>
    </row>
    <row r="46" spans="4:12" x14ac:dyDescent="0.25">
      <c r="F46" s="12"/>
      <c r="J46" s="12"/>
      <c r="K46" s="12"/>
      <c r="L46" s="12"/>
    </row>
    <row r="47" spans="4:12" x14ac:dyDescent="0.25">
      <c r="F47" s="12"/>
      <c r="J47" s="12"/>
      <c r="K47" s="12"/>
      <c r="L47" s="12"/>
    </row>
    <row r="48" spans="4:12" x14ac:dyDescent="0.25">
      <c r="J48" s="12"/>
      <c r="K48" s="12"/>
      <c r="L48" s="12"/>
    </row>
    <row r="49" spans="10:12" x14ac:dyDescent="0.25">
      <c r="J49" s="12"/>
      <c r="K49" s="12"/>
      <c r="L49" s="12"/>
    </row>
    <row r="50" spans="10:12" x14ac:dyDescent="0.25">
      <c r="J50" s="12"/>
      <c r="K50" s="12"/>
      <c r="L50" s="12"/>
    </row>
  </sheetData>
  <mergeCells count="43">
    <mergeCell ref="B3:L3"/>
    <mergeCell ref="C9:D9"/>
    <mergeCell ref="I9:J9"/>
    <mergeCell ref="B10:L10"/>
    <mergeCell ref="L11:L13"/>
    <mergeCell ref="B11:B13"/>
    <mergeCell ref="C11:C13"/>
    <mergeCell ref="I11:J11"/>
    <mergeCell ref="K11:K13"/>
    <mergeCell ref="I12:J12"/>
    <mergeCell ref="I13:J13"/>
    <mergeCell ref="L14:L19"/>
    <mergeCell ref="K20:K22"/>
    <mergeCell ref="L20:L22"/>
    <mergeCell ref="I16:J16"/>
    <mergeCell ref="I17:J17"/>
    <mergeCell ref="I18:J18"/>
    <mergeCell ref="I19:J19"/>
    <mergeCell ref="B20:B22"/>
    <mergeCell ref="C20:C22"/>
    <mergeCell ref="I20:J20"/>
    <mergeCell ref="I21:J21"/>
    <mergeCell ref="I22:J22"/>
    <mergeCell ref="B14:B19"/>
    <mergeCell ref="C14:C19"/>
    <mergeCell ref="I14:J14"/>
    <mergeCell ref="K14:K19"/>
    <mergeCell ref="I15:J15"/>
    <mergeCell ref="B29:L29"/>
    <mergeCell ref="I27:J27"/>
    <mergeCell ref="B23:L23"/>
    <mergeCell ref="I24:J24"/>
    <mergeCell ref="I26:J26"/>
    <mergeCell ref="K26:K27"/>
    <mergeCell ref="L26:L27"/>
    <mergeCell ref="B25:L25"/>
    <mergeCell ref="C26:D26"/>
    <mergeCell ref="C27:D27"/>
    <mergeCell ref="D34:F34"/>
    <mergeCell ref="D35:F35"/>
    <mergeCell ref="D31:F31"/>
    <mergeCell ref="D32:F32"/>
    <mergeCell ref="D33:F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B16" workbookViewId="0">
      <selection activeCell="E43" sqref="E43"/>
    </sheetView>
  </sheetViews>
  <sheetFormatPr baseColWidth="10" defaultColWidth="11.5703125" defaultRowHeight="15.75" x14ac:dyDescent="0.25"/>
  <cols>
    <col min="1" max="1" width="2.85546875" style="15" customWidth="1"/>
    <col min="2" max="2" width="10.7109375" style="15" customWidth="1"/>
    <col min="3" max="3" width="30.140625" style="15" customWidth="1"/>
    <col min="4" max="4" width="21" style="15" customWidth="1"/>
    <col min="5" max="5" width="13.42578125" style="52" customWidth="1"/>
    <col min="6" max="6" width="27.5703125" style="15" customWidth="1"/>
    <col min="7" max="7" width="13" style="15" customWidth="1"/>
    <col min="8" max="8" width="12.42578125" style="51" customWidth="1"/>
    <col min="9" max="9" width="22.28515625" style="15" customWidth="1"/>
    <col min="10" max="10" width="33" style="15" customWidth="1"/>
    <col min="11" max="11" width="13" style="15" customWidth="1"/>
    <col min="12" max="12" width="21.28515625" style="15" customWidth="1"/>
    <col min="13" max="16384" width="11.5703125" style="15"/>
  </cols>
  <sheetData>
    <row r="1" spans="1:13" x14ac:dyDescent="0.25">
      <c r="A1" s="12"/>
      <c r="B1" s="12"/>
      <c r="C1" s="12"/>
      <c r="D1" s="12"/>
      <c r="E1" s="13"/>
      <c r="F1" s="12"/>
      <c r="G1" s="12"/>
      <c r="H1" s="14"/>
      <c r="I1" s="12"/>
      <c r="J1" s="12"/>
      <c r="K1" s="12"/>
      <c r="L1" s="12"/>
      <c r="M1" s="12"/>
    </row>
    <row r="2" spans="1:13" ht="16.5" thickBot="1" x14ac:dyDescent="0.3">
      <c r="A2" s="12"/>
      <c r="B2" s="12"/>
      <c r="C2" s="12"/>
      <c r="D2" s="12"/>
      <c r="E2" s="13"/>
      <c r="F2" s="12"/>
      <c r="G2" s="12"/>
      <c r="H2" s="14"/>
      <c r="I2" s="12"/>
      <c r="J2" s="12"/>
      <c r="K2" s="12"/>
      <c r="L2" s="12"/>
      <c r="M2" s="12"/>
    </row>
    <row r="3" spans="1:13" x14ac:dyDescent="0.25">
      <c r="A3" s="12"/>
      <c r="B3" s="86" t="s">
        <v>50</v>
      </c>
      <c r="C3" s="87"/>
      <c r="D3" s="87"/>
      <c r="E3" s="87"/>
      <c r="F3" s="87"/>
      <c r="G3" s="87"/>
      <c r="H3" s="87"/>
      <c r="I3" s="87"/>
      <c r="J3" s="87"/>
      <c r="K3" s="87"/>
      <c r="L3" s="88"/>
      <c r="M3" s="12"/>
    </row>
    <row r="4" spans="1:13" ht="12" customHeight="1" x14ac:dyDescent="0.25">
      <c r="A4" s="12"/>
      <c r="B4" s="16"/>
      <c r="C4" s="12"/>
      <c r="D4" s="12"/>
      <c r="E4" s="13"/>
      <c r="F4" s="12"/>
      <c r="G4" s="12"/>
      <c r="H4" s="14"/>
      <c r="I4" s="12"/>
      <c r="J4" s="12"/>
      <c r="K4" s="12"/>
      <c r="L4" s="17"/>
      <c r="M4" s="12"/>
    </row>
    <row r="5" spans="1:13" x14ac:dyDescent="0.25">
      <c r="A5" s="12"/>
      <c r="B5" s="18" t="s">
        <v>51</v>
      </c>
      <c r="C5" s="12"/>
      <c r="D5" s="19" t="s">
        <v>158</v>
      </c>
      <c r="E5" s="13"/>
      <c r="F5" s="12"/>
      <c r="G5" s="12"/>
      <c r="H5" s="14"/>
      <c r="I5" s="12"/>
      <c r="J5" s="12"/>
      <c r="K5" s="12"/>
      <c r="L5" s="17"/>
      <c r="M5" s="12"/>
    </row>
    <row r="6" spans="1:13" x14ac:dyDescent="0.25">
      <c r="A6" s="12"/>
      <c r="B6" s="18" t="s">
        <v>53</v>
      </c>
      <c r="C6" s="12"/>
      <c r="D6" s="19" t="s">
        <v>148</v>
      </c>
      <c r="E6" s="13"/>
      <c r="F6" s="12"/>
      <c r="G6" s="12"/>
      <c r="H6" s="14"/>
      <c r="I6" s="12"/>
      <c r="J6" s="12"/>
      <c r="K6" s="12"/>
      <c r="L6" s="17"/>
      <c r="M6" s="12"/>
    </row>
    <row r="7" spans="1:13" x14ac:dyDescent="0.25">
      <c r="A7" s="12"/>
      <c r="B7" s="18" t="s">
        <v>55</v>
      </c>
      <c r="C7" s="12"/>
      <c r="D7" s="19" t="s">
        <v>149</v>
      </c>
      <c r="E7" s="13"/>
      <c r="F7" s="12"/>
      <c r="G7" s="12"/>
      <c r="H7" s="14"/>
      <c r="I7" s="12"/>
      <c r="J7" s="12"/>
      <c r="K7" s="12"/>
      <c r="L7" s="17"/>
      <c r="M7" s="12"/>
    </row>
    <row r="8" spans="1:13" ht="12" customHeight="1" thickBot="1" x14ac:dyDescent="0.3">
      <c r="A8" s="12"/>
      <c r="B8" s="16"/>
      <c r="C8" s="12"/>
      <c r="D8" s="12"/>
      <c r="E8" s="13"/>
      <c r="F8" s="12"/>
      <c r="G8" s="12"/>
      <c r="H8" s="14"/>
      <c r="I8" s="12"/>
      <c r="J8" s="12"/>
      <c r="K8" s="12"/>
      <c r="L8" s="17"/>
      <c r="M8" s="12"/>
    </row>
    <row r="9" spans="1:13" ht="49.5" customHeight="1" thickBot="1" x14ac:dyDescent="0.3">
      <c r="A9" s="12"/>
      <c r="B9" s="20" t="s">
        <v>56</v>
      </c>
      <c r="C9" s="69" t="s">
        <v>57</v>
      </c>
      <c r="D9" s="69"/>
      <c r="E9" s="21" t="s">
        <v>159</v>
      </c>
      <c r="F9" s="22" t="s">
        <v>58</v>
      </c>
      <c r="G9" s="22" t="s">
        <v>59</v>
      </c>
      <c r="H9" s="22" t="s">
        <v>60</v>
      </c>
      <c r="I9" s="69" t="s">
        <v>61</v>
      </c>
      <c r="J9" s="69"/>
      <c r="K9" s="22" t="s">
        <v>62</v>
      </c>
      <c r="L9" s="23" t="s">
        <v>63</v>
      </c>
      <c r="M9" s="12"/>
    </row>
    <row r="10" spans="1:13" ht="16.5" thickBot="1" x14ac:dyDescent="0.3">
      <c r="A10" s="12"/>
      <c r="B10" s="85" t="s">
        <v>64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12"/>
    </row>
    <row r="11" spans="1:13" s="24" customFormat="1" ht="21" customHeight="1" thickBot="1" x14ac:dyDescent="0.3">
      <c r="B11" s="81" t="s">
        <v>71</v>
      </c>
      <c r="C11" s="83" t="s">
        <v>72</v>
      </c>
      <c r="D11" s="31" t="s">
        <v>73</v>
      </c>
      <c r="E11" s="26">
        <f>'[7]20 Plan de PROD'!S21</f>
        <v>445.85493542813578</v>
      </c>
      <c r="F11" s="26">
        <v>7200</v>
      </c>
      <c r="G11" s="27">
        <f t="shared" ref="G11:G20" si="0">E11/F11</f>
        <v>6.1924296587241079E-2</v>
      </c>
      <c r="H11" s="25" t="s">
        <v>74</v>
      </c>
      <c r="I11" s="83" t="s">
        <v>75</v>
      </c>
      <c r="J11" s="83"/>
      <c r="K11" s="62">
        <v>1</v>
      </c>
      <c r="L11" s="62" t="s">
        <v>69</v>
      </c>
    </row>
    <row r="12" spans="1:13" s="24" customFormat="1" ht="21" customHeight="1" thickBot="1" x14ac:dyDescent="0.3">
      <c r="B12" s="81"/>
      <c r="C12" s="83"/>
      <c r="D12" s="31" t="s">
        <v>76</v>
      </c>
      <c r="E12" s="26">
        <f>'[7]20 Plan de PROD'!S25</f>
        <v>136.8713950600102</v>
      </c>
      <c r="F12" s="26">
        <v>5400</v>
      </c>
      <c r="G12" s="27">
        <f>E12/F12</f>
        <v>2.5346554640742629E-2</v>
      </c>
      <c r="H12" s="25" t="s">
        <v>77</v>
      </c>
      <c r="I12" s="83" t="s">
        <v>78</v>
      </c>
      <c r="J12" s="83"/>
      <c r="K12" s="63"/>
      <c r="L12" s="63"/>
    </row>
    <row r="13" spans="1:13" s="24" customFormat="1" ht="21" customHeight="1" thickBot="1" x14ac:dyDescent="0.3">
      <c r="B13" s="81"/>
      <c r="C13" s="83"/>
      <c r="D13" s="31" t="s">
        <v>79</v>
      </c>
      <c r="E13" s="26">
        <f>'[7]20 Plan de PROD'!S23</f>
        <v>1162.4034954485714</v>
      </c>
      <c r="F13" s="26">
        <v>14400</v>
      </c>
      <c r="G13" s="53">
        <f t="shared" si="0"/>
        <v>8.0722464961706347E-2</v>
      </c>
      <c r="H13" s="25" t="s">
        <v>80</v>
      </c>
      <c r="I13" s="83" t="s">
        <v>81</v>
      </c>
      <c r="J13" s="83"/>
      <c r="K13" s="64"/>
      <c r="L13" s="64"/>
    </row>
    <row r="14" spans="1:13" s="24" customFormat="1" ht="21" customHeight="1" thickBot="1" x14ac:dyDescent="0.3">
      <c r="B14" s="81" t="s">
        <v>82</v>
      </c>
      <c r="C14" s="83" t="s">
        <v>83</v>
      </c>
      <c r="D14" s="31" t="s">
        <v>84</v>
      </c>
      <c r="E14" s="26" t="e">
        <f>'[7]20 Plan de PROD'!S27</f>
        <v>#DIV/0!</v>
      </c>
      <c r="F14" s="26">
        <v>14400</v>
      </c>
      <c r="G14" s="27" t="e">
        <f t="shared" si="0"/>
        <v>#DIV/0!</v>
      </c>
      <c r="H14" s="25" t="s">
        <v>85</v>
      </c>
      <c r="I14" s="83" t="s">
        <v>86</v>
      </c>
      <c r="J14" s="83"/>
      <c r="K14" s="62">
        <v>1</v>
      </c>
      <c r="L14" s="62" t="s">
        <v>69</v>
      </c>
    </row>
    <row r="15" spans="1:13" s="24" customFormat="1" ht="21" customHeight="1" thickBot="1" x14ac:dyDescent="0.3">
      <c r="B15" s="81"/>
      <c r="C15" s="83"/>
      <c r="D15" s="31" t="s">
        <v>87</v>
      </c>
      <c r="E15" s="26" t="e">
        <f>'[7]20 Plan de PROD'!S29</f>
        <v>#REF!</v>
      </c>
      <c r="F15" s="26">
        <v>5400</v>
      </c>
      <c r="G15" s="27" t="e">
        <f t="shared" si="0"/>
        <v>#REF!</v>
      </c>
      <c r="H15" s="25" t="s">
        <v>88</v>
      </c>
      <c r="I15" s="83" t="s">
        <v>89</v>
      </c>
      <c r="J15" s="83"/>
      <c r="K15" s="63"/>
      <c r="L15" s="63"/>
    </row>
    <row r="16" spans="1:13" s="24" customFormat="1" ht="21" customHeight="1" thickBot="1" x14ac:dyDescent="0.3">
      <c r="B16" s="81"/>
      <c r="C16" s="83"/>
      <c r="D16" s="31" t="s">
        <v>90</v>
      </c>
      <c r="E16" s="26">
        <f>'[7]20 Plan de PROD'!S31</f>
        <v>286.509931989292</v>
      </c>
      <c r="F16" s="26">
        <v>7200</v>
      </c>
      <c r="G16" s="27">
        <f t="shared" si="0"/>
        <v>3.9793046109623892E-2</v>
      </c>
      <c r="H16" s="25" t="s">
        <v>91</v>
      </c>
      <c r="I16" s="83" t="s">
        <v>92</v>
      </c>
      <c r="J16" s="83"/>
      <c r="K16" s="63"/>
      <c r="L16" s="63"/>
    </row>
    <row r="17" spans="1:13" s="24" customFormat="1" ht="21" customHeight="1" thickBot="1" x14ac:dyDescent="0.3">
      <c r="B17" s="81"/>
      <c r="C17" s="83"/>
      <c r="D17" s="31" t="s">
        <v>93</v>
      </c>
      <c r="E17" s="26">
        <f>'[7]20 Plan de PROD'!S37</f>
        <v>768.35660885951245</v>
      </c>
      <c r="F17" s="26">
        <v>10800</v>
      </c>
      <c r="G17" s="27">
        <f>E17/F17</f>
        <v>7.1144130449954851E-2</v>
      </c>
      <c r="H17" s="25" t="s">
        <v>94</v>
      </c>
      <c r="I17" s="83" t="s">
        <v>95</v>
      </c>
      <c r="J17" s="83"/>
      <c r="K17" s="63"/>
      <c r="L17" s="63"/>
    </row>
    <row r="18" spans="1:13" s="24" customFormat="1" ht="21" customHeight="1" thickBot="1" x14ac:dyDescent="0.3">
      <c r="B18" s="81"/>
      <c r="C18" s="83"/>
      <c r="D18" s="31" t="s">
        <v>96</v>
      </c>
      <c r="E18" s="26">
        <f>'[7]20 Plan de PROD'!S33</f>
        <v>154.02419401337403</v>
      </c>
      <c r="F18" s="26">
        <v>7200</v>
      </c>
      <c r="G18" s="27">
        <f t="shared" si="0"/>
        <v>2.1392249168524169E-2</v>
      </c>
      <c r="H18" s="25" t="s">
        <v>97</v>
      </c>
      <c r="I18" s="83" t="s">
        <v>98</v>
      </c>
      <c r="J18" s="83"/>
      <c r="K18" s="63"/>
      <c r="L18" s="63"/>
    </row>
    <row r="19" spans="1:13" s="24" customFormat="1" ht="21" customHeight="1" thickBot="1" x14ac:dyDescent="0.3">
      <c r="B19" s="81"/>
      <c r="C19" s="83"/>
      <c r="D19" s="31" t="s">
        <v>99</v>
      </c>
      <c r="E19" s="26">
        <f>'[7]20 Plan de PROD'!S35</f>
        <v>0</v>
      </c>
      <c r="F19" s="26">
        <v>10800</v>
      </c>
      <c r="G19" s="27">
        <f t="shared" si="0"/>
        <v>0</v>
      </c>
      <c r="H19" s="25" t="s">
        <v>100</v>
      </c>
      <c r="I19" s="83" t="s">
        <v>101</v>
      </c>
      <c r="J19" s="83"/>
      <c r="K19" s="64"/>
      <c r="L19" s="64"/>
    </row>
    <row r="20" spans="1:13" s="24" customFormat="1" ht="21" customHeight="1" thickBot="1" x14ac:dyDescent="0.3">
      <c r="B20" s="81" t="s">
        <v>102</v>
      </c>
      <c r="C20" s="82" t="s">
        <v>103</v>
      </c>
      <c r="D20" s="31" t="s">
        <v>104</v>
      </c>
      <c r="E20" s="26">
        <f>'[7]20 Plan de PROD'!S39</f>
        <v>344.12661400991732</v>
      </c>
      <c r="F20" s="26">
        <v>8640</v>
      </c>
      <c r="G20" s="27">
        <f t="shared" si="0"/>
        <v>3.9829469214110798E-2</v>
      </c>
      <c r="H20" s="25" t="s">
        <v>105</v>
      </c>
      <c r="I20" s="83" t="s">
        <v>106</v>
      </c>
      <c r="J20" s="84"/>
      <c r="K20" s="62">
        <v>1</v>
      </c>
      <c r="L20" s="62" t="s">
        <v>69</v>
      </c>
    </row>
    <row r="21" spans="1:13" s="24" customFormat="1" ht="21" customHeight="1" thickBot="1" x14ac:dyDescent="0.3">
      <c r="B21" s="81"/>
      <c r="C21" s="82"/>
      <c r="D21" s="31" t="s">
        <v>107</v>
      </c>
      <c r="E21" s="26">
        <f>'[7]20 Plan de PROD'!S41</f>
        <v>980.08032445578692</v>
      </c>
      <c r="F21" s="26">
        <v>10800</v>
      </c>
      <c r="G21" s="27">
        <f>E21/F21</f>
        <v>9.0748178190350637E-2</v>
      </c>
      <c r="H21" s="25" t="s">
        <v>108</v>
      </c>
      <c r="I21" s="83" t="s">
        <v>109</v>
      </c>
      <c r="J21" s="84"/>
      <c r="K21" s="63"/>
      <c r="L21" s="63"/>
    </row>
    <row r="22" spans="1:13" s="24" customFormat="1" ht="21" customHeight="1" thickBot="1" x14ac:dyDescent="0.3">
      <c r="A22" s="32"/>
      <c r="B22" s="81"/>
      <c r="C22" s="82"/>
      <c r="D22" s="31" t="s">
        <v>110</v>
      </c>
      <c r="E22" s="26">
        <f>'[7]20 Plan de PROD'!S43</f>
        <v>229.41774267327821</v>
      </c>
      <c r="F22" s="26" t="s">
        <v>111</v>
      </c>
      <c r="G22" s="27">
        <v>1</v>
      </c>
      <c r="H22" s="25" t="s">
        <v>112</v>
      </c>
      <c r="I22" s="83" t="s">
        <v>113</v>
      </c>
      <c r="J22" s="83"/>
      <c r="K22" s="64"/>
      <c r="L22" s="64"/>
    </row>
    <row r="23" spans="1:13" ht="21" customHeight="1" thickBot="1" x14ac:dyDescent="0.3">
      <c r="A23" s="12"/>
      <c r="B23" s="85" t="s">
        <v>126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12"/>
    </row>
    <row r="24" spans="1:13" ht="47.25" customHeight="1" thickBot="1" x14ac:dyDescent="0.3">
      <c r="A24" s="12"/>
      <c r="B24" s="37" t="s">
        <v>127</v>
      </c>
      <c r="C24" s="41" t="s">
        <v>128</v>
      </c>
      <c r="D24" s="36" t="s">
        <v>129</v>
      </c>
      <c r="E24" s="34" t="e">
        <f>'[7]20 Plan de PROD'!S91</f>
        <v>#DIV/0!</v>
      </c>
      <c r="F24" s="38" t="s">
        <v>111</v>
      </c>
      <c r="G24" s="55">
        <v>1</v>
      </c>
      <c r="H24" s="56" t="s">
        <v>130</v>
      </c>
      <c r="I24" s="80" t="s">
        <v>131</v>
      </c>
      <c r="J24" s="80"/>
      <c r="K24" s="33">
        <v>1</v>
      </c>
      <c r="L24" s="33"/>
      <c r="M24" s="12"/>
    </row>
    <row r="25" spans="1:13" ht="21" customHeight="1" thickBot="1" x14ac:dyDescent="0.3">
      <c r="A25" s="12"/>
      <c r="B25" s="85" t="s">
        <v>132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12"/>
    </row>
    <row r="26" spans="1:13" ht="21" customHeight="1" thickBot="1" x14ac:dyDescent="0.3">
      <c r="B26" s="30" t="s">
        <v>133</v>
      </c>
      <c r="C26" s="83" t="s">
        <v>134</v>
      </c>
      <c r="D26" s="83"/>
      <c r="E26" s="39" t="e">
        <f>'[7]20 Plan de PROD'!S58</f>
        <v>#DIV/0!</v>
      </c>
      <c r="F26" s="35">
        <v>17520</v>
      </c>
      <c r="G26" s="40" t="e">
        <f>+E26/F26</f>
        <v>#DIV/0!</v>
      </c>
      <c r="H26" s="30" t="s">
        <v>135</v>
      </c>
      <c r="I26" s="93" t="s">
        <v>136</v>
      </c>
      <c r="J26" s="93"/>
      <c r="K26" s="78">
        <v>1</v>
      </c>
      <c r="L26" s="78" t="s">
        <v>160</v>
      </c>
    </row>
    <row r="27" spans="1:13" ht="21" customHeight="1" thickBot="1" x14ac:dyDescent="0.3">
      <c r="B27" s="25" t="s">
        <v>137</v>
      </c>
      <c r="C27" s="83" t="s">
        <v>138</v>
      </c>
      <c r="D27" s="83"/>
      <c r="E27" s="38" t="e">
        <f>'[7]20 Plan de PROD'!S60</f>
        <v>#DIV/0!</v>
      </c>
      <c r="F27" s="26">
        <v>292</v>
      </c>
      <c r="G27" s="27" t="e">
        <f>+E27/F27</f>
        <v>#DIV/0!</v>
      </c>
      <c r="H27" s="25" t="s">
        <v>139</v>
      </c>
      <c r="I27" s="93" t="s">
        <v>140</v>
      </c>
      <c r="J27" s="93"/>
      <c r="K27" s="79"/>
      <c r="L27" s="79"/>
    </row>
    <row r="28" spans="1:13" ht="21" customHeight="1" x14ac:dyDescent="0.25">
      <c r="A28" s="12"/>
      <c r="B28" s="42"/>
      <c r="C28" s="43"/>
      <c r="D28" s="43"/>
      <c r="E28" s="44"/>
      <c r="F28" s="45"/>
      <c r="G28" s="46"/>
      <c r="H28" s="47"/>
      <c r="I28" s="48"/>
      <c r="J28" s="49"/>
      <c r="K28" s="50"/>
      <c r="L28" s="50"/>
      <c r="M28" s="12"/>
    </row>
    <row r="29" spans="1:13" ht="21" customHeight="1" x14ac:dyDescent="0.25">
      <c r="A29" s="12"/>
      <c r="B29" s="71" t="s">
        <v>141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12"/>
    </row>
    <row r="30" spans="1:13" ht="21" customHeight="1" thickBot="1" x14ac:dyDescent="0.3">
      <c r="A30" s="12"/>
      <c r="B30" s="12"/>
      <c r="C30" s="12"/>
      <c r="D30" s="12"/>
      <c r="E30" s="13"/>
      <c r="F30" s="12"/>
      <c r="G30" s="12"/>
      <c r="H30" s="14"/>
      <c r="I30" s="12"/>
      <c r="J30" s="12"/>
      <c r="K30" s="12"/>
      <c r="L30" s="12"/>
      <c r="M30" s="12"/>
    </row>
    <row r="31" spans="1:13" ht="16.5" thickBot="1" x14ac:dyDescent="0.3">
      <c r="D31" s="68" t="s">
        <v>142</v>
      </c>
      <c r="E31" s="69"/>
      <c r="F31" s="70"/>
      <c r="J31" s="12"/>
      <c r="K31" s="12"/>
      <c r="L31" s="12"/>
    </row>
    <row r="32" spans="1:13" ht="13.9" customHeight="1" thickBot="1" x14ac:dyDescent="0.3">
      <c r="D32" s="90" t="s">
        <v>144</v>
      </c>
      <c r="E32" s="91"/>
      <c r="F32" s="92"/>
      <c r="J32" s="12"/>
      <c r="K32" s="12"/>
      <c r="L32" s="12"/>
    </row>
    <row r="33" spans="4:12" ht="22.9" customHeight="1" thickBot="1" x14ac:dyDescent="0.3">
      <c r="D33" s="61" t="s">
        <v>145</v>
      </c>
      <c r="E33" s="61"/>
      <c r="F33" s="61"/>
      <c r="J33" s="12"/>
      <c r="K33" s="12"/>
      <c r="L33" s="12"/>
    </row>
    <row r="34" spans="4:12" ht="15" customHeight="1" thickBot="1" x14ac:dyDescent="0.3">
      <c r="D34" s="61" t="s">
        <v>166</v>
      </c>
      <c r="E34" s="61"/>
      <c r="F34" s="61"/>
      <c r="J34" s="12"/>
      <c r="K34" s="12"/>
      <c r="L34" s="12"/>
    </row>
    <row r="35" spans="4:12" ht="13.9" customHeight="1" thickBot="1" x14ac:dyDescent="0.3">
      <c r="D35" s="61" t="s">
        <v>146</v>
      </c>
      <c r="E35" s="61"/>
      <c r="F35" s="61"/>
      <c r="J35" s="12"/>
      <c r="K35" s="12"/>
      <c r="L35" s="12"/>
    </row>
    <row r="36" spans="4:12" ht="13.9" customHeight="1" x14ac:dyDescent="0.25">
      <c r="E36" s="13"/>
      <c r="F36" s="12"/>
      <c r="J36" s="12"/>
      <c r="K36" s="12"/>
      <c r="L36" s="12"/>
    </row>
    <row r="37" spans="4:12" ht="13.9" customHeight="1" x14ac:dyDescent="0.25">
      <c r="E37" s="13"/>
      <c r="F37" s="12"/>
      <c r="J37" s="12"/>
      <c r="K37" s="12"/>
      <c r="L37" s="12"/>
    </row>
    <row r="38" spans="4:12" ht="13.9" customHeight="1" x14ac:dyDescent="0.25">
      <c r="E38" s="13"/>
      <c r="F38" s="12"/>
      <c r="J38" s="12"/>
      <c r="K38" s="12"/>
      <c r="L38" s="12"/>
    </row>
    <row r="39" spans="4:12" x14ac:dyDescent="0.25">
      <c r="E39" s="13"/>
      <c r="F39" s="12"/>
      <c r="J39" s="12"/>
      <c r="K39" s="12"/>
      <c r="L39" s="12"/>
    </row>
    <row r="40" spans="4:12" x14ac:dyDescent="0.25">
      <c r="E40" s="13"/>
      <c r="F40" s="12"/>
      <c r="J40" s="12"/>
      <c r="K40" s="12"/>
      <c r="L40" s="12"/>
    </row>
    <row r="41" spans="4:12" x14ac:dyDescent="0.25">
      <c r="E41" s="13"/>
      <c r="F41" s="12"/>
      <c r="J41" s="12"/>
      <c r="K41" s="12"/>
      <c r="L41" s="12"/>
    </row>
    <row r="42" spans="4:12" x14ac:dyDescent="0.25">
      <c r="E42" s="13"/>
      <c r="F42" s="12"/>
      <c r="J42" s="12"/>
      <c r="K42" s="12"/>
      <c r="L42" s="12"/>
    </row>
    <row r="43" spans="4:12" x14ac:dyDescent="0.25">
      <c r="E43" s="13"/>
      <c r="F43" s="12"/>
      <c r="J43" s="12"/>
      <c r="K43" s="12"/>
      <c r="L43" s="12"/>
    </row>
    <row r="44" spans="4:12" x14ac:dyDescent="0.25">
      <c r="E44" s="13"/>
      <c r="F44" s="12"/>
      <c r="J44" s="12"/>
      <c r="K44" s="12"/>
      <c r="L44" s="12"/>
    </row>
    <row r="45" spans="4:12" x14ac:dyDescent="0.25">
      <c r="E45" s="13"/>
      <c r="F45" s="12"/>
      <c r="J45" s="12"/>
      <c r="K45" s="12"/>
      <c r="L45" s="12"/>
    </row>
    <row r="46" spans="4:12" x14ac:dyDescent="0.25">
      <c r="F46" s="12"/>
      <c r="J46" s="12"/>
      <c r="K46" s="12"/>
      <c r="L46" s="12"/>
    </row>
    <row r="47" spans="4:12" x14ac:dyDescent="0.25">
      <c r="F47" s="12"/>
      <c r="J47" s="12"/>
      <c r="K47" s="12"/>
      <c r="L47" s="12"/>
    </row>
    <row r="48" spans="4:12" x14ac:dyDescent="0.25">
      <c r="J48" s="12"/>
      <c r="K48" s="12"/>
      <c r="L48" s="12"/>
    </row>
    <row r="49" spans="10:12" x14ac:dyDescent="0.25">
      <c r="J49" s="12"/>
      <c r="K49" s="12"/>
      <c r="L49" s="12"/>
    </row>
    <row r="50" spans="10:12" x14ac:dyDescent="0.25">
      <c r="J50" s="12"/>
      <c r="K50" s="12"/>
      <c r="L50" s="12"/>
    </row>
  </sheetData>
  <mergeCells count="43">
    <mergeCell ref="I14:J14"/>
    <mergeCell ref="B3:L3"/>
    <mergeCell ref="C9:D9"/>
    <mergeCell ref="I9:J9"/>
    <mergeCell ref="B10:L10"/>
    <mergeCell ref="B11:B13"/>
    <mergeCell ref="C11:C13"/>
    <mergeCell ref="I11:J11"/>
    <mergeCell ref="K11:K13"/>
    <mergeCell ref="I12:J12"/>
    <mergeCell ref="I13:J13"/>
    <mergeCell ref="L11:L13"/>
    <mergeCell ref="K20:K22"/>
    <mergeCell ref="L14:L19"/>
    <mergeCell ref="L20:L22"/>
    <mergeCell ref="I19:J19"/>
    <mergeCell ref="B20:B22"/>
    <mergeCell ref="C20:C22"/>
    <mergeCell ref="I20:J20"/>
    <mergeCell ref="K14:K19"/>
    <mergeCell ref="I15:J15"/>
    <mergeCell ref="I16:J16"/>
    <mergeCell ref="I17:J17"/>
    <mergeCell ref="I18:J18"/>
    <mergeCell ref="I21:J21"/>
    <mergeCell ref="I22:J22"/>
    <mergeCell ref="B14:B19"/>
    <mergeCell ref="C14:C19"/>
    <mergeCell ref="B29:L29"/>
    <mergeCell ref="B23:L23"/>
    <mergeCell ref="I24:J24"/>
    <mergeCell ref="K26:K27"/>
    <mergeCell ref="L26:L27"/>
    <mergeCell ref="B25:L25"/>
    <mergeCell ref="C26:D26"/>
    <mergeCell ref="I26:J26"/>
    <mergeCell ref="C27:D27"/>
    <mergeCell ref="I27:J27"/>
    <mergeCell ref="D34:F34"/>
    <mergeCell ref="D35:F35"/>
    <mergeCell ref="D31:F31"/>
    <mergeCell ref="D32:F32"/>
    <mergeCell ref="D33:F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topLeftCell="G1" workbookViewId="0">
      <selection activeCell="J7" sqref="J7"/>
    </sheetView>
  </sheetViews>
  <sheetFormatPr baseColWidth="10" defaultRowHeight="15" x14ac:dyDescent="0.25"/>
  <cols>
    <col min="1" max="1" width="3.85546875" customWidth="1"/>
    <col min="2" max="2" width="3.28515625" customWidth="1"/>
    <col min="3" max="3" width="13.85546875" customWidth="1"/>
    <col min="4" max="4" width="21.28515625" customWidth="1"/>
    <col min="5" max="5" width="17.42578125" customWidth="1"/>
    <col min="6" max="6" width="16.5703125" customWidth="1"/>
    <col min="7" max="7" width="12.28515625" customWidth="1"/>
    <col min="8" max="8" width="21.5703125" customWidth="1"/>
    <col min="9" max="9" width="20.7109375" hidden="1" customWidth="1"/>
    <col min="10" max="10" width="31.85546875" style="8" customWidth="1"/>
    <col min="11" max="11" width="12.140625" style="8" customWidth="1"/>
    <col min="12" max="12" width="22.85546875" customWidth="1"/>
    <col min="13" max="13" width="16" customWidth="1"/>
  </cols>
  <sheetData>
    <row r="2" spans="2:13" ht="18.75" x14ac:dyDescent="0.3">
      <c r="B2" s="99" t="s">
        <v>47</v>
      </c>
      <c r="C2" s="99"/>
      <c r="D2" s="99"/>
      <c r="E2" s="99"/>
      <c r="F2" s="99"/>
      <c r="G2" s="99"/>
      <c r="H2" s="99"/>
      <c r="I2" s="99"/>
      <c r="J2" s="99"/>
      <c r="K2" s="99"/>
      <c r="L2" s="99"/>
    </row>
    <row r="4" spans="2:13" ht="45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  <c r="H4" s="1" t="s">
        <v>7</v>
      </c>
      <c r="I4" s="1" t="s">
        <v>8</v>
      </c>
      <c r="J4" s="6" t="s">
        <v>9</v>
      </c>
      <c r="K4" s="11" t="s">
        <v>49</v>
      </c>
      <c r="L4" s="1" t="s">
        <v>10</v>
      </c>
    </row>
    <row r="5" spans="2:13" ht="45" x14ac:dyDescent="0.25">
      <c r="B5" s="3">
        <v>1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  <c r="I5" s="4" t="s">
        <v>17</v>
      </c>
      <c r="J5" s="9" t="s">
        <v>18</v>
      </c>
      <c r="K5" s="7">
        <v>4</v>
      </c>
      <c r="L5" s="5" t="s">
        <v>19</v>
      </c>
      <c r="M5" s="10" t="s">
        <v>48</v>
      </c>
    </row>
    <row r="6" spans="2:13" ht="60" x14ac:dyDescent="0.25">
      <c r="B6" s="3">
        <v>2</v>
      </c>
      <c r="C6" s="4" t="s">
        <v>11</v>
      </c>
      <c r="D6" s="4" t="s">
        <v>20</v>
      </c>
      <c r="E6" s="4" t="s">
        <v>21</v>
      </c>
      <c r="F6" s="4" t="s">
        <v>20</v>
      </c>
      <c r="G6" s="4" t="s">
        <v>15</v>
      </c>
      <c r="H6" s="4" t="s">
        <v>16</v>
      </c>
      <c r="I6" s="4" t="s">
        <v>22</v>
      </c>
      <c r="J6" s="9" t="s">
        <v>23</v>
      </c>
      <c r="K6" s="7">
        <v>6</v>
      </c>
      <c r="L6" s="5" t="s">
        <v>24</v>
      </c>
    </row>
    <row r="7" spans="2:13" ht="81.75" customHeight="1" x14ac:dyDescent="0.25">
      <c r="B7" s="3">
        <v>3</v>
      </c>
      <c r="C7" s="4" t="s">
        <v>11</v>
      </c>
      <c r="D7" s="4" t="s">
        <v>25</v>
      </c>
      <c r="E7" s="4" t="s">
        <v>26</v>
      </c>
      <c r="F7" s="4" t="s">
        <v>25</v>
      </c>
      <c r="G7" s="4" t="s">
        <v>15</v>
      </c>
      <c r="H7" s="4" t="s">
        <v>16</v>
      </c>
      <c r="I7" s="4" t="s">
        <v>27</v>
      </c>
      <c r="J7" s="9" t="s">
        <v>28</v>
      </c>
      <c r="K7" s="7">
        <v>8</v>
      </c>
      <c r="L7" s="5" t="s">
        <v>29</v>
      </c>
    </row>
    <row r="8" spans="2:13" ht="30" x14ac:dyDescent="0.25">
      <c r="B8" s="3">
        <v>4</v>
      </c>
      <c r="C8" s="4" t="s">
        <v>30</v>
      </c>
      <c r="D8" s="4" t="s">
        <v>31</v>
      </c>
      <c r="E8" s="4" t="s">
        <v>32</v>
      </c>
      <c r="F8" s="4" t="s">
        <v>0</v>
      </c>
      <c r="G8" s="4" t="s">
        <v>33</v>
      </c>
      <c r="H8" s="4" t="s">
        <v>34</v>
      </c>
      <c r="I8" s="4" t="s">
        <v>35</v>
      </c>
      <c r="J8" s="9" t="s">
        <v>36</v>
      </c>
      <c r="K8" s="7">
        <v>2</v>
      </c>
      <c r="L8" s="5"/>
    </row>
    <row r="9" spans="2:13" x14ac:dyDescent="0.25">
      <c r="B9" s="3">
        <v>5</v>
      </c>
      <c r="C9" s="4" t="s">
        <v>30</v>
      </c>
      <c r="D9" s="4" t="s">
        <v>31</v>
      </c>
      <c r="E9" s="4" t="s">
        <v>37</v>
      </c>
      <c r="F9" s="4" t="s">
        <v>38</v>
      </c>
      <c r="G9" s="4" t="s">
        <v>33</v>
      </c>
      <c r="H9" s="4" t="s">
        <v>34</v>
      </c>
      <c r="I9" s="4" t="s">
        <v>39</v>
      </c>
      <c r="J9" s="9" t="s">
        <v>40</v>
      </c>
      <c r="K9" s="7">
        <v>2</v>
      </c>
      <c r="L9" s="5" t="s">
        <v>24</v>
      </c>
    </row>
    <row r="10" spans="2:13" x14ac:dyDescent="0.25">
      <c r="B10" s="3">
        <v>6</v>
      </c>
      <c r="C10" s="4" t="s">
        <v>30</v>
      </c>
      <c r="D10" s="4" t="s">
        <v>31</v>
      </c>
      <c r="E10" s="4" t="s">
        <v>41</v>
      </c>
      <c r="F10" s="4" t="s">
        <v>42</v>
      </c>
      <c r="G10" s="4" t="s">
        <v>33</v>
      </c>
      <c r="H10" s="4" t="s">
        <v>34</v>
      </c>
      <c r="I10" s="4" t="s">
        <v>43</v>
      </c>
      <c r="J10" s="9" t="s">
        <v>40</v>
      </c>
      <c r="K10" s="7">
        <v>2</v>
      </c>
      <c r="L10" s="5"/>
    </row>
    <row r="11" spans="2:13" ht="30" x14ac:dyDescent="0.25">
      <c r="B11" s="3">
        <v>7</v>
      </c>
      <c r="C11" s="4" t="s">
        <v>11</v>
      </c>
      <c r="D11" s="4" t="s">
        <v>44</v>
      </c>
      <c r="E11" s="4" t="s">
        <v>45</v>
      </c>
      <c r="F11" s="4" t="s">
        <v>44</v>
      </c>
      <c r="G11" s="4" t="s">
        <v>33</v>
      </c>
      <c r="H11" s="4" t="s">
        <v>34</v>
      </c>
      <c r="I11" s="4" t="s">
        <v>39</v>
      </c>
      <c r="J11" s="9" t="s">
        <v>46</v>
      </c>
      <c r="K11" s="7">
        <v>3</v>
      </c>
      <c r="L11" s="5" t="s">
        <v>24</v>
      </c>
    </row>
  </sheetData>
  <mergeCells count="1">
    <mergeCell ref="B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AYRIHUANCA</vt:lpstr>
      <vt:lpstr>CURASCO</vt:lpstr>
      <vt:lpstr>MAMARA</vt:lpstr>
      <vt:lpstr>KILCATA</vt:lpstr>
      <vt:lpstr>SONCCOCCOCHA</vt:lpstr>
      <vt:lpstr>TURPAY</vt:lpstr>
      <vt:lpstr>YUMIRI</vt:lpstr>
      <vt:lpstr>RR.HH.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pc 1</cp:lastModifiedBy>
  <dcterms:created xsi:type="dcterms:W3CDTF">2020-05-06T21:46:47Z</dcterms:created>
  <dcterms:modified xsi:type="dcterms:W3CDTF">2020-05-13T16:59:22Z</dcterms:modified>
</cp:coreProperties>
</file>