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osto unitario de producto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J110" i="1" l="1"/>
  <c r="J103" i="1"/>
  <c r="J104" i="1"/>
  <c r="J105" i="1"/>
  <c r="J106" i="1"/>
  <c r="J107" i="1"/>
  <c r="J108" i="1"/>
  <c r="J109" i="1"/>
  <c r="J102" i="1"/>
  <c r="F75" i="1" l="1"/>
  <c r="F76" i="1"/>
  <c r="F77" i="1"/>
  <c r="F78" i="1"/>
  <c r="G72" i="1" s="1"/>
  <c r="F79" i="1"/>
  <c r="F80" i="1"/>
  <c r="F83" i="1"/>
  <c r="F84" i="1"/>
  <c r="F85" i="1"/>
  <c r="F73" i="1"/>
  <c r="F74" i="1"/>
  <c r="F70" i="1"/>
  <c r="F71" i="1"/>
  <c r="F69" i="1"/>
  <c r="F48" i="1"/>
  <c r="F47" i="1"/>
  <c r="F46" i="1"/>
  <c r="F45" i="1"/>
  <c r="F44" i="1"/>
  <c r="F43" i="1"/>
  <c r="F42" i="1"/>
  <c r="F32" i="1"/>
  <c r="F33" i="1"/>
  <c r="F34" i="1"/>
  <c r="F35" i="1"/>
  <c r="F36" i="1"/>
  <c r="F37" i="1"/>
  <c r="F38" i="1"/>
  <c r="F39" i="1"/>
  <c r="F40" i="1"/>
  <c r="F31" i="1"/>
  <c r="G68" i="1" l="1"/>
  <c r="G82" i="1"/>
  <c r="G30" i="1"/>
  <c r="G41" i="1"/>
  <c r="C88" i="1" l="1"/>
  <c r="C92" i="1" s="1"/>
  <c r="G49" i="1"/>
  <c r="F56" i="1" s="1"/>
</calcChain>
</file>

<file path=xl/sharedStrings.xml><?xml version="1.0" encoding="utf-8"?>
<sst xmlns="http://schemas.openxmlformats.org/spreadsheetml/2006/main" count="111" uniqueCount="70">
  <si>
    <t>NaHCO3</t>
  </si>
  <si>
    <t>K2HPO4</t>
  </si>
  <si>
    <t>NaNO3</t>
  </si>
  <si>
    <t>NaCl</t>
  </si>
  <si>
    <t>MgSO4</t>
  </si>
  <si>
    <t>FeSO4</t>
  </si>
  <si>
    <t>K2SO4</t>
  </si>
  <si>
    <t>CaCl2</t>
  </si>
  <si>
    <t>EDTA</t>
  </si>
  <si>
    <t>m3</t>
  </si>
  <si>
    <t>Alga</t>
  </si>
  <si>
    <t>COSTO UNITARIO</t>
  </si>
  <si>
    <t>RUBROS</t>
  </si>
  <si>
    <t>I.COSTOS DE PRODUCCION</t>
  </si>
  <si>
    <t xml:space="preserve">  A.COSTOS DIRECTOS</t>
  </si>
  <si>
    <t xml:space="preserve">  B.COSTOS INDIRECTOS</t>
  </si>
  <si>
    <t xml:space="preserve">     a.Mangas Poliet. envasar''</t>
  </si>
  <si>
    <t xml:space="preserve">     b.Polietileno alta dens.</t>
  </si>
  <si>
    <t xml:space="preserve">     c.Cajas de carton.</t>
  </si>
  <si>
    <t xml:space="preserve">     d.Energía eléctrica</t>
  </si>
  <si>
    <t xml:space="preserve">     e.Agua</t>
  </si>
  <si>
    <t xml:space="preserve">     g.Mantenimiento y repuesto</t>
  </si>
  <si>
    <t xml:space="preserve">     i.Depreciaciones</t>
  </si>
  <si>
    <t xml:space="preserve">     j.Imprevistos</t>
  </si>
  <si>
    <t>II.COSTOS DE OPERACION</t>
  </si>
  <si>
    <t xml:space="preserve">  A.COSTOS DE COMERCIALIZACION</t>
  </si>
  <si>
    <t xml:space="preserve">     a.Publicidad</t>
  </si>
  <si>
    <t xml:space="preserve">    b. Trasnporte productos term</t>
  </si>
  <si>
    <t xml:space="preserve">     b.Utiles de oficina</t>
  </si>
  <si>
    <t>III.COSTOS FINANCIEROS</t>
  </si>
  <si>
    <t>COSTO TOTAL</t>
  </si>
  <si>
    <t>Unidad</t>
  </si>
  <si>
    <t>Cantidad</t>
  </si>
  <si>
    <t>Precio Unitario</t>
  </si>
  <si>
    <t xml:space="preserve">Precio Total </t>
  </si>
  <si>
    <t>Kilos</t>
  </si>
  <si>
    <t xml:space="preserve">     Agua</t>
  </si>
  <si>
    <t xml:space="preserve">     Mano de obra indirecta</t>
  </si>
  <si>
    <t xml:space="preserve">     Mantenimiento y repuesto</t>
  </si>
  <si>
    <t xml:space="preserve">     Depreciaciones</t>
  </si>
  <si>
    <t xml:space="preserve">     Imprevistos</t>
  </si>
  <si>
    <t xml:space="preserve">     Energía eléctrica luces</t>
  </si>
  <si>
    <t xml:space="preserve">     Energía eléctrica motores</t>
  </si>
  <si>
    <t>KW/h</t>
  </si>
  <si>
    <t>Kw/h</t>
  </si>
  <si>
    <t>global</t>
  </si>
  <si>
    <t>Global</t>
  </si>
  <si>
    <t>COSTO UNITARIO POR KILOGRAMO</t>
  </si>
  <si>
    <t>Total de alga proiducida al año : 40,000 KILOGRAMOS</t>
  </si>
  <si>
    <t xml:space="preserve">COSTOS DE PRODUCCION DE ESPIRULINA EN POLVO </t>
  </si>
  <si>
    <t>Espirulina</t>
  </si>
  <si>
    <t>Mano de obra Indirecta (2)</t>
  </si>
  <si>
    <t>Millar</t>
  </si>
  <si>
    <t>Bobina</t>
  </si>
  <si>
    <t>Intereses 0</t>
  </si>
  <si>
    <t xml:space="preserve">COSTO UNITARIO </t>
  </si>
  <si>
    <t xml:space="preserve">    Mano de obra directa (4)</t>
  </si>
  <si>
    <t>Personal</t>
  </si>
  <si>
    <t>Precio Unitario (S/)</t>
  </si>
  <si>
    <t>Total (S/)</t>
  </si>
  <si>
    <t>Jefe de producción de alga (1)</t>
  </si>
  <si>
    <t xml:space="preserve">Sueldo </t>
  </si>
  <si>
    <t>Laboratorista (1)</t>
  </si>
  <si>
    <t>Seguridad  y mantenimiento (1)</t>
  </si>
  <si>
    <t>Jefe de planta (1)</t>
  </si>
  <si>
    <t>Operador de planta (2)</t>
  </si>
  <si>
    <t>Administrativo (1)</t>
  </si>
  <si>
    <t>Oficina de ventas o distribuidor (1)</t>
  </si>
  <si>
    <t>Seguridad  (1)</t>
  </si>
  <si>
    <t>Total al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</si>
</sst>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Zurich Lt BT"/>
    </font>
    <font>
      <sz val="10"/>
      <name val="Zurich Lt BT"/>
      <family val="2"/>
    </font>
    <font>
      <sz val="10"/>
      <color rgb="FF000000"/>
      <name val="Arial Narrow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4" fillId="0" borderId="4" xfId="0" applyFont="1" applyBorder="1" applyAlignment="1">
      <alignment horizontal="centerContinuous"/>
    </xf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4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/>
    <xf numFmtId="164" fontId="5" fillId="0" borderId="4" xfId="0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2" xfId="0" applyFont="1" applyBorder="1" applyAlignment="1"/>
    <xf numFmtId="43" fontId="5" fillId="0" borderId="0" xfId="1" applyFont="1"/>
    <xf numFmtId="43" fontId="4" fillId="0" borderId="0" xfId="1" applyFont="1"/>
    <xf numFmtId="43" fontId="4" fillId="0" borderId="4" xfId="1" applyFont="1" applyBorder="1"/>
    <xf numFmtId="0" fontId="0" fillId="2" borderId="6" xfId="0" applyFill="1" applyBorder="1"/>
    <xf numFmtId="0" fontId="0" fillId="2" borderId="7" xfId="0" applyFill="1" applyBorder="1"/>
    <xf numFmtId="43" fontId="0" fillId="2" borderId="8" xfId="0" applyNumberFormat="1" applyFill="1" applyBorder="1"/>
    <xf numFmtId="0" fontId="0" fillId="3" borderId="0" xfId="0" applyFill="1" applyBorder="1"/>
    <xf numFmtId="43" fontId="0" fillId="3" borderId="0" xfId="0" applyNumberFormat="1" applyFill="1" applyBorder="1"/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3" fontId="5" fillId="0" borderId="0" xfId="0" applyNumberFormat="1" applyFont="1"/>
    <xf numFmtId="164" fontId="5" fillId="0" borderId="0" xfId="0" applyNumberFormat="1" applyFont="1" applyBorder="1"/>
    <xf numFmtId="0" fontId="3" fillId="2" borderId="6" xfId="0" applyFont="1" applyFill="1" applyBorder="1"/>
    <xf numFmtId="43" fontId="3" fillId="2" borderId="8" xfId="0" applyNumberFormat="1" applyFont="1" applyFill="1" applyBorder="1"/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43" fontId="5" fillId="0" borderId="6" xfId="1" applyFont="1" applyBorder="1" applyAlignment="1">
      <alignment horizontal="center"/>
    </xf>
    <xf numFmtId="43" fontId="5" fillId="0" borderId="7" xfId="1" applyFont="1" applyBorder="1" applyAlignment="1">
      <alignment horizontal="center"/>
    </xf>
    <xf numFmtId="43" fontId="5" fillId="0" borderId="8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L110"/>
  <sheetViews>
    <sheetView tabSelected="1" zoomScale="70" zoomScaleNormal="70" workbookViewId="0">
      <selection activeCell="B95" sqref="B95"/>
    </sheetView>
  </sheetViews>
  <sheetFormatPr baseColWidth="10" defaultRowHeight="15" x14ac:dyDescent="0.25"/>
  <cols>
    <col min="2" max="2" width="35.5703125" customWidth="1"/>
    <col min="6" max="6" width="13.7109375" bestFit="1" customWidth="1"/>
    <col min="7" max="7" width="17.7109375" customWidth="1"/>
  </cols>
  <sheetData>
    <row r="19" spans="2:12" x14ac:dyDescent="0.25">
      <c r="D19" s="1"/>
      <c r="E19" s="1"/>
      <c r="F19" s="1"/>
    </row>
    <row r="24" spans="2:12" x14ac:dyDescent="0.25">
      <c r="D24" s="1"/>
      <c r="E24" s="1"/>
      <c r="F24" s="1"/>
    </row>
    <row r="27" spans="2:12" x14ac:dyDescent="0.25">
      <c r="B27" s="39" t="s">
        <v>12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2:12" ht="25.5" x14ac:dyDescent="0.25">
      <c r="B28" s="40"/>
      <c r="C28" s="22" t="s">
        <v>31</v>
      </c>
      <c r="D28" s="23" t="s">
        <v>32</v>
      </c>
      <c r="E28" s="23" t="s">
        <v>33</v>
      </c>
      <c r="F28" s="23" t="s">
        <v>34</v>
      </c>
      <c r="G28" s="13"/>
      <c r="H28" s="13"/>
      <c r="I28" s="13"/>
      <c r="J28" s="13"/>
      <c r="K28" s="13"/>
      <c r="L28" s="13"/>
    </row>
    <row r="29" spans="2:12" x14ac:dyDescent="0.25">
      <c r="B29" s="3" t="s">
        <v>13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2:12" x14ac:dyDescent="0.25">
      <c r="B30" s="3" t="s">
        <v>14</v>
      </c>
      <c r="C30" s="4"/>
      <c r="D30" s="4"/>
      <c r="E30" s="4"/>
      <c r="F30" s="4"/>
      <c r="G30" s="4">
        <f>SUM(F31:F40)</f>
        <v>935203.6</v>
      </c>
      <c r="H30" s="6"/>
      <c r="I30" s="6"/>
      <c r="J30" s="6"/>
      <c r="K30" s="6"/>
      <c r="L30" s="6"/>
    </row>
    <row r="31" spans="2:12" x14ac:dyDescent="0.25">
      <c r="B31" s="5" t="s">
        <v>10</v>
      </c>
      <c r="C31" s="6" t="s">
        <v>35</v>
      </c>
      <c r="D31" s="6">
        <v>500</v>
      </c>
      <c r="E31" s="14">
        <v>100</v>
      </c>
      <c r="F31" s="14">
        <f>E31*D31</f>
        <v>50000</v>
      </c>
      <c r="G31" s="6"/>
      <c r="H31" s="6"/>
      <c r="I31" s="6"/>
      <c r="J31" s="6"/>
      <c r="K31" s="6"/>
      <c r="L31" s="6"/>
    </row>
    <row r="32" spans="2:12" x14ac:dyDescent="0.25">
      <c r="B32" s="5" t="s">
        <v>0</v>
      </c>
      <c r="C32" s="6" t="s">
        <v>35</v>
      </c>
      <c r="D32">
        <v>700000</v>
      </c>
      <c r="E32" s="14">
        <v>0.8</v>
      </c>
      <c r="F32" s="14">
        <f t="shared" ref="F32:F40" si="0">E32*D32</f>
        <v>560000</v>
      </c>
      <c r="G32" s="6"/>
      <c r="H32" s="6"/>
      <c r="I32" s="6"/>
      <c r="J32" s="6"/>
      <c r="K32" s="6"/>
      <c r="L32" s="6"/>
    </row>
    <row r="33" spans="2:12" x14ac:dyDescent="0.25">
      <c r="B33" s="5" t="s">
        <v>1</v>
      </c>
      <c r="C33" s="6" t="s">
        <v>35</v>
      </c>
      <c r="D33">
        <v>21900</v>
      </c>
      <c r="E33" s="14">
        <v>2</v>
      </c>
      <c r="F33" s="14">
        <f t="shared" si="0"/>
        <v>43800</v>
      </c>
      <c r="G33" s="6"/>
      <c r="H33" s="6"/>
      <c r="I33" s="6"/>
      <c r="J33" s="6"/>
      <c r="K33" s="6"/>
      <c r="L33" s="6"/>
    </row>
    <row r="34" spans="2:12" x14ac:dyDescent="0.25">
      <c r="B34" s="5" t="s">
        <v>2</v>
      </c>
      <c r="C34" s="6" t="s">
        <v>35</v>
      </c>
      <c r="D34">
        <v>109000</v>
      </c>
      <c r="E34" s="14">
        <v>1.5</v>
      </c>
      <c r="F34" s="14">
        <f t="shared" si="0"/>
        <v>163500</v>
      </c>
      <c r="G34" s="6"/>
      <c r="H34" s="6"/>
      <c r="I34" s="6"/>
      <c r="J34" s="6"/>
      <c r="K34" s="6"/>
      <c r="L34" s="6"/>
    </row>
    <row r="35" spans="2:12" x14ac:dyDescent="0.25">
      <c r="B35" s="5" t="s">
        <v>3</v>
      </c>
      <c r="C35" s="6" t="s">
        <v>35</v>
      </c>
      <c r="D35">
        <v>43800</v>
      </c>
      <c r="E35" s="14">
        <v>0.7</v>
      </c>
      <c r="F35" s="14">
        <f t="shared" si="0"/>
        <v>30659.999999999996</v>
      </c>
      <c r="G35" s="6"/>
      <c r="H35" s="6"/>
      <c r="I35" s="6"/>
      <c r="J35" s="6"/>
      <c r="K35" s="6"/>
      <c r="L35" s="6"/>
    </row>
    <row r="36" spans="2:12" x14ac:dyDescent="0.25">
      <c r="B36" s="5" t="s">
        <v>4</v>
      </c>
      <c r="C36" s="6" t="s">
        <v>35</v>
      </c>
      <c r="D36">
        <v>8760</v>
      </c>
      <c r="E36" s="14">
        <v>1.5</v>
      </c>
      <c r="F36" s="14">
        <f t="shared" si="0"/>
        <v>13140</v>
      </c>
      <c r="G36" s="6"/>
      <c r="H36" s="6"/>
      <c r="I36" s="6"/>
      <c r="J36" s="6"/>
      <c r="K36" s="6"/>
      <c r="L36" s="6"/>
    </row>
    <row r="37" spans="2:12" x14ac:dyDescent="0.25">
      <c r="B37" s="5" t="s">
        <v>5</v>
      </c>
      <c r="C37" s="6" t="s">
        <v>35</v>
      </c>
      <c r="D37">
        <v>438</v>
      </c>
      <c r="E37" s="14">
        <v>3.2</v>
      </c>
      <c r="F37" s="14">
        <f t="shared" si="0"/>
        <v>1401.6000000000001</v>
      </c>
      <c r="G37" s="6"/>
      <c r="H37" s="6"/>
      <c r="I37" s="6"/>
      <c r="J37" s="6"/>
      <c r="K37" s="6"/>
      <c r="L37" s="6"/>
    </row>
    <row r="38" spans="2:12" x14ac:dyDescent="0.25">
      <c r="B38" s="5" t="s">
        <v>6</v>
      </c>
      <c r="C38" s="6" t="s">
        <v>35</v>
      </c>
      <c r="D38">
        <v>43800</v>
      </c>
      <c r="E38" s="14">
        <v>0.9</v>
      </c>
      <c r="F38" s="14">
        <f t="shared" si="0"/>
        <v>39420</v>
      </c>
    </row>
    <row r="39" spans="2:12" x14ac:dyDescent="0.25">
      <c r="B39" s="5" t="s">
        <v>7</v>
      </c>
      <c r="C39" s="6" t="s">
        <v>35</v>
      </c>
      <c r="D39">
        <v>1750</v>
      </c>
      <c r="E39" s="14">
        <v>3</v>
      </c>
      <c r="F39" s="14">
        <f t="shared" si="0"/>
        <v>5250</v>
      </c>
    </row>
    <row r="40" spans="2:12" x14ac:dyDescent="0.25">
      <c r="B40" s="5" t="s">
        <v>8</v>
      </c>
      <c r="C40" s="6" t="s">
        <v>35</v>
      </c>
      <c r="D40">
        <v>3504</v>
      </c>
      <c r="E40" s="14">
        <v>8</v>
      </c>
      <c r="F40" s="14">
        <f t="shared" si="0"/>
        <v>28032</v>
      </c>
    </row>
    <row r="41" spans="2:12" x14ac:dyDescent="0.25">
      <c r="B41" s="3" t="s">
        <v>15</v>
      </c>
      <c r="C41" s="4"/>
      <c r="D41" s="4"/>
      <c r="E41" s="15"/>
      <c r="F41" s="15"/>
      <c r="G41" s="4">
        <f>SUM(F42:F48)</f>
        <v>457140</v>
      </c>
      <c r="H41" s="6"/>
      <c r="I41" s="6"/>
      <c r="J41" s="6"/>
      <c r="K41" s="6"/>
      <c r="L41" s="6"/>
    </row>
    <row r="42" spans="2:12" x14ac:dyDescent="0.25">
      <c r="B42" s="8" t="s">
        <v>36</v>
      </c>
      <c r="C42" s="6" t="s">
        <v>9</v>
      </c>
      <c r="D42">
        <v>43800</v>
      </c>
      <c r="E42" s="14">
        <v>0.3</v>
      </c>
      <c r="F42" s="14">
        <f>E42*D42</f>
        <v>13140</v>
      </c>
      <c r="G42" s="6"/>
      <c r="H42" s="6"/>
      <c r="I42" s="6"/>
      <c r="J42" s="6"/>
      <c r="K42" s="6"/>
      <c r="L42" s="6"/>
    </row>
    <row r="43" spans="2:12" x14ac:dyDescent="0.25">
      <c r="B43" s="8" t="s">
        <v>41</v>
      </c>
      <c r="C43" s="6" t="s">
        <v>43</v>
      </c>
      <c r="D43" s="6">
        <v>6250</v>
      </c>
      <c r="E43" s="14">
        <v>3.5</v>
      </c>
      <c r="F43" s="14">
        <f>E43*D43</f>
        <v>21875</v>
      </c>
      <c r="G43" s="6"/>
      <c r="H43" s="6"/>
      <c r="I43" s="6"/>
      <c r="J43" s="6"/>
      <c r="K43" s="6"/>
      <c r="L43" s="6"/>
    </row>
    <row r="44" spans="2:12" x14ac:dyDescent="0.25">
      <c r="B44" s="8" t="s">
        <v>42</v>
      </c>
      <c r="C44" s="6" t="s">
        <v>44</v>
      </c>
      <c r="D44" s="6">
        <v>55750</v>
      </c>
      <c r="E44" s="14">
        <v>3.5</v>
      </c>
      <c r="F44" s="14">
        <f t="shared" ref="F44:F48" si="1">E44*D44</f>
        <v>195125</v>
      </c>
      <c r="G44" s="6"/>
      <c r="H44" s="6"/>
      <c r="I44" s="6"/>
      <c r="J44" s="6"/>
      <c r="K44" s="6"/>
      <c r="L44" s="6"/>
    </row>
    <row r="45" spans="2:12" x14ac:dyDescent="0.25">
      <c r="B45" s="8" t="s">
        <v>37</v>
      </c>
      <c r="C45" s="6" t="s">
        <v>45</v>
      </c>
      <c r="D45" s="6">
        <v>39</v>
      </c>
      <c r="E45" s="14">
        <v>3000</v>
      </c>
      <c r="F45" s="14">
        <f t="shared" si="1"/>
        <v>117000</v>
      </c>
      <c r="G45" s="6"/>
      <c r="H45" s="6"/>
      <c r="I45" s="6"/>
      <c r="J45" s="6"/>
      <c r="K45" s="6"/>
      <c r="L45" s="6"/>
    </row>
    <row r="46" spans="2:12" x14ac:dyDescent="0.25">
      <c r="B46" s="8" t="s">
        <v>38</v>
      </c>
      <c r="C46" s="6" t="s">
        <v>46</v>
      </c>
      <c r="D46" s="6">
        <v>1</v>
      </c>
      <c r="E46" s="14">
        <v>40000</v>
      </c>
      <c r="F46" s="14">
        <f t="shared" si="1"/>
        <v>40000</v>
      </c>
      <c r="G46" s="6"/>
      <c r="H46" s="6"/>
      <c r="I46" s="6"/>
      <c r="J46" s="6"/>
      <c r="K46" s="6"/>
      <c r="L46" s="6"/>
    </row>
    <row r="47" spans="2:12" x14ac:dyDescent="0.25">
      <c r="B47" s="5" t="s">
        <v>39</v>
      </c>
      <c r="C47" s="6" t="s">
        <v>46</v>
      </c>
      <c r="D47" s="6">
        <v>1</v>
      </c>
      <c r="E47" s="14">
        <v>20000</v>
      </c>
      <c r="F47" s="14">
        <f t="shared" si="1"/>
        <v>20000</v>
      </c>
      <c r="G47" s="6"/>
      <c r="H47" s="6"/>
      <c r="I47" s="6"/>
      <c r="J47" s="6"/>
      <c r="K47" s="6"/>
      <c r="L47" s="6"/>
    </row>
    <row r="48" spans="2:12" x14ac:dyDescent="0.25">
      <c r="B48" s="5" t="s">
        <v>40</v>
      </c>
      <c r="C48" s="6" t="s">
        <v>46</v>
      </c>
      <c r="D48" s="6">
        <v>1</v>
      </c>
      <c r="E48" s="14">
        <v>50000</v>
      </c>
      <c r="F48" s="14">
        <f t="shared" si="1"/>
        <v>50000</v>
      </c>
      <c r="G48" s="10"/>
      <c r="H48" s="6"/>
      <c r="I48" s="6"/>
      <c r="J48" s="6"/>
      <c r="K48" s="6"/>
      <c r="L48" s="6"/>
    </row>
    <row r="49" spans="2:12" x14ac:dyDescent="0.25">
      <c r="B49" s="11" t="s">
        <v>30</v>
      </c>
      <c r="C49" s="12"/>
      <c r="D49" s="12"/>
      <c r="E49" s="12"/>
      <c r="F49" s="12"/>
      <c r="G49" s="16">
        <f>SUM(G30+G41)</f>
        <v>1392343.6</v>
      </c>
      <c r="H49" s="12"/>
      <c r="I49" s="12"/>
      <c r="J49" s="12"/>
      <c r="K49" s="12"/>
      <c r="L49" s="12"/>
    </row>
    <row r="53" spans="2:12" x14ac:dyDescent="0.25">
      <c r="B53" t="s">
        <v>11</v>
      </c>
    </row>
    <row r="54" spans="2:12" x14ac:dyDescent="0.25">
      <c r="C54" t="s">
        <v>48</v>
      </c>
    </row>
    <row r="55" spans="2:12" ht="15.75" thickBot="1" x14ac:dyDescent="0.3"/>
    <row r="56" spans="2:12" ht="15.75" thickBot="1" x14ac:dyDescent="0.3">
      <c r="C56" s="17" t="s">
        <v>47</v>
      </c>
      <c r="D56" s="18"/>
      <c r="E56" s="18"/>
      <c r="F56" s="19">
        <f>G49/40000</f>
        <v>34.808590000000002</v>
      </c>
    </row>
    <row r="57" spans="2:12" x14ac:dyDescent="0.25">
      <c r="C57" s="20"/>
      <c r="D57" s="20"/>
      <c r="E57" s="20"/>
      <c r="F57" s="21"/>
    </row>
    <row r="58" spans="2:12" x14ac:dyDescent="0.25">
      <c r="C58" s="20"/>
      <c r="D58" s="20"/>
      <c r="E58" s="20"/>
      <c r="F58" s="21"/>
    </row>
    <row r="59" spans="2:12" x14ac:dyDescent="0.25">
      <c r="C59" s="20"/>
      <c r="D59" s="20"/>
      <c r="E59" s="20"/>
      <c r="F59" s="21"/>
    </row>
    <row r="60" spans="2:12" x14ac:dyDescent="0.25">
      <c r="C60" s="20"/>
      <c r="D60" s="20"/>
      <c r="E60" s="20"/>
      <c r="F60" s="21"/>
    </row>
    <row r="61" spans="2:12" x14ac:dyDescent="0.25">
      <c r="C61" s="20"/>
      <c r="D61" s="20"/>
      <c r="E61" s="20"/>
      <c r="F61" s="21"/>
    </row>
    <row r="62" spans="2:12" x14ac:dyDescent="0.25">
      <c r="C62" t="s">
        <v>49</v>
      </c>
    </row>
    <row r="65" spans="2:12" x14ac:dyDescent="0.25">
      <c r="B65" s="39" t="s">
        <v>12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</row>
    <row r="66" spans="2:12" ht="25.5" x14ac:dyDescent="0.25">
      <c r="B66" s="40"/>
      <c r="C66" s="22" t="s">
        <v>31</v>
      </c>
      <c r="D66" s="23" t="s">
        <v>32</v>
      </c>
      <c r="E66" s="23" t="s">
        <v>33</v>
      </c>
      <c r="F66" s="23" t="s">
        <v>34</v>
      </c>
      <c r="G66" s="2"/>
      <c r="H66" s="2"/>
      <c r="I66" s="2"/>
      <c r="J66" s="2"/>
      <c r="K66" s="2"/>
      <c r="L66" s="2"/>
    </row>
    <row r="67" spans="2:12" x14ac:dyDescent="0.25">
      <c r="B67" s="3" t="s">
        <v>13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2:12" x14ac:dyDescent="0.25">
      <c r="B68" s="5" t="s">
        <v>14</v>
      </c>
      <c r="C68" s="6"/>
      <c r="D68" s="6"/>
      <c r="E68" s="6"/>
      <c r="F68" s="6"/>
      <c r="G68" s="6">
        <f>SUM(F69:F71)</f>
        <v>231400</v>
      </c>
      <c r="H68" s="6"/>
      <c r="I68" s="6"/>
      <c r="J68" s="6"/>
      <c r="K68" s="6"/>
      <c r="L68" s="6"/>
    </row>
    <row r="69" spans="2:12" x14ac:dyDescent="0.25">
      <c r="B69" s="5" t="s">
        <v>50</v>
      </c>
      <c r="C69" s="6" t="s">
        <v>35</v>
      </c>
      <c r="D69" s="6">
        <v>40000</v>
      </c>
      <c r="E69" s="14">
        <v>0</v>
      </c>
      <c r="F69" s="14">
        <f>E69*D69</f>
        <v>0</v>
      </c>
      <c r="G69" s="6"/>
      <c r="H69" s="6"/>
      <c r="I69" s="6"/>
      <c r="J69" s="6"/>
      <c r="K69" s="6"/>
      <c r="L69" s="6"/>
    </row>
    <row r="70" spans="2:12" x14ac:dyDescent="0.25">
      <c r="B70" s="5" t="s">
        <v>56</v>
      </c>
      <c r="C70" s="6" t="s">
        <v>46</v>
      </c>
      <c r="D70" s="6">
        <v>52</v>
      </c>
      <c r="E70" s="25">
        <v>3200</v>
      </c>
      <c r="F70" s="14">
        <f t="shared" ref="F70:F85" si="2">E70*D70</f>
        <v>166400</v>
      </c>
      <c r="G70" s="6"/>
      <c r="H70" s="6"/>
      <c r="I70" s="6"/>
      <c r="J70" s="6"/>
      <c r="K70" s="6"/>
      <c r="L70" s="6"/>
    </row>
    <row r="71" spans="2:12" x14ac:dyDescent="0.25">
      <c r="B71" s="5" t="s">
        <v>51</v>
      </c>
      <c r="C71" s="6" t="s">
        <v>46</v>
      </c>
      <c r="D71" s="6">
        <v>26</v>
      </c>
      <c r="E71" s="6">
        <v>2500</v>
      </c>
      <c r="F71" s="14">
        <f t="shared" si="2"/>
        <v>65000</v>
      </c>
      <c r="G71" s="6"/>
      <c r="H71" s="6"/>
      <c r="I71" s="6"/>
      <c r="J71" s="6"/>
      <c r="K71" s="6"/>
      <c r="L71" s="6"/>
    </row>
    <row r="72" spans="2:12" x14ac:dyDescent="0.25">
      <c r="B72" s="5" t="s">
        <v>15</v>
      </c>
      <c r="C72" s="6"/>
      <c r="D72" s="6"/>
      <c r="E72" s="6"/>
      <c r="F72" s="14"/>
      <c r="G72" s="6">
        <f>SUM(F73:F80)</f>
        <v>357575</v>
      </c>
      <c r="H72" s="6"/>
      <c r="I72" s="6"/>
      <c r="J72" s="6"/>
      <c r="K72" s="6"/>
      <c r="L72" s="6"/>
    </row>
    <row r="73" spans="2:12" x14ac:dyDescent="0.25">
      <c r="B73" s="5" t="s">
        <v>16</v>
      </c>
      <c r="C73" s="6" t="s">
        <v>52</v>
      </c>
      <c r="D73" s="6">
        <v>10</v>
      </c>
      <c r="E73" s="6">
        <v>1000</v>
      </c>
      <c r="F73" s="14">
        <f t="shared" si="2"/>
        <v>10000</v>
      </c>
      <c r="G73" s="6"/>
      <c r="H73" s="6"/>
      <c r="I73" s="6"/>
      <c r="J73" s="6"/>
      <c r="K73" s="6"/>
      <c r="L73" s="6"/>
    </row>
    <row r="74" spans="2:12" x14ac:dyDescent="0.25">
      <c r="B74" s="5" t="s">
        <v>17</v>
      </c>
      <c r="C74" s="6" t="s">
        <v>53</v>
      </c>
      <c r="D74" s="6">
        <v>100</v>
      </c>
      <c r="E74" s="6">
        <v>10</v>
      </c>
      <c r="F74" s="14">
        <f t="shared" si="2"/>
        <v>1000</v>
      </c>
      <c r="G74" s="6"/>
      <c r="H74" s="6"/>
      <c r="I74" s="6"/>
      <c r="J74" s="6"/>
      <c r="K74" s="6"/>
      <c r="L74" s="6"/>
    </row>
    <row r="75" spans="2:12" x14ac:dyDescent="0.25">
      <c r="B75" s="5" t="s">
        <v>18</v>
      </c>
      <c r="C75" s="6" t="s">
        <v>52</v>
      </c>
      <c r="D75" s="6">
        <v>1</v>
      </c>
      <c r="E75" s="6">
        <v>2500</v>
      </c>
      <c r="F75" s="14">
        <f t="shared" si="2"/>
        <v>2500</v>
      </c>
      <c r="G75" s="6"/>
      <c r="H75" s="6"/>
      <c r="I75" s="6"/>
      <c r="J75" s="6"/>
      <c r="K75" s="6"/>
      <c r="L75" s="6"/>
    </row>
    <row r="76" spans="2:12" x14ac:dyDescent="0.25">
      <c r="B76" s="5" t="s">
        <v>19</v>
      </c>
      <c r="C76" s="6" t="s">
        <v>44</v>
      </c>
      <c r="D76" s="6">
        <v>75850</v>
      </c>
      <c r="E76" s="6">
        <v>3.5</v>
      </c>
      <c r="F76" s="14">
        <f t="shared" si="2"/>
        <v>265475</v>
      </c>
      <c r="G76" s="6"/>
      <c r="H76" s="6"/>
      <c r="I76" s="6"/>
      <c r="J76" s="6"/>
      <c r="K76" s="6"/>
      <c r="L76" s="6"/>
    </row>
    <row r="77" spans="2:12" x14ac:dyDescent="0.25">
      <c r="B77" s="5" t="s">
        <v>20</v>
      </c>
      <c r="C77" s="6" t="s">
        <v>9</v>
      </c>
      <c r="D77" s="6">
        <v>1200</v>
      </c>
      <c r="E77" s="6">
        <v>0.5</v>
      </c>
      <c r="F77" s="14">
        <f t="shared" si="2"/>
        <v>600</v>
      </c>
      <c r="G77" s="6"/>
      <c r="H77" s="6"/>
      <c r="I77" s="6"/>
      <c r="J77" s="6"/>
      <c r="K77" s="6"/>
      <c r="L77" s="6"/>
    </row>
    <row r="78" spans="2:12" x14ac:dyDescent="0.25">
      <c r="B78" s="5" t="s">
        <v>21</v>
      </c>
      <c r="C78" s="6" t="s">
        <v>46</v>
      </c>
      <c r="D78" s="6">
        <v>1</v>
      </c>
      <c r="E78" s="6">
        <v>40000</v>
      </c>
      <c r="F78" s="14">
        <f t="shared" si="2"/>
        <v>40000</v>
      </c>
      <c r="G78" s="6"/>
      <c r="H78" s="6"/>
      <c r="I78" s="6"/>
      <c r="J78" s="6"/>
      <c r="K78" s="6"/>
      <c r="L78" s="6"/>
    </row>
    <row r="79" spans="2:12" x14ac:dyDescent="0.25">
      <c r="B79" s="5" t="s">
        <v>22</v>
      </c>
      <c r="C79" s="6" t="s">
        <v>46</v>
      </c>
      <c r="D79" s="6">
        <v>1</v>
      </c>
      <c r="E79" s="6">
        <v>18000</v>
      </c>
      <c r="F79" s="14">
        <f t="shared" si="2"/>
        <v>18000</v>
      </c>
      <c r="G79" s="6"/>
      <c r="H79" s="6"/>
      <c r="I79" s="6"/>
      <c r="J79" s="6"/>
      <c r="K79" s="6"/>
      <c r="L79" s="6"/>
    </row>
    <row r="80" spans="2:12" x14ac:dyDescent="0.25">
      <c r="B80" s="5" t="s">
        <v>23</v>
      </c>
      <c r="C80" s="6" t="s">
        <v>46</v>
      </c>
      <c r="D80" s="6">
        <v>1</v>
      </c>
      <c r="E80" s="6">
        <v>20000</v>
      </c>
      <c r="F80" s="14">
        <f t="shared" si="2"/>
        <v>20000</v>
      </c>
      <c r="G80" s="6"/>
      <c r="H80" s="6"/>
      <c r="I80" s="6"/>
      <c r="J80" s="6"/>
      <c r="K80" s="6"/>
      <c r="L80" s="6"/>
    </row>
    <row r="81" spans="2:12" x14ac:dyDescent="0.25">
      <c r="B81" s="7" t="s">
        <v>24</v>
      </c>
      <c r="C81" s="4"/>
      <c r="D81" s="4"/>
      <c r="E81" s="4"/>
      <c r="F81" s="14"/>
      <c r="G81" s="4"/>
      <c r="H81" s="4"/>
      <c r="I81" s="4"/>
      <c r="J81" s="4"/>
      <c r="K81" s="4"/>
      <c r="L81" s="4"/>
    </row>
    <row r="82" spans="2:12" x14ac:dyDescent="0.25">
      <c r="B82" s="5" t="s">
        <v>25</v>
      </c>
      <c r="C82" s="5"/>
      <c r="D82" s="5"/>
      <c r="E82" s="5"/>
      <c r="F82" s="14"/>
      <c r="G82" s="24">
        <f>SUM(F83:F85)</f>
        <v>44200</v>
      </c>
      <c r="H82" s="5"/>
      <c r="I82" s="5"/>
      <c r="J82" s="5"/>
      <c r="K82" s="5"/>
      <c r="L82" s="5"/>
    </row>
    <row r="83" spans="2:12" x14ac:dyDescent="0.25">
      <c r="B83" s="5" t="s">
        <v>26</v>
      </c>
      <c r="C83" s="6" t="s">
        <v>46</v>
      </c>
      <c r="D83" s="6">
        <v>4</v>
      </c>
      <c r="E83" s="6">
        <v>5000</v>
      </c>
      <c r="F83" s="14">
        <f t="shared" si="2"/>
        <v>20000</v>
      </c>
      <c r="G83" s="6"/>
      <c r="H83" s="6"/>
      <c r="I83" s="6"/>
      <c r="J83" s="6"/>
      <c r="K83" s="6"/>
      <c r="L83" s="6"/>
    </row>
    <row r="84" spans="2:12" x14ac:dyDescent="0.25">
      <c r="B84" s="8" t="s">
        <v>27</v>
      </c>
      <c r="C84" s="6" t="s">
        <v>46</v>
      </c>
      <c r="D84" s="6">
        <v>24</v>
      </c>
      <c r="E84" s="6">
        <v>800</v>
      </c>
      <c r="F84" s="14">
        <f t="shared" si="2"/>
        <v>19200</v>
      </c>
      <c r="G84" s="6"/>
      <c r="H84" s="6"/>
      <c r="I84" s="6"/>
      <c r="J84" s="6"/>
      <c r="K84" s="6"/>
      <c r="L84" s="6"/>
    </row>
    <row r="85" spans="2:12" x14ac:dyDescent="0.25">
      <c r="B85" s="5" t="s">
        <v>28</v>
      </c>
      <c r="C85" s="6" t="s">
        <v>46</v>
      </c>
      <c r="D85" s="6">
        <v>1</v>
      </c>
      <c r="E85" s="6">
        <v>5000</v>
      </c>
      <c r="F85" s="14">
        <f t="shared" si="2"/>
        <v>5000</v>
      </c>
      <c r="G85" s="6"/>
      <c r="H85" s="6"/>
      <c r="I85" s="6"/>
      <c r="J85" s="6"/>
      <c r="K85" s="6"/>
      <c r="L85" s="6"/>
    </row>
    <row r="86" spans="2:12" x14ac:dyDescent="0.25">
      <c r="B86" s="3" t="s">
        <v>29</v>
      </c>
      <c r="C86" s="4"/>
      <c r="D86" s="4"/>
      <c r="E86" s="4"/>
      <c r="F86" s="14"/>
      <c r="G86" s="4"/>
      <c r="H86" s="4"/>
      <c r="I86" s="4"/>
      <c r="J86" s="6"/>
      <c r="K86" s="6"/>
      <c r="L86" s="6"/>
    </row>
    <row r="87" spans="2:12" ht="15.75" thickBot="1" x14ac:dyDescent="0.3">
      <c r="B87" s="9" t="s">
        <v>54</v>
      </c>
      <c r="C87" s="25"/>
      <c r="D87" s="25"/>
      <c r="E87" s="25"/>
      <c r="F87" s="10"/>
      <c r="G87" s="10"/>
      <c r="H87" s="10"/>
      <c r="I87" s="9"/>
      <c r="J87" s="9"/>
      <c r="K87" s="9"/>
      <c r="L87" s="9"/>
    </row>
    <row r="88" spans="2:12" ht="15.75" thickBot="1" x14ac:dyDescent="0.3">
      <c r="B88" s="11" t="s">
        <v>30</v>
      </c>
      <c r="C88" s="36">
        <f>SUM(G68:G83)</f>
        <v>633175</v>
      </c>
      <c r="D88" s="37"/>
      <c r="E88" s="38"/>
      <c r="F88" s="12"/>
      <c r="G88" s="12"/>
      <c r="H88" s="12"/>
      <c r="I88" s="12"/>
      <c r="J88" s="12"/>
      <c r="K88" s="12"/>
      <c r="L88" s="12"/>
    </row>
    <row r="91" spans="2:12" ht="15.75" thickBot="1" x14ac:dyDescent="0.3"/>
    <row r="92" spans="2:12" ht="15.75" thickBot="1" x14ac:dyDescent="0.3">
      <c r="B92" s="26" t="s">
        <v>55</v>
      </c>
      <c r="C92" s="27">
        <f>C88/10000</f>
        <v>63.317500000000003</v>
      </c>
    </row>
    <row r="100" spans="5:10" ht="15.75" thickBot="1" x14ac:dyDescent="0.3"/>
    <row r="101" spans="5:10" ht="45.75" thickBot="1" x14ac:dyDescent="0.3">
      <c r="E101" s="28"/>
      <c r="F101" s="29" t="s">
        <v>57</v>
      </c>
      <c r="G101" s="29" t="s">
        <v>31</v>
      </c>
      <c r="H101" s="29" t="s">
        <v>32</v>
      </c>
      <c r="I101" s="29" t="s">
        <v>58</v>
      </c>
      <c r="J101" s="29" t="s">
        <v>59</v>
      </c>
    </row>
    <row r="102" spans="5:10" ht="26.25" thickBot="1" x14ac:dyDescent="0.3">
      <c r="E102" s="30"/>
      <c r="F102" s="31" t="s">
        <v>60</v>
      </c>
      <c r="G102" s="32" t="s">
        <v>61</v>
      </c>
      <c r="H102" s="33">
        <v>13</v>
      </c>
      <c r="I102" s="33">
        <v>3000</v>
      </c>
      <c r="J102" s="33">
        <f>I102*H102</f>
        <v>39000</v>
      </c>
    </row>
    <row r="103" spans="5:10" ht="15.75" thickBot="1" x14ac:dyDescent="0.3">
      <c r="E103" s="30"/>
      <c r="F103" s="31" t="s">
        <v>62</v>
      </c>
      <c r="G103" s="32" t="s">
        <v>61</v>
      </c>
      <c r="H103" s="33">
        <v>13</v>
      </c>
      <c r="I103" s="33">
        <v>2500</v>
      </c>
      <c r="J103" s="33">
        <f t="shared" ref="J103:J109" si="3">I103*H103</f>
        <v>32500</v>
      </c>
    </row>
    <row r="104" spans="5:10" ht="26.25" thickBot="1" x14ac:dyDescent="0.3">
      <c r="E104" s="30"/>
      <c r="F104" s="31" t="s">
        <v>63</v>
      </c>
      <c r="G104" s="32" t="s">
        <v>61</v>
      </c>
      <c r="H104" s="33">
        <v>13</v>
      </c>
      <c r="I104" s="33">
        <v>1200</v>
      </c>
      <c r="J104" s="33">
        <f t="shared" si="3"/>
        <v>15600</v>
      </c>
    </row>
    <row r="105" spans="5:10" ht="15.75" thickBot="1" x14ac:dyDescent="0.3">
      <c r="E105" s="30"/>
      <c r="F105" s="31" t="s">
        <v>64</v>
      </c>
      <c r="G105" s="32" t="s">
        <v>61</v>
      </c>
      <c r="H105" s="33">
        <v>13</v>
      </c>
      <c r="I105" s="33">
        <v>3000</v>
      </c>
      <c r="J105" s="33">
        <f t="shared" si="3"/>
        <v>39000</v>
      </c>
    </row>
    <row r="106" spans="5:10" ht="26.25" thickBot="1" x14ac:dyDescent="0.3">
      <c r="E106" s="30"/>
      <c r="F106" s="31" t="s">
        <v>65</v>
      </c>
      <c r="G106" s="32" t="s">
        <v>61</v>
      </c>
      <c r="H106" s="33">
        <v>26</v>
      </c>
      <c r="I106" s="33">
        <v>2000</v>
      </c>
      <c r="J106" s="33">
        <f t="shared" si="3"/>
        <v>52000</v>
      </c>
    </row>
    <row r="107" spans="5:10" ht="15.75" thickBot="1" x14ac:dyDescent="0.3">
      <c r="E107" s="30"/>
      <c r="F107" s="31" t="s">
        <v>66</v>
      </c>
      <c r="G107" s="32" t="s">
        <v>61</v>
      </c>
      <c r="H107" s="33">
        <v>13</v>
      </c>
      <c r="I107" s="33">
        <v>2000</v>
      </c>
      <c r="J107" s="33">
        <f t="shared" si="3"/>
        <v>26000</v>
      </c>
    </row>
    <row r="108" spans="5:10" ht="26.25" thickBot="1" x14ac:dyDescent="0.3">
      <c r="E108" s="30"/>
      <c r="F108" s="31" t="s">
        <v>67</v>
      </c>
      <c r="G108" s="32" t="s">
        <v>61</v>
      </c>
      <c r="H108" s="33">
        <v>13</v>
      </c>
      <c r="I108" s="33">
        <v>2500</v>
      </c>
      <c r="J108" s="33">
        <f t="shared" si="3"/>
        <v>32500</v>
      </c>
    </row>
    <row r="109" spans="5:10" ht="15.75" thickBot="1" x14ac:dyDescent="0.3">
      <c r="E109" s="30"/>
      <c r="F109" s="31" t="s">
        <v>68</v>
      </c>
      <c r="G109" s="32" t="s">
        <v>61</v>
      </c>
      <c r="H109" s="33">
        <v>12</v>
      </c>
      <c r="I109" s="33">
        <v>1200</v>
      </c>
      <c r="J109" s="33">
        <f t="shared" si="3"/>
        <v>14400</v>
      </c>
    </row>
    <row r="110" spans="5:10" ht="15.75" thickBot="1" x14ac:dyDescent="0.3">
      <c r="E110" s="30"/>
      <c r="F110" s="31"/>
      <c r="G110" s="32"/>
      <c r="H110" s="34" t="s">
        <v>69</v>
      </c>
      <c r="I110" s="35"/>
      <c r="J110" s="33">
        <f>SUM(J102:J109)</f>
        <v>251000</v>
      </c>
    </row>
  </sheetData>
  <mergeCells count="6">
    <mergeCell ref="H110:I110"/>
    <mergeCell ref="C88:E88"/>
    <mergeCell ref="B27:B28"/>
    <mergeCell ref="C27:L27"/>
    <mergeCell ref="B65:B66"/>
    <mergeCell ref="C65:L65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 unitario de producto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2019-12-18T12:21:32Z</dcterms:created>
  <dcterms:modified xsi:type="dcterms:W3CDTF">2020-07-21T13:19:53Z</dcterms:modified>
</cp:coreProperties>
</file>