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I_FINAL - ESPIRULINA\"/>
    </mc:Choice>
  </mc:AlternateContent>
  <bookViews>
    <workbookView xWindow="10395" yWindow="0" windowWidth="9840" windowHeight="10815"/>
  </bookViews>
  <sheets>
    <sheet name="RESUMEN" sheetId="6" r:id="rId1"/>
    <sheet name="ANALISIS MICROBIOLÓGICO" sheetId="2" r:id="rId2"/>
    <sheet name="ANALISIS FISICOQUIMICO" sheetId="3" r:id="rId3"/>
    <sheet name="MANTENIMIENTO DE PLANTA PILOTO" sheetId="4" r:id="rId4"/>
    <sheet name="Implementación con maquinaria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3" l="1"/>
  <c r="D12" i="6" l="1"/>
  <c r="H63" i="2"/>
  <c r="H70" i="2"/>
  <c r="H71" i="2" s="1"/>
  <c r="H69" i="2"/>
  <c r="H68" i="2"/>
  <c r="G13" i="3"/>
  <c r="E7" i="6"/>
  <c r="G20" i="4"/>
  <c r="G18" i="4"/>
  <c r="D6" i="6"/>
  <c r="G6" i="5" l="1"/>
  <c r="G7" i="4"/>
  <c r="G8" i="4"/>
  <c r="G9" i="4"/>
  <c r="G10" i="4"/>
  <c r="G11" i="4"/>
  <c r="G12" i="4"/>
  <c r="G13" i="4"/>
  <c r="G14" i="4"/>
  <c r="G15" i="4"/>
  <c r="G16" i="4"/>
  <c r="G17" i="4"/>
  <c r="G6" i="4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2" i="3"/>
  <c r="G8" i="3"/>
  <c r="G9" i="3"/>
  <c r="G10" i="3"/>
  <c r="G11" i="3"/>
  <c r="H19" i="3" s="1"/>
  <c r="G12" i="3"/>
  <c r="G14" i="3"/>
  <c r="G15" i="3"/>
  <c r="G16" i="3"/>
  <c r="G17" i="3"/>
  <c r="G18" i="3"/>
  <c r="G19" i="3"/>
  <c r="G7" i="3"/>
  <c r="H56" i="3" l="1"/>
  <c r="G57" i="3" s="1"/>
  <c r="D7" i="6"/>
  <c r="D5" i="6" l="1"/>
  <c r="E63" i="3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0" i="2"/>
  <c r="H9" i="2"/>
  <c r="H10" i="2"/>
  <c r="H11" i="2"/>
  <c r="H12" i="2"/>
  <c r="H13" i="2"/>
  <c r="H8" i="2"/>
  <c r="H44" i="2" l="1"/>
  <c r="H14" i="2"/>
  <c r="D4" i="6" l="1"/>
  <c r="E5" i="6" l="1"/>
  <c r="D13" i="6" s="1"/>
  <c r="D14" i="6" s="1"/>
  <c r="D8" i="6"/>
</calcChain>
</file>

<file path=xl/sharedStrings.xml><?xml version="1.0" encoding="utf-8"?>
<sst xmlns="http://schemas.openxmlformats.org/spreadsheetml/2006/main" count="218" uniqueCount="158">
  <si>
    <t>1.-</t>
  </si>
  <si>
    <t>EQUIPOS</t>
  </si>
  <si>
    <t>EQUIPO</t>
  </si>
  <si>
    <t>CANTIDAD</t>
  </si>
  <si>
    <t>COSTO UNITARIO</t>
  </si>
  <si>
    <t>COSTO TOTAL</t>
  </si>
  <si>
    <t>Autoclave</t>
  </si>
  <si>
    <t>Contador de colonias (quebec de campo oscuro)</t>
  </si>
  <si>
    <t>Baño de agua</t>
  </si>
  <si>
    <t>Homo microondas</t>
  </si>
  <si>
    <t>Balanza analitoica con capacidad de 2500g y de 0.1g de sencibilidad</t>
  </si>
  <si>
    <t>Incubadora thermo Scientific</t>
  </si>
  <si>
    <t>TOTAL</t>
  </si>
  <si>
    <t>INSTRUMENTOS</t>
  </si>
  <si>
    <t>2.-</t>
  </si>
  <si>
    <t>MATERIALES</t>
  </si>
  <si>
    <t>Recipiente de vidrio de un 1lt de capacidad, con tapa, resistente a las temperaturas de esterilizacion en auntoclave.</t>
  </si>
  <si>
    <t>Recipiente de vidrio de 500lt de capacidad, con tapa, resistente a las temperaturas de esterilizacion en autoclave.</t>
  </si>
  <si>
    <t>Recipiente de vidrio de 250lt de capacidad, con tapa, resistente a las temperaturas de esterilizacion en autoclave.</t>
  </si>
  <si>
    <t>Pipetas bactereológicas e 1ml</t>
  </si>
  <si>
    <t>Pipetas bactereológicas e 10ml</t>
  </si>
  <si>
    <t>Pipetas bactereológicas e 11ml</t>
  </si>
  <si>
    <t>Tubos de ensayo de 20ml de capacidad</t>
  </si>
  <si>
    <t>Placas de petri de cristal (100 x 15mm)</t>
  </si>
  <si>
    <t>Tubos Durhan</t>
  </si>
  <si>
    <t>Asa de inoculacion, con anillo de 3mm de diametro.</t>
  </si>
  <si>
    <t>Papel filto Whatman N°2 (un pliego)</t>
  </si>
  <si>
    <t>Espatulas</t>
  </si>
  <si>
    <t>Caja portaobjetos de vidrio de 5 x 7.5 cm</t>
  </si>
  <si>
    <t>Gradillas.</t>
  </si>
  <si>
    <t>Mechero Bunsen</t>
  </si>
  <si>
    <t>Matraces Erlenmeyer de 500ml de capacidad.</t>
  </si>
  <si>
    <t>Buretas de 20ml</t>
  </si>
  <si>
    <t>Buretas de 10ml</t>
  </si>
  <si>
    <t>Aguja de inoculacion con alambre de nicrom</t>
  </si>
  <si>
    <t>Papel indicador de PH  de 6,0 - 8,0 (caja)</t>
  </si>
  <si>
    <t>Cucharas</t>
  </si>
  <si>
    <t>Pliegos de papel kraf</t>
  </si>
  <si>
    <t>Tijeras</t>
  </si>
  <si>
    <t xml:space="preserve">Barillas de vidrio </t>
  </si>
  <si>
    <t>MEDIOS DE CULTIVO</t>
  </si>
  <si>
    <t>BRAND</t>
  </si>
  <si>
    <t>ITEM N°</t>
  </si>
  <si>
    <t>NOMBRE</t>
  </si>
  <si>
    <t>PRECIO S/.</t>
  </si>
  <si>
    <t>Bacto</t>
  </si>
  <si>
    <t>Difco</t>
  </si>
  <si>
    <t>BBL</t>
  </si>
  <si>
    <t>Baird Parker Agar Base.</t>
  </si>
  <si>
    <t>Bacto Agar.</t>
  </si>
  <si>
    <t>Brain Heart infusion.</t>
  </si>
  <si>
    <t>Brillante Green BILE 2%</t>
  </si>
  <si>
    <t>Giolitti - Cantoni Broth B.</t>
  </si>
  <si>
    <t>Lauryl Sulfate Broth.</t>
  </si>
  <si>
    <t>Lactose Broth.</t>
  </si>
  <si>
    <t>Macconkey Agar.</t>
  </si>
  <si>
    <t>Peptone Water.</t>
  </si>
  <si>
    <t>Plate Count Agar.</t>
  </si>
  <si>
    <t>Violet Red Bile Agair.</t>
  </si>
  <si>
    <t>OGYE Agar Base.</t>
  </si>
  <si>
    <t>Salmonella Shigella Agar.</t>
  </si>
  <si>
    <t>454g</t>
  </si>
  <si>
    <t>500g</t>
  </si>
  <si>
    <t>RESUMEN</t>
  </si>
  <si>
    <t>SUB TOTAL - EQUIPOS</t>
  </si>
  <si>
    <t>SUB TOTAL - MATERIALES</t>
  </si>
  <si>
    <t>SUB TOTAL - MEDIOS DE CULTIVO</t>
  </si>
  <si>
    <t>PRECIO UNITARIO</t>
  </si>
  <si>
    <t>PRECIO TOTAL</t>
  </si>
  <si>
    <t>Balanza casera</t>
  </si>
  <si>
    <t>Mufla</t>
  </si>
  <si>
    <t>Estufa</t>
  </si>
  <si>
    <t>Cocinilla electrica</t>
  </si>
  <si>
    <t>Destilador</t>
  </si>
  <si>
    <t>Centrifuga</t>
  </si>
  <si>
    <t>Campana de enfriamiento (desecador)</t>
  </si>
  <si>
    <t>PH - metro</t>
  </si>
  <si>
    <t>Titulador</t>
  </si>
  <si>
    <t>Refractometro</t>
  </si>
  <si>
    <t>Espectrofotometro</t>
  </si>
  <si>
    <t>Equipo soxhiet</t>
  </si>
  <si>
    <t>UTENSILIOS</t>
  </si>
  <si>
    <t>Papel filtro</t>
  </si>
  <si>
    <t>COSTO FINAL</t>
  </si>
  <si>
    <t>FISICOQUIMICA</t>
  </si>
  <si>
    <t>LABORATORIOS</t>
  </si>
  <si>
    <t>EQUIPOS Y MATERIALES PARA EL AREA DE CONTROL DE CALIDAD</t>
  </si>
  <si>
    <t>A. ANALISIS MICROBIOLÓGICO</t>
  </si>
  <si>
    <t>EQUIPOS Y MATERIALES PARA UN LABORATORIO DE CONTROL DE CALIDAD</t>
  </si>
  <si>
    <t>B. ANALISIS FISICO QUÍMICO</t>
  </si>
  <si>
    <t>Balanza analitica. Capacidad 200 gr.</t>
  </si>
  <si>
    <t>Tubos de ensayo</t>
  </si>
  <si>
    <t>Pipetas. (5 ml)</t>
  </si>
  <si>
    <t>Pipetas (10 ml)</t>
  </si>
  <si>
    <t xml:space="preserve">Placas petri </t>
  </si>
  <si>
    <t>Matraz erlenmeyer (100 ml)</t>
  </si>
  <si>
    <t>Matraz erlenmeyer (250 ml)</t>
  </si>
  <si>
    <t>Matraz erlenmeyer (500 ml)</t>
  </si>
  <si>
    <t>Probeta (500 ml)</t>
  </si>
  <si>
    <t>Probeta (1 lt)</t>
  </si>
  <si>
    <t xml:space="preserve">Agitador </t>
  </si>
  <si>
    <t>Embudo de vidrio de vastago corto</t>
  </si>
  <si>
    <t>Embudo de vidrio de vastago largo</t>
  </si>
  <si>
    <t>Mortero de porcelana</t>
  </si>
  <si>
    <t>Tripode</t>
  </si>
  <si>
    <t>Pinza metalica</t>
  </si>
  <si>
    <t>Gradilla para tubos de  ensayo</t>
  </si>
  <si>
    <t>Gradilla apra pipetas</t>
  </si>
  <si>
    <t>Crisoles</t>
  </si>
  <si>
    <t>Soporte universal</t>
  </si>
  <si>
    <t>Frascos de vidrio</t>
  </si>
  <si>
    <t>Tijera</t>
  </si>
  <si>
    <t>Pizeta</t>
  </si>
  <si>
    <t>Vaso de precipitado</t>
  </si>
  <si>
    <t>Balon de vidrio</t>
  </si>
  <si>
    <t>Balon de destilacion</t>
  </si>
  <si>
    <t>Capsula de porcelana</t>
  </si>
  <si>
    <t>Escobillon para buretra</t>
  </si>
  <si>
    <t>Buretra</t>
  </si>
  <si>
    <t>Escobillon para matraz aforado</t>
  </si>
  <si>
    <t>Escobillon para tubo de ensayo</t>
  </si>
  <si>
    <t>Mechero bunsen</t>
  </si>
  <si>
    <t>Termometro</t>
  </si>
  <si>
    <t>Frasco gotero</t>
  </si>
  <si>
    <t>Frasco para reactivos</t>
  </si>
  <si>
    <t>PRESUPUESTO PARA EL MANTENIMIENTO DE LA PLANTA PILOTO</t>
  </si>
  <si>
    <t>Item</t>
  </si>
  <si>
    <t>Descripción</t>
  </si>
  <si>
    <t>Unidad</t>
  </si>
  <si>
    <t>Precio Unitario</t>
  </si>
  <si>
    <t>Precio Total</t>
  </si>
  <si>
    <t>Mantenimiento de servicios higiénicos varones</t>
  </si>
  <si>
    <t>Cantidad</t>
  </si>
  <si>
    <t>Mantenimiento de servicios higiénicos mujeres</t>
  </si>
  <si>
    <t>Global</t>
  </si>
  <si>
    <t>Mantenimiento de ducha de varones</t>
  </si>
  <si>
    <t>Mantenimiento de ducha de mujeres</t>
  </si>
  <si>
    <t>Mejoramiento del patio de maniobras</t>
  </si>
  <si>
    <t>Instalación de portón de ingreso y salida de materia prima y producto final</t>
  </si>
  <si>
    <t>Mejoramiento de instalaciones eléctricas</t>
  </si>
  <si>
    <t>Mejoramiento de instalaciones sanitarias</t>
  </si>
  <si>
    <t>Mantenimiento de ambientes internos de la planta piloto</t>
  </si>
  <si>
    <t>Instalación de cortinas industriales</t>
  </si>
  <si>
    <t>Instalación de puerta de ingreso del personal de planta</t>
  </si>
  <si>
    <t>Instalación de extractores de aire</t>
  </si>
  <si>
    <t>PRESUPUESTO PARA LA IMPLEMENTACIÓN DE LA PLANTA PILOTO DE LA DIRECCIÓN DE INDUSTRIA</t>
  </si>
  <si>
    <t>Implementación con una máquina dosificadora, embotelladora de nectares</t>
  </si>
  <si>
    <t>Implementación con una máquina dosificadora y sachetera de mermeladas</t>
  </si>
  <si>
    <t>Análisis microbiológico</t>
  </si>
  <si>
    <t>Análisis fisicoquímico</t>
  </si>
  <si>
    <t>Adecuación de local</t>
  </si>
  <si>
    <t xml:space="preserve">DESCRIPCION </t>
  </si>
  <si>
    <t xml:space="preserve">TOTAL </t>
  </si>
  <si>
    <t>Otras adecuaciones para el mejor funcionamiento de la planta piloto</t>
  </si>
  <si>
    <t>Pintado de paded interior de la planta (pintura especial epoxica)</t>
  </si>
  <si>
    <t>Mejoramiento y adecuación de la planta piloto de procesamiento de frutas y hortalizas</t>
  </si>
  <si>
    <t>Equipamiento de la planta piloto de procesamiento de frutas y hortalizas</t>
  </si>
  <si>
    <t>Implementación de maquina dosificad. de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</si>
</sst>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43" fontId="0" fillId="0" borderId="0" xfId="0" applyNumberFormat="1"/>
    <xf numFmtId="43" fontId="0" fillId="0" borderId="1" xfId="0" applyNumberFormat="1" applyBorder="1"/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/>
    <xf numFmtId="43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3" fontId="0" fillId="5" borderId="1" xfId="0" applyNumberFormat="1" applyFill="1" applyBorder="1"/>
    <xf numFmtId="43" fontId="0" fillId="0" borderId="5" xfId="0" applyNumberFormat="1" applyBorder="1" applyAlignment="1">
      <alignment vertical="center"/>
    </xf>
    <xf numFmtId="2" fontId="0" fillId="2" borderId="1" xfId="0" applyNumberFormat="1" applyFill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43" fontId="0" fillId="6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E20" sqref="E20"/>
    </sheetView>
  </sheetViews>
  <sheetFormatPr baseColWidth="10" defaultRowHeight="15" x14ac:dyDescent="0.25"/>
  <cols>
    <col min="1" max="1" width="7.140625" customWidth="1"/>
    <col min="2" max="2" width="43.42578125" customWidth="1"/>
    <col min="4" max="4" width="14" customWidth="1"/>
  </cols>
  <sheetData>
    <row r="2" spans="2:5" x14ac:dyDescent="0.25">
      <c r="E2" s="16"/>
    </row>
    <row r="3" spans="2:5" x14ac:dyDescent="0.25">
      <c r="B3" s="25" t="s">
        <v>151</v>
      </c>
      <c r="C3" s="25" t="s">
        <v>3</v>
      </c>
      <c r="D3" s="25" t="s">
        <v>67</v>
      </c>
    </row>
    <row r="4" spans="2:5" x14ac:dyDescent="0.25">
      <c r="B4" s="26" t="s">
        <v>148</v>
      </c>
      <c r="C4" s="27"/>
      <c r="D4" s="28">
        <f>'ANALISIS MICROBIOLÓGICO'!H71</f>
        <v>47082.994999999995</v>
      </c>
    </row>
    <row r="5" spans="2:5" x14ac:dyDescent="0.25">
      <c r="B5" s="27" t="s">
        <v>149</v>
      </c>
      <c r="C5" s="27"/>
      <c r="D5" s="28">
        <f>'ANALISIS FISICOQUIMICO'!G57</f>
        <v>55250.000000000007</v>
      </c>
      <c r="E5" s="32">
        <f>SUM(D4:D6)</f>
        <v>137332.995</v>
      </c>
    </row>
    <row r="6" spans="2:5" x14ac:dyDescent="0.25">
      <c r="B6" s="26" t="s">
        <v>157</v>
      </c>
      <c r="C6" s="27"/>
      <c r="D6" s="28">
        <f>'Implementación con maquinaria'!G8</f>
        <v>35000</v>
      </c>
      <c r="E6" s="32"/>
    </row>
    <row r="7" spans="2:5" x14ac:dyDescent="0.25">
      <c r="B7" s="29" t="s">
        <v>150</v>
      </c>
      <c r="C7" s="30"/>
      <c r="D7" s="31">
        <f>'MANTENIMIENTO DE PLANTA PILOTO'!G20</f>
        <v>82000</v>
      </c>
      <c r="E7" s="23">
        <f>D7</f>
        <v>82000</v>
      </c>
    </row>
    <row r="8" spans="2:5" x14ac:dyDescent="0.25">
      <c r="B8" s="34" t="s">
        <v>152</v>
      </c>
      <c r="C8" s="34"/>
      <c r="D8" s="24">
        <f>SUM(D4:D7)</f>
        <v>219332.995</v>
      </c>
    </row>
    <row r="12" spans="2:5" ht="21" customHeight="1" x14ac:dyDescent="0.25">
      <c r="B12" s="65" t="s">
        <v>155</v>
      </c>
      <c r="C12" s="66"/>
      <c r="D12" s="67">
        <f>E7</f>
        <v>82000</v>
      </c>
    </row>
    <row r="13" spans="2:5" ht="24" customHeight="1" x14ac:dyDescent="0.25">
      <c r="B13" s="65" t="s">
        <v>156</v>
      </c>
      <c r="C13" s="66"/>
      <c r="D13" s="67">
        <f>E5</f>
        <v>137332.995</v>
      </c>
    </row>
    <row r="14" spans="2:5" ht="21.75" customHeight="1" x14ac:dyDescent="0.25">
      <c r="B14" s="68"/>
      <c r="C14" s="69"/>
      <c r="D14" s="24">
        <f>D12+D13</f>
        <v>219332.995</v>
      </c>
    </row>
  </sheetData>
  <mergeCells count="2">
    <mergeCell ref="B8:C8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1"/>
  <sheetViews>
    <sheetView topLeftCell="A48" workbookViewId="0">
      <selection activeCell="J70" sqref="J70"/>
    </sheetView>
  </sheetViews>
  <sheetFormatPr baseColWidth="10" defaultRowHeight="15" x14ac:dyDescent="0.25"/>
  <cols>
    <col min="2" max="2" width="3.42578125" customWidth="1"/>
    <col min="3" max="3" width="11.85546875" customWidth="1"/>
    <col min="8" max="8" width="11.85546875" bestFit="1" customWidth="1"/>
  </cols>
  <sheetData>
    <row r="2" spans="2:8" ht="15" customHeight="1" x14ac:dyDescent="0.25">
      <c r="B2" s="44" t="s">
        <v>86</v>
      </c>
      <c r="C2" s="44"/>
      <c r="D2" s="44"/>
      <c r="E2" s="44"/>
      <c r="F2" s="44"/>
      <c r="G2" s="44"/>
      <c r="H2" s="44"/>
    </row>
    <row r="4" spans="2:8" x14ac:dyDescent="0.25">
      <c r="B4" s="7" t="s">
        <v>87</v>
      </c>
    </row>
    <row r="5" spans="2:8" x14ac:dyDescent="0.25">
      <c r="B5" t="s">
        <v>0</v>
      </c>
      <c r="C5" s="7" t="s">
        <v>1</v>
      </c>
    </row>
    <row r="7" spans="2:8" ht="30" x14ac:dyDescent="0.25">
      <c r="C7" s="41" t="s">
        <v>2</v>
      </c>
      <c r="D7" s="42"/>
      <c r="E7" s="43"/>
      <c r="F7" s="2" t="s">
        <v>3</v>
      </c>
      <c r="G7" s="3" t="s">
        <v>4</v>
      </c>
      <c r="H7" s="3" t="s">
        <v>5</v>
      </c>
    </row>
    <row r="8" spans="2:8" x14ac:dyDescent="0.25">
      <c r="C8" s="35" t="s">
        <v>6</v>
      </c>
      <c r="D8" s="36"/>
      <c r="E8" s="37"/>
      <c r="F8" s="1">
        <v>1</v>
      </c>
      <c r="G8" s="5">
        <v>18282</v>
      </c>
      <c r="H8" s="5">
        <f>G8*F8</f>
        <v>18282</v>
      </c>
    </row>
    <row r="9" spans="2:8" ht="30" customHeight="1" x14ac:dyDescent="0.25">
      <c r="C9" s="35" t="s">
        <v>7</v>
      </c>
      <c r="D9" s="36"/>
      <c r="E9" s="37"/>
      <c r="F9" s="1">
        <v>1</v>
      </c>
      <c r="G9" s="5">
        <v>704</v>
      </c>
      <c r="H9" s="5">
        <f t="shared" ref="H9:H13" si="0">G9*F9</f>
        <v>704</v>
      </c>
    </row>
    <row r="10" spans="2:8" x14ac:dyDescent="0.25">
      <c r="C10" s="35" t="s">
        <v>8</v>
      </c>
      <c r="D10" s="36"/>
      <c r="E10" s="37"/>
      <c r="F10" s="1">
        <v>1</v>
      </c>
      <c r="G10" s="5">
        <v>1081.5420000000001</v>
      </c>
      <c r="H10" s="5">
        <f t="shared" si="0"/>
        <v>1081.5420000000001</v>
      </c>
    </row>
    <row r="11" spans="2:8" x14ac:dyDescent="0.25">
      <c r="C11" s="35" t="s">
        <v>9</v>
      </c>
      <c r="D11" s="36"/>
      <c r="E11" s="37"/>
      <c r="F11" s="1">
        <v>1</v>
      </c>
      <c r="G11" s="5">
        <v>385.00000000000006</v>
      </c>
      <c r="H11" s="5">
        <f t="shared" si="0"/>
        <v>385.00000000000006</v>
      </c>
    </row>
    <row r="12" spans="2:8" ht="30" customHeight="1" x14ac:dyDescent="0.25">
      <c r="C12" s="35" t="s">
        <v>10</v>
      </c>
      <c r="D12" s="36"/>
      <c r="E12" s="37"/>
      <c r="F12" s="1">
        <v>1</v>
      </c>
      <c r="G12" s="5">
        <v>6930.0000000000009</v>
      </c>
      <c r="H12" s="5">
        <f t="shared" si="0"/>
        <v>6930.0000000000009</v>
      </c>
    </row>
    <row r="13" spans="2:8" x14ac:dyDescent="0.25">
      <c r="C13" s="35" t="s">
        <v>11</v>
      </c>
      <c r="D13" s="36"/>
      <c r="E13" s="37"/>
      <c r="F13" s="1">
        <v>1</v>
      </c>
      <c r="G13" s="5">
        <v>14146.363000000001</v>
      </c>
      <c r="H13" s="5">
        <f t="shared" si="0"/>
        <v>14146.363000000001</v>
      </c>
    </row>
    <row r="14" spans="2:8" x14ac:dyDescent="0.25">
      <c r="C14" s="38" t="s">
        <v>12</v>
      </c>
      <c r="D14" s="39"/>
      <c r="E14" s="40"/>
      <c r="F14" s="4"/>
      <c r="G14" s="6"/>
      <c r="H14" s="6">
        <f>SUM(H8:H13)</f>
        <v>41528.904999999999</v>
      </c>
    </row>
    <row r="17" spans="2:8" x14ac:dyDescent="0.25">
      <c r="B17" t="s">
        <v>14</v>
      </c>
      <c r="C17" s="7" t="s">
        <v>15</v>
      </c>
    </row>
    <row r="19" spans="2:8" ht="30" x14ac:dyDescent="0.25">
      <c r="C19" s="41" t="s">
        <v>13</v>
      </c>
      <c r="D19" s="42"/>
      <c r="E19" s="43"/>
      <c r="F19" s="2" t="s">
        <v>3</v>
      </c>
      <c r="G19" s="3" t="s">
        <v>4</v>
      </c>
      <c r="H19" s="3" t="s">
        <v>5</v>
      </c>
    </row>
    <row r="20" spans="2:8" ht="59.25" customHeight="1" x14ac:dyDescent="0.25">
      <c r="C20" s="35" t="s">
        <v>16</v>
      </c>
      <c r="D20" s="36"/>
      <c r="E20" s="37"/>
      <c r="F20" s="1">
        <v>2</v>
      </c>
      <c r="G20" s="5">
        <v>40.700000000000003</v>
      </c>
      <c r="H20" s="5">
        <f>G20*F20</f>
        <v>81.400000000000006</v>
      </c>
    </row>
    <row r="21" spans="2:8" ht="61.5" customHeight="1" x14ac:dyDescent="0.25">
      <c r="C21" s="35" t="s">
        <v>17</v>
      </c>
      <c r="D21" s="36"/>
      <c r="E21" s="37"/>
      <c r="F21" s="1">
        <v>4</v>
      </c>
      <c r="G21" s="5">
        <v>29.260000000000005</v>
      </c>
      <c r="H21" s="5">
        <f t="shared" ref="H21:H43" si="1">G21*F21</f>
        <v>117.04000000000002</v>
      </c>
    </row>
    <row r="22" spans="2:8" ht="60" customHeight="1" x14ac:dyDescent="0.25">
      <c r="C22" s="35" t="s">
        <v>18</v>
      </c>
      <c r="D22" s="36"/>
      <c r="E22" s="37"/>
      <c r="F22" s="1">
        <v>4</v>
      </c>
      <c r="G22" s="5">
        <v>24.42</v>
      </c>
      <c r="H22" s="5">
        <f t="shared" si="1"/>
        <v>97.68</v>
      </c>
    </row>
    <row r="23" spans="2:8" x14ac:dyDescent="0.25">
      <c r="C23" s="35" t="s">
        <v>19</v>
      </c>
      <c r="D23" s="36"/>
      <c r="E23" s="37"/>
      <c r="F23" s="1">
        <v>5</v>
      </c>
      <c r="G23" s="5">
        <v>14.3</v>
      </c>
      <c r="H23" s="5">
        <f t="shared" si="1"/>
        <v>71.5</v>
      </c>
    </row>
    <row r="24" spans="2:8" x14ac:dyDescent="0.25">
      <c r="C24" s="35" t="s">
        <v>20</v>
      </c>
      <c r="D24" s="36"/>
      <c r="E24" s="37"/>
      <c r="F24" s="1">
        <v>5</v>
      </c>
      <c r="G24" s="5">
        <v>14.3</v>
      </c>
      <c r="H24" s="5">
        <f t="shared" si="1"/>
        <v>71.5</v>
      </c>
    </row>
    <row r="25" spans="2:8" x14ac:dyDescent="0.25">
      <c r="C25" s="35" t="s">
        <v>21</v>
      </c>
      <c r="D25" s="36"/>
      <c r="E25" s="37"/>
      <c r="F25" s="1">
        <v>5</v>
      </c>
      <c r="G25" s="5">
        <v>14.850000000000001</v>
      </c>
      <c r="H25" s="5">
        <f t="shared" si="1"/>
        <v>74.25</v>
      </c>
    </row>
    <row r="26" spans="2:8" x14ac:dyDescent="0.25">
      <c r="C26" s="35" t="s">
        <v>22</v>
      </c>
      <c r="D26" s="36"/>
      <c r="E26" s="37"/>
      <c r="F26" s="1">
        <v>200</v>
      </c>
      <c r="G26" s="5">
        <v>0.66</v>
      </c>
      <c r="H26" s="5">
        <f t="shared" si="1"/>
        <v>132</v>
      </c>
    </row>
    <row r="27" spans="2:8" x14ac:dyDescent="0.25">
      <c r="C27" s="35" t="s">
        <v>23</v>
      </c>
      <c r="D27" s="36"/>
      <c r="E27" s="37"/>
      <c r="F27" s="1">
        <v>50</v>
      </c>
      <c r="G27" s="5">
        <v>0.9900000000000001</v>
      </c>
      <c r="H27" s="5">
        <f t="shared" si="1"/>
        <v>49.500000000000007</v>
      </c>
    </row>
    <row r="28" spans="2:8" x14ac:dyDescent="0.25">
      <c r="C28" s="35" t="s">
        <v>24</v>
      </c>
      <c r="D28" s="36"/>
      <c r="E28" s="37"/>
      <c r="F28" s="1">
        <v>200</v>
      </c>
      <c r="G28" s="5">
        <v>0.33</v>
      </c>
      <c r="H28" s="5">
        <f t="shared" si="1"/>
        <v>66</v>
      </c>
    </row>
    <row r="29" spans="2:8" ht="30" customHeight="1" x14ac:dyDescent="0.25">
      <c r="C29" s="35" t="s">
        <v>25</v>
      </c>
      <c r="D29" s="36"/>
      <c r="E29" s="37"/>
      <c r="F29" s="1">
        <v>5</v>
      </c>
      <c r="G29" s="5">
        <v>11.880000000000003</v>
      </c>
      <c r="H29" s="5">
        <f t="shared" si="1"/>
        <v>59.400000000000013</v>
      </c>
    </row>
    <row r="30" spans="2:8" x14ac:dyDescent="0.25">
      <c r="C30" s="35" t="s">
        <v>26</v>
      </c>
      <c r="D30" s="36"/>
      <c r="E30" s="37"/>
      <c r="F30" s="1">
        <v>1</v>
      </c>
      <c r="G30" s="5">
        <v>3.9600000000000004</v>
      </c>
      <c r="H30" s="5">
        <f t="shared" si="1"/>
        <v>3.9600000000000004</v>
      </c>
    </row>
    <row r="31" spans="2:8" x14ac:dyDescent="0.25">
      <c r="C31" s="35" t="s">
        <v>27</v>
      </c>
      <c r="D31" s="36"/>
      <c r="E31" s="37"/>
      <c r="F31" s="1">
        <v>5</v>
      </c>
      <c r="G31" s="5">
        <v>5.83</v>
      </c>
      <c r="H31" s="5">
        <f t="shared" si="1"/>
        <v>29.15</v>
      </c>
    </row>
    <row r="32" spans="2:8" ht="29.25" customHeight="1" x14ac:dyDescent="0.25">
      <c r="C32" s="35" t="s">
        <v>28</v>
      </c>
      <c r="D32" s="36"/>
      <c r="E32" s="37"/>
      <c r="F32" s="1">
        <v>1</v>
      </c>
      <c r="G32" s="5">
        <v>9.9</v>
      </c>
      <c r="H32" s="5">
        <f t="shared" si="1"/>
        <v>9.9</v>
      </c>
    </row>
    <row r="33" spans="2:8" x14ac:dyDescent="0.25">
      <c r="C33" s="35" t="s">
        <v>29</v>
      </c>
      <c r="D33" s="36"/>
      <c r="E33" s="37"/>
      <c r="F33" s="1">
        <v>4</v>
      </c>
      <c r="G33" s="5">
        <v>20.350000000000001</v>
      </c>
      <c r="H33" s="5">
        <f t="shared" si="1"/>
        <v>81.400000000000006</v>
      </c>
    </row>
    <row r="34" spans="2:8" x14ac:dyDescent="0.25">
      <c r="C34" s="35" t="s">
        <v>30</v>
      </c>
      <c r="D34" s="36"/>
      <c r="E34" s="37"/>
      <c r="F34" s="1">
        <v>2</v>
      </c>
      <c r="G34" s="5">
        <v>71.5</v>
      </c>
      <c r="H34" s="5">
        <f t="shared" si="1"/>
        <v>143</v>
      </c>
    </row>
    <row r="35" spans="2:8" ht="29.25" customHeight="1" x14ac:dyDescent="0.25">
      <c r="C35" s="35" t="s">
        <v>31</v>
      </c>
      <c r="D35" s="36"/>
      <c r="E35" s="37"/>
      <c r="F35" s="1">
        <v>4</v>
      </c>
      <c r="G35" s="5">
        <v>38.5</v>
      </c>
      <c r="H35" s="5">
        <f t="shared" si="1"/>
        <v>154</v>
      </c>
    </row>
    <row r="36" spans="2:8" x14ac:dyDescent="0.25">
      <c r="C36" s="35" t="s">
        <v>32</v>
      </c>
      <c r="D36" s="36"/>
      <c r="E36" s="37"/>
      <c r="F36" s="1">
        <v>2</v>
      </c>
      <c r="G36" s="5">
        <v>27.830000000000002</v>
      </c>
      <c r="H36" s="5">
        <f t="shared" si="1"/>
        <v>55.660000000000004</v>
      </c>
    </row>
    <row r="37" spans="2:8" x14ac:dyDescent="0.25">
      <c r="C37" s="35" t="s">
        <v>33</v>
      </c>
      <c r="D37" s="36"/>
      <c r="E37" s="37"/>
      <c r="F37" s="1">
        <v>2</v>
      </c>
      <c r="G37" s="5">
        <v>24.200000000000003</v>
      </c>
      <c r="H37" s="5">
        <f t="shared" si="1"/>
        <v>48.400000000000006</v>
      </c>
    </row>
    <row r="38" spans="2:8" ht="29.25" customHeight="1" x14ac:dyDescent="0.25">
      <c r="C38" s="35" t="s">
        <v>34</v>
      </c>
      <c r="D38" s="36"/>
      <c r="E38" s="37"/>
      <c r="F38" s="1">
        <v>10</v>
      </c>
      <c r="G38" s="5">
        <v>10.119999999999999</v>
      </c>
      <c r="H38" s="5">
        <f t="shared" si="1"/>
        <v>101.19999999999999</v>
      </c>
    </row>
    <row r="39" spans="2:8" ht="29.25" customHeight="1" x14ac:dyDescent="0.25">
      <c r="C39" s="50" t="s">
        <v>35</v>
      </c>
      <c r="D39" s="50"/>
      <c r="E39" s="50"/>
      <c r="F39" s="1">
        <v>1</v>
      </c>
      <c r="G39" s="5">
        <v>3.3000000000000003</v>
      </c>
      <c r="H39" s="5">
        <f t="shared" si="1"/>
        <v>3.3000000000000003</v>
      </c>
    </row>
    <row r="40" spans="2:8" x14ac:dyDescent="0.25">
      <c r="C40" s="50" t="s">
        <v>39</v>
      </c>
      <c r="D40" s="50"/>
      <c r="E40" s="50"/>
      <c r="F40" s="1">
        <v>4</v>
      </c>
      <c r="G40" s="5">
        <v>3.08</v>
      </c>
      <c r="H40" s="5">
        <f t="shared" si="1"/>
        <v>12.32</v>
      </c>
    </row>
    <row r="41" spans="2:8" x14ac:dyDescent="0.25">
      <c r="C41" s="50" t="s">
        <v>38</v>
      </c>
      <c r="D41" s="50"/>
      <c r="E41" s="50"/>
      <c r="F41" s="1">
        <v>2</v>
      </c>
      <c r="G41" s="5">
        <v>5.5</v>
      </c>
      <c r="H41" s="5">
        <f t="shared" si="1"/>
        <v>11</v>
      </c>
    </row>
    <row r="42" spans="2:8" x14ac:dyDescent="0.25">
      <c r="C42" s="51" t="s">
        <v>36</v>
      </c>
      <c r="D42" s="51"/>
      <c r="E42" s="51"/>
      <c r="F42" s="1">
        <v>5</v>
      </c>
      <c r="G42" s="1">
        <v>1.1000000000000001</v>
      </c>
      <c r="H42" s="5">
        <f t="shared" si="1"/>
        <v>5.5</v>
      </c>
    </row>
    <row r="43" spans="2:8" x14ac:dyDescent="0.25">
      <c r="C43" s="50" t="s">
        <v>37</v>
      </c>
      <c r="D43" s="50"/>
      <c r="E43" s="50"/>
      <c r="F43" s="1">
        <v>50</v>
      </c>
      <c r="G43" s="1">
        <v>0.55000000000000004</v>
      </c>
      <c r="H43" s="5">
        <f t="shared" si="1"/>
        <v>27.500000000000004</v>
      </c>
    </row>
    <row r="44" spans="2:8" x14ac:dyDescent="0.25">
      <c r="C44" s="47" t="s">
        <v>12</v>
      </c>
      <c r="D44" s="48"/>
      <c r="E44" s="49"/>
      <c r="F44" s="4"/>
      <c r="G44" s="4"/>
      <c r="H44" s="6">
        <f>SUM(H20:H43)</f>
        <v>1506.56</v>
      </c>
    </row>
    <row r="47" spans="2:8" x14ac:dyDescent="0.25">
      <c r="B47" t="s">
        <v>14</v>
      </c>
      <c r="C47" s="7" t="s">
        <v>40</v>
      </c>
    </row>
    <row r="49" spans="3:8" x14ac:dyDescent="0.25">
      <c r="C49" s="8" t="s">
        <v>41</v>
      </c>
      <c r="D49" s="2" t="s">
        <v>42</v>
      </c>
      <c r="E49" s="45" t="s">
        <v>43</v>
      </c>
      <c r="F49" s="45"/>
      <c r="G49" s="2" t="s">
        <v>3</v>
      </c>
      <c r="H49" s="2" t="s">
        <v>44</v>
      </c>
    </row>
    <row r="50" spans="3:8" x14ac:dyDescent="0.25">
      <c r="C50" s="9" t="s">
        <v>45</v>
      </c>
      <c r="D50" s="9">
        <v>214010</v>
      </c>
      <c r="E50" s="46" t="s">
        <v>49</v>
      </c>
      <c r="F50" s="46"/>
      <c r="G50" s="10" t="s">
        <v>61</v>
      </c>
      <c r="H50" s="10">
        <v>548.46</v>
      </c>
    </row>
    <row r="51" spans="3:8" x14ac:dyDescent="0.25">
      <c r="C51" s="9" t="s">
        <v>46</v>
      </c>
      <c r="D51" s="9">
        <v>276840</v>
      </c>
      <c r="E51" s="46" t="s">
        <v>48</v>
      </c>
      <c r="F51" s="46"/>
      <c r="G51" s="10" t="s">
        <v>62</v>
      </c>
      <c r="H51" s="10">
        <v>698</v>
      </c>
    </row>
    <row r="52" spans="3:8" x14ac:dyDescent="0.25">
      <c r="C52" s="9" t="s">
        <v>47</v>
      </c>
      <c r="D52" s="9">
        <v>211059</v>
      </c>
      <c r="E52" s="46" t="s">
        <v>50</v>
      </c>
      <c r="F52" s="46"/>
      <c r="G52" s="10" t="s">
        <v>62</v>
      </c>
      <c r="H52" s="10">
        <v>322.5</v>
      </c>
    </row>
    <row r="53" spans="3:8" x14ac:dyDescent="0.25">
      <c r="C53" s="9" t="s">
        <v>46</v>
      </c>
      <c r="D53" s="9">
        <v>274000</v>
      </c>
      <c r="E53" s="46" t="s">
        <v>51</v>
      </c>
      <c r="F53" s="46"/>
      <c r="G53" s="10" t="s">
        <v>62</v>
      </c>
      <c r="H53" s="10">
        <v>301.3</v>
      </c>
    </row>
    <row r="54" spans="3:8" x14ac:dyDescent="0.25">
      <c r="C54" s="9" t="s">
        <v>46</v>
      </c>
      <c r="D54" s="9">
        <v>218091</v>
      </c>
      <c r="E54" s="46" t="s">
        <v>52</v>
      </c>
      <c r="F54" s="46"/>
      <c r="G54" s="10" t="s">
        <v>62</v>
      </c>
      <c r="H54" s="10">
        <v>227.6</v>
      </c>
    </row>
    <row r="55" spans="3:8" x14ac:dyDescent="0.25">
      <c r="C55" s="9" t="s">
        <v>47</v>
      </c>
      <c r="D55" s="9">
        <v>211338</v>
      </c>
      <c r="E55" s="46" t="s">
        <v>53</v>
      </c>
      <c r="F55" s="46"/>
      <c r="G55" s="10" t="s">
        <v>62</v>
      </c>
      <c r="H55" s="10">
        <v>248.3</v>
      </c>
    </row>
    <row r="56" spans="3:8" x14ac:dyDescent="0.25">
      <c r="C56" s="9" t="s">
        <v>46</v>
      </c>
      <c r="D56" s="9">
        <v>211835</v>
      </c>
      <c r="E56" s="46" t="s">
        <v>54</v>
      </c>
      <c r="F56" s="46"/>
      <c r="G56" s="10" t="s">
        <v>62</v>
      </c>
      <c r="H56" s="10">
        <v>209.6</v>
      </c>
    </row>
    <row r="57" spans="3:8" x14ac:dyDescent="0.25">
      <c r="C57" s="9" t="s">
        <v>46</v>
      </c>
      <c r="D57" s="9">
        <v>212123</v>
      </c>
      <c r="E57" s="46" t="s">
        <v>55</v>
      </c>
      <c r="F57" s="46"/>
      <c r="G57" s="10" t="s">
        <v>62</v>
      </c>
      <c r="H57" s="10">
        <v>221.8</v>
      </c>
    </row>
    <row r="58" spans="3:8" x14ac:dyDescent="0.25">
      <c r="C58" s="9" t="s">
        <v>46</v>
      </c>
      <c r="D58" s="9">
        <v>218071</v>
      </c>
      <c r="E58" s="46" t="s">
        <v>56</v>
      </c>
      <c r="F58" s="46"/>
      <c r="G58" s="10" t="s">
        <v>62</v>
      </c>
      <c r="H58" s="11">
        <v>205.37</v>
      </c>
    </row>
    <row r="59" spans="3:8" x14ac:dyDescent="0.25">
      <c r="C59" s="9" t="s">
        <v>46</v>
      </c>
      <c r="D59" s="9">
        <v>247940</v>
      </c>
      <c r="E59" s="46" t="s">
        <v>57</v>
      </c>
      <c r="F59" s="46"/>
      <c r="G59" s="10" t="s">
        <v>62</v>
      </c>
      <c r="H59" s="10">
        <v>257.10000000000002</v>
      </c>
    </row>
    <row r="60" spans="3:8" x14ac:dyDescent="0.25">
      <c r="C60" s="9" t="s">
        <v>46</v>
      </c>
      <c r="D60" s="9">
        <v>211695</v>
      </c>
      <c r="E60" s="46" t="s">
        <v>58</v>
      </c>
      <c r="F60" s="46"/>
      <c r="G60" s="10" t="s">
        <v>62</v>
      </c>
      <c r="H60" s="10">
        <v>253.5</v>
      </c>
    </row>
    <row r="61" spans="3:8" x14ac:dyDescent="0.25">
      <c r="C61" s="9" t="s">
        <v>47</v>
      </c>
      <c r="D61" s="9">
        <v>211597</v>
      </c>
      <c r="E61" s="46" t="s">
        <v>60</v>
      </c>
      <c r="F61" s="46"/>
      <c r="G61" s="10" t="s">
        <v>62</v>
      </c>
      <c r="H61" s="10">
        <v>322</v>
      </c>
    </row>
    <row r="62" spans="3:8" x14ac:dyDescent="0.25">
      <c r="C62" s="9" t="s">
        <v>46</v>
      </c>
      <c r="D62" s="9">
        <v>218111</v>
      </c>
      <c r="E62" s="51" t="s">
        <v>59</v>
      </c>
      <c r="F62" s="51"/>
      <c r="G62" s="10" t="s">
        <v>62</v>
      </c>
      <c r="H62" s="10">
        <v>232</v>
      </c>
    </row>
    <row r="63" spans="3:8" x14ac:dyDescent="0.25">
      <c r="C63" s="53" t="s">
        <v>12</v>
      </c>
      <c r="D63" s="53"/>
      <c r="E63" s="53"/>
      <c r="F63" s="53"/>
      <c r="G63" s="53"/>
      <c r="H63" s="6">
        <f>SUM(H50:H62)</f>
        <v>4047.53</v>
      </c>
    </row>
    <row r="66" spans="2:8" x14ac:dyDescent="0.25">
      <c r="B66" t="s">
        <v>14</v>
      </c>
      <c r="C66" s="7" t="s">
        <v>63</v>
      </c>
    </row>
    <row r="68" spans="2:8" x14ac:dyDescent="0.25">
      <c r="C68" s="51" t="s">
        <v>64</v>
      </c>
      <c r="D68" s="51"/>
      <c r="E68" s="51"/>
      <c r="F68" s="51"/>
      <c r="G68" s="51"/>
      <c r="H68" s="5">
        <f>H14</f>
        <v>41528.904999999999</v>
      </c>
    </row>
    <row r="69" spans="2:8" x14ac:dyDescent="0.25">
      <c r="C69" s="51" t="s">
        <v>65</v>
      </c>
      <c r="D69" s="51"/>
      <c r="E69" s="51"/>
      <c r="F69" s="51"/>
      <c r="G69" s="51"/>
      <c r="H69" s="5">
        <f>H44</f>
        <v>1506.56</v>
      </c>
    </row>
    <row r="70" spans="2:8" x14ac:dyDescent="0.25">
      <c r="C70" s="51" t="s">
        <v>66</v>
      </c>
      <c r="D70" s="51"/>
      <c r="E70" s="51"/>
      <c r="F70" s="51"/>
      <c r="G70" s="51"/>
      <c r="H70" s="5">
        <f>H63</f>
        <v>4047.53</v>
      </c>
    </row>
    <row r="71" spans="2:8" x14ac:dyDescent="0.25">
      <c r="C71" s="52" t="s">
        <v>12</v>
      </c>
      <c r="D71" s="52"/>
      <c r="E71" s="52"/>
      <c r="F71" s="52"/>
      <c r="G71" s="52"/>
      <c r="H71" s="33">
        <f>SUM(H68:H70)</f>
        <v>47082.994999999995</v>
      </c>
    </row>
  </sheetData>
  <mergeCells count="54">
    <mergeCell ref="E52:F52"/>
    <mergeCell ref="E53:F53"/>
    <mergeCell ref="C70:G70"/>
    <mergeCell ref="C71:G71"/>
    <mergeCell ref="E60:F60"/>
    <mergeCell ref="E61:F61"/>
    <mergeCell ref="E62:F62"/>
    <mergeCell ref="C63:G63"/>
    <mergeCell ref="C68:G68"/>
    <mergeCell ref="C69:G69"/>
    <mergeCell ref="E59:F59"/>
    <mergeCell ref="E54:F54"/>
    <mergeCell ref="E55:F55"/>
    <mergeCell ref="E56:F56"/>
    <mergeCell ref="E57:F57"/>
    <mergeCell ref="E58:F58"/>
    <mergeCell ref="C44:E44"/>
    <mergeCell ref="C38:E38"/>
    <mergeCell ref="C39:E39"/>
    <mergeCell ref="C40:E40"/>
    <mergeCell ref="C41:E41"/>
    <mergeCell ref="C42:E42"/>
    <mergeCell ref="C43:E43"/>
    <mergeCell ref="E49:F49"/>
    <mergeCell ref="E50:F50"/>
    <mergeCell ref="E51:F51"/>
    <mergeCell ref="C11:E11"/>
    <mergeCell ref="C37:E37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26:E26"/>
    <mergeCell ref="B2:H2"/>
    <mergeCell ref="C7:E7"/>
    <mergeCell ref="C8:E8"/>
    <mergeCell ref="C9:E9"/>
    <mergeCell ref="C10:E10"/>
    <mergeCell ref="C12:E12"/>
    <mergeCell ref="C13:E13"/>
    <mergeCell ref="C14:E14"/>
    <mergeCell ref="C19:E19"/>
    <mergeCell ref="C20:E20"/>
    <mergeCell ref="C21:E21"/>
    <mergeCell ref="C22:E22"/>
    <mergeCell ref="C23:E23"/>
    <mergeCell ref="C24:E24"/>
    <mergeCell ref="C25:E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topLeftCell="A34" workbookViewId="0">
      <selection activeCell="G66" sqref="G66"/>
    </sheetView>
  </sheetViews>
  <sheetFormatPr baseColWidth="10" defaultRowHeight="15" x14ac:dyDescent="0.25"/>
  <cols>
    <col min="6" max="6" width="18" customWidth="1"/>
    <col min="7" max="7" width="19.140625" customWidth="1"/>
    <col min="10" max="10" width="11.85546875" bestFit="1" customWidth="1"/>
  </cols>
  <sheetData>
    <row r="2" spans="2:8" x14ac:dyDescent="0.25">
      <c r="B2" s="60" t="s">
        <v>88</v>
      </c>
      <c r="C2" s="60"/>
      <c r="D2" s="60"/>
      <c r="E2" s="60"/>
      <c r="F2" s="60"/>
      <c r="G2" s="60"/>
    </row>
    <row r="4" spans="2:8" x14ac:dyDescent="0.25">
      <c r="B4" s="7" t="s">
        <v>89</v>
      </c>
    </row>
    <row r="5" spans="2:8" ht="18" customHeight="1" x14ac:dyDescent="0.25"/>
    <row r="6" spans="2:8" ht="15" customHeight="1" x14ac:dyDescent="0.25">
      <c r="B6" s="45" t="s">
        <v>2</v>
      </c>
      <c r="C6" s="45"/>
      <c r="D6" s="45"/>
      <c r="E6" s="2" t="s">
        <v>3</v>
      </c>
      <c r="F6" s="3" t="s">
        <v>67</v>
      </c>
      <c r="G6" s="3" t="s">
        <v>68</v>
      </c>
      <c r="H6" s="12"/>
    </row>
    <row r="7" spans="2:8" x14ac:dyDescent="0.25">
      <c r="B7" s="51" t="s">
        <v>90</v>
      </c>
      <c r="C7" s="51"/>
      <c r="D7" s="51"/>
      <c r="E7" s="1">
        <v>1</v>
      </c>
      <c r="F7" s="13">
        <v>6930.0000000000009</v>
      </c>
      <c r="G7" s="13">
        <f>F7</f>
        <v>6930.0000000000009</v>
      </c>
    </row>
    <row r="8" spans="2:8" x14ac:dyDescent="0.25">
      <c r="B8" s="51" t="s">
        <v>69</v>
      </c>
      <c r="C8" s="51"/>
      <c r="D8" s="51"/>
      <c r="E8" s="1">
        <v>1</v>
      </c>
      <c r="F8" s="13">
        <v>184.8</v>
      </c>
      <c r="G8" s="13">
        <f t="shared" ref="G8:G19" si="0">F8</f>
        <v>184.8</v>
      </c>
    </row>
    <row r="9" spans="2:8" x14ac:dyDescent="0.25">
      <c r="B9" s="51" t="s">
        <v>70</v>
      </c>
      <c r="C9" s="51"/>
      <c r="D9" s="51"/>
      <c r="E9" s="1">
        <v>1</v>
      </c>
      <c r="F9" s="13">
        <v>3740.0000000000005</v>
      </c>
      <c r="G9" s="13">
        <f t="shared" si="0"/>
        <v>3740.0000000000005</v>
      </c>
    </row>
    <row r="10" spans="2:8" x14ac:dyDescent="0.25">
      <c r="B10" s="51" t="s">
        <v>71</v>
      </c>
      <c r="C10" s="51"/>
      <c r="D10" s="51"/>
      <c r="E10" s="1">
        <v>1</v>
      </c>
      <c r="F10" s="13">
        <v>3080.0000000000005</v>
      </c>
      <c r="G10" s="13">
        <f t="shared" si="0"/>
        <v>3080.0000000000005</v>
      </c>
    </row>
    <row r="11" spans="2:8" x14ac:dyDescent="0.25">
      <c r="B11" s="51" t="s">
        <v>72</v>
      </c>
      <c r="C11" s="51"/>
      <c r="D11" s="51"/>
      <c r="E11" s="1">
        <v>1</v>
      </c>
      <c r="F11" s="13">
        <v>605</v>
      </c>
      <c r="G11" s="13">
        <f t="shared" si="0"/>
        <v>605</v>
      </c>
    </row>
    <row r="12" spans="2:8" x14ac:dyDescent="0.25">
      <c r="B12" s="51" t="s">
        <v>73</v>
      </c>
      <c r="C12" s="51"/>
      <c r="D12" s="51"/>
      <c r="E12" s="1">
        <v>1</v>
      </c>
      <c r="F12" s="13">
        <v>15400.000000000002</v>
      </c>
      <c r="G12" s="13">
        <f t="shared" si="0"/>
        <v>15400.000000000002</v>
      </c>
    </row>
    <row r="13" spans="2:8" x14ac:dyDescent="0.25">
      <c r="B13" s="51" t="s">
        <v>74</v>
      </c>
      <c r="C13" s="51"/>
      <c r="D13" s="51"/>
      <c r="E13" s="1">
        <v>1</v>
      </c>
      <c r="F13" s="13">
        <v>6035</v>
      </c>
      <c r="G13" s="13">
        <f>F13</f>
        <v>6035</v>
      </c>
    </row>
    <row r="14" spans="2:8" x14ac:dyDescent="0.25">
      <c r="B14" s="51" t="s">
        <v>75</v>
      </c>
      <c r="C14" s="51"/>
      <c r="D14" s="51"/>
      <c r="E14" s="1">
        <v>1</v>
      </c>
      <c r="F14" s="13">
        <v>3047.0000000000005</v>
      </c>
      <c r="G14" s="13">
        <f t="shared" si="0"/>
        <v>3047.0000000000005</v>
      </c>
    </row>
    <row r="15" spans="2:8" x14ac:dyDescent="0.25">
      <c r="B15" s="51" t="s">
        <v>76</v>
      </c>
      <c r="C15" s="51"/>
      <c r="D15" s="51"/>
      <c r="E15" s="1">
        <v>1</v>
      </c>
      <c r="F15" s="13">
        <v>660</v>
      </c>
      <c r="G15" s="13">
        <f t="shared" si="0"/>
        <v>660</v>
      </c>
    </row>
    <row r="16" spans="2:8" x14ac:dyDescent="0.25">
      <c r="B16" s="51" t="s">
        <v>77</v>
      </c>
      <c r="C16" s="51"/>
      <c r="D16" s="51"/>
      <c r="E16" s="1">
        <v>1</v>
      </c>
      <c r="F16" s="13">
        <v>220.00000000000003</v>
      </c>
      <c r="G16" s="13">
        <f t="shared" si="0"/>
        <v>220.00000000000003</v>
      </c>
    </row>
    <row r="17" spans="2:8" x14ac:dyDescent="0.25">
      <c r="B17" s="51" t="s">
        <v>78</v>
      </c>
      <c r="C17" s="51"/>
      <c r="D17" s="51"/>
      <c r="E17" s="1">
        <v>1</v>
      </c>
      <c r="F17" s="13">
        <v>1051.6000000000001</v>
      </c>
      <c r="G17" s="13">
        <f t="shared" si="0"/>
        <v>1051.6000000000001</v>
      </c>
    </row>
    <row r="18" spans="2:8" x14ac:dyDescent="0.25">
      <c r="B18" s="51" t="s">
        <v>79</v>
      </c>
      <c r="C18" s="51"/>
      <c r="D18" s="51"/>
      <c r="E18" s="1">
        <v>1</v>
      </c>
      <c r="F18" s="13">
        <v>10133.200000000001</v>
      </c>
      <c r="G18" s="13">
        <f t="shared" si="0"/>
        <v>10133.200000000001</v>
      </c>
    </row>
    <row r="19" spans="2:8" x14ac:dyDescent="0.25">
      <c r="B19" s="51" t="s">
        <v>80</v>
      </c>
      <c r="C19" s="51"/>
      <c r="D19" s="51"/>
      <c r="E19" s="1">
        <v>1</v>
      </c>
      <c r="F19" s="13">
        <v>297</v>
      </c>
      <c r="G19" s="13">
        <f t="shared" si="0"/>
        <v>297</v>
      </c>
      <c r="H19" s="17">
        <f>SUM(G7:G19)</f>
        <v>51383.600000000006</v>
      </c>
    </row>
    <row r="20" spans="2:8" ht="9.75" customHeight="1" x14ac:dyDescent="0.25">
      <c r="B20" s="71"/>
      <c r="C20" s="72"/>
      <c r="D20" s="73"/>
      <c r="E20" s="22"/>
      <c r="F20" s="13"/>
      <c r="G20" s="13"/>
      <c r="H20" s="17"/>
    </row>
    <row r="21" spans="2:8" x14ac:dyDescent="0.25">
      <c r="B21" s="61" t="s">
        <v>81</v>
      </c>
      <c r="C21" s="61"/>
      <c r="D21" s="61"/>
      <c r="E21" s="3" t="s">
        <v>3</v>
      </c>
      <c r="F21" s="3" t="s">
        <v>67</v>
      </c>
      <c r="G21" s="3" t="s">
        <v>68</v>
      </c>
    </row>
    <row r="22" spans="2:8" x14ac:dyDescent="0.25">
      <c r="B22" s="51" t="s">
        <v>91</v>
      </c>
      <c r="C22" s="51"/>
      <c r="D22" s="51"/>
      <c r="E22" s="1">
        <v>15</v>
      </c>
      <c r="F22" s="13">
        <v>16.5</v>
      </c>
      <c r="G22" s="13">
        <f>E22*F22</f>
        <v>247.5</v>
      </c>
    </row>
    <row r="23" spans="2:8" x14ac:dyDescent="0.25">
      <c r="B23" s="51" t="s">
        <v>92</v>
      </c>
      <c r="C23" s="51"/>
      <c r="D23" s="51"/>
      <c r="E23" s="1">
        <v>2</v>
      </c>
      <c r="F23" s="13">
        <v>27.500000000000004</v>
      </c>
      <c r="G23" s="13">
        <f t="shared" ref="G23:G56" si="1">E23*F23</f>
        <v>55.000000000000007</v>
      </c>
    </row>
    <row r="24" spans="2:8" x14ac:dyDescent="0.25">
      <c r="B24" s="51" t="s">
        <v>93</v>
      </c>
      <c r="C24" s="51"/>
      <c r="D24" s="51"/>
      <c r="E24" s="1">
        <v>2</v>
      </c>
      <c r="F24" s="13">
        <v>27.500000000000004</v>
      </c>
      <c r="G24" s="13">
        <f t="shared" si="1"/>
        <v>55.000000000000007</v>
      </c>
    </row>
    <row r="25" spans="2:8" x14ac:dyDescent="0.25">
      <c r="B25" s="51" t="s">
        <v>94</v>
      </c>
      <c r="C25" s="51"/>
      <c r="D25" s="51"/>
      <c r="E25" s="1">
        <v>10</v>
      </c>
      <c r="F25" s="13">
        <v>19.8</v>
      </c>
      <c r="G25" s="13">
        <f t="shared" si="1"/>
        <v>198</v>
      </c>
    </row>
    <row r="26" spans="2:8" x14ac:dyDescent="0.25">
      <c r="B26" s="51" t="s">
        <v>95</v>
      </c>
      <c r="C26" s="51"/>
      <c r="D26" s="51"/>
      <c r="E26" s="1">
        <v>2</v>
      </c>
      <c r="F26" s="13">
        <v>33</v>
      </c>
      <c r="G26" s="13">
        <f t="shared" si="1"/>
        <v>66</v>
      </c>
    </row>
    <row r="27" spans="2:8" x14ac:dyDescent="0.25">
      <c r="B27" s="51" t="s">
        <v>96</v>
      </c>
      <c r="C27" s="51"/>
      <c r="D27" s="51"/>
      <c r="E27" s="1">
        <v>2</v>
      </c>
      <c r="F27" s="13">
        <v>46.2</v>
      </c>
      <c r="G27" s="13">
        <f t="shared" si="1"/>
        <v>92.4</v>
      </c>
    </row>
    <row r="28" spans="2:8" x14ac:dyDescent="0.25">
      <c r="B28" s="51" t="s">
        <v>97</v>
      </c>
      <c r="C28" s="51"/>
      <c r="D28" s="51"/>
      <c r="E28" s="1">
        <v>2</v>
      </c>
      <c r="F28" s="13">
        <v>55.000000000000007</v>
      </c>
      <c r="G28" s="13">
        <f t="shared" si="1"/>
        <v>110.00000000000001</v>
      </c>
    </row>
    <row r="29" spans="2:8" x14ac:dyDescent="0.25">
      <c r="B29" s="51" t="s">
        <v>98</v>
      </c>
      <c r="C29" s="51"/>
      <c r="D29" s="51"/>
      <c r="E29" s="1">
        <v>1</v>
      </c>
      <c r="F29" s="13">
        <v>25.3</v>
      </c>
      <c r="G29" s="13">
        <f t="shared" si="1"/>
        <v>25.3</v>
      </c>
    </row>
    <row r="30" spans="2:8" x14ac:dyDescent="0.25">
      <c r="B30" s="51" t="s">
        <v>99</v>
      </c>
      <c r="C30" s="51"/>
      <c r="D30" s="51"/>
      <c r="E30" s="1">
        <v>1</v>
      </c>
      <c r="F30" s="13">
        <v>44</v>
      </c>
      <c r="G30" s="13">
        <f t="shared" si="1"/>
        <v>44</v>
      </c>
    </row>
    <row r="31" spans="2:8" x14ac:dyDescent="0.25">
      <c r="B31" s="51" t="s">
        <v>100</v>
      </c>
      <c r="C31" s="51"/>
      <c r="D31" s="51"/>
      <c r="E31" s="1">
        <v>2</v>
      </c>
      <c r="F31" s="13">
        <v>6.6000000000000005</v>
      </c>
      <c r="G31" s="13">
        <f t="shared" si="1"/>
        <v>13.200000000000001</v>
      </c>
    </row>
    <row r="32" spans="2:8" x14ac:dyDescent="0.25">
      <c r="B32" s="35" t="s">
        <v>101</v>
      </c>
      <c r="C32" s="36"/>
      <c r="D32" s="37"/>
      <c r="E32" s="1">
        <v>1</v>
      </c>
      <c r="F32" s="13">
        <v>77</v>
      </c>
      <c r="G32" s="13">
        <f t="shared" si="1"/>
        <v>77</v>
      </c>
    </row>
    <row r="33" spans="2:7" x14ac:dyDescent="0.25">
      <c r="B33" s="35" t="s">
        <v>102</v>
      </c>
      <c r="C33" s="36"/>
      <c r="D33" s="37"/>
      <c r="E33" s="1">
        <v>1</v>
      </c>
      <c r="F33" s="13">
        <v>77</v>
      </c>
      <c r="G33" s="13">
        <f t="shared" si="1"/>
        <v>77</v>
      </c>
    </row>
    <row r="34" spans="2:7" x14ac:dyDescent="0.25">
      <c r="B34" s="51" t="s">
        <v>103</v>
      </c>
      <c r="C34" s="51"/>
      <c r="D34" s="51"/>
      <c r="E34" s="1">
        <v>1</v>
      </c>
      <c r="F34" s="13">
        <v>61.600000000000009</v>
      </c>
      <c r="G34" s="13">
        <f t="shared" si="1"/>
        <v>61.600000000000009</v>
      </c>
    </row>
    <row r="35" spans="2:7" x14ac:dyDescent="0.25">
      <c r="B35" s="51" t="s">
        <v>104</v>
      </c>
      <c r="C35" s="51"/>
      <c r="D35" s="51"/>
      <c r="E35" s="1">
        <v>1</v>
      </c>
      <c r="F35" s="13">
        <v>16.5</v>
      </c>
      <c r="G35" s="13">
        <f t="shared" si="1"/>
        <v>16.5</v>
      </c>
    </row>
    <row r="36" spans="2:7" x14ac:dyDescent="0.25">
      <c r="B36" s="51" t="s">
        <v>105</v>
      </c>
      <c r="C36" s="51"/>
      <c r="D36" s="51"/>
      <c r="E36" s="1">
        <v>3</v>
      </c>
      <c r="F36" s="13">
        <v>30.800000000000004</v>
      </c>
      <c r="G36" s="13">
        <f t="shared" si="1"/>
        <v>92.4</v>
      </c>
    </row>
    <row r="37" spans="2:7" x14ac:dyDescent="0.25">
      <c r="B37" s="51" t="s">
        <v>106</v>
      </c>
      <c r="C37" s="51"/>
      <c r="D37" s="51"/>
      <c r="E37" s="1">
        <v>1</v>
      </c>
      <c r="F37" s="13">
        <v>58.300000000000004</v>
      </c>
      <c r="G37" s="13">
        <f t="shared" si="1"/>
        <v>58.300000000000004</v>
      </c>
    </row>
    <row r="38" spans="2:7" x14ac:dyDescent="0.25">
      <c r="B38" s="51" t="s">
        <v>107</v>
      </c>
      <c r="C38" s="51"/>
      <c r="D38" s="51"/>
      <c r="E38" s="1">
        <v>1</v>
      </c>
      <c r="F38" s="13">
        <v>46.2</v>
      </c>
      <c r="G38" s="13">
        <f t="shared" si="1"/>
        <v>46.2</v>
      </c>
    </row>
    <row r="39" spans="2:7" x14ac:dyDescent="0.25">
      <c r="B39" s="51" t="s">
        <v>108</v>
      </c>
      <c r="C39" s="51"/>
      <c r="D39" s="51"/>
      <c r="E39" s="1">
        <v>5</v>
      </c>
      <c r="F39" s="13">
        <v>44</v>
      </c>
      <c r="G39" s="13">
        <f t="shared" si="1"/>
        <v>220</v>
      </c>
    </row>
    <row r="40" spans="2:7" x14ac:dyDescent="0.25">
      <c r="B40" s="51" t="s">
        <v>82</v>
      </c>
      <c r="C40" s="51"/>
      <c r="D40" s="51"/>
      <c r="E40" s="1">
        <v>10</v>
      </c>
      <c r="F40" s="13">
        <v>3.9600000000000004</v>
      </c>
      <c r="G40" s="13">
        <f t="shared" si="1"/>
        <v>39.6</v>
      </c>
    </row>
    <row r="41" spans="2:7" x14ac:dyDescent="0.25">
      <c r="B41" s="51" t="s">
        <v>109</v>
      </c>
      <c r="C41" s="51"/>
      <c r="D41" s="51"/>
      <c r="E41" s="1">
        <v>1</v>
      </c>
      <c r="F41" s="13">
        <v>99.000000000000014</v>
      </c>
      <c r="G41" s="13">
        <f t="shared" si="1"/>
        <v>99.000000000000014</v>
      </c>
    </row>
    <row r="42" spans="2:7" x14ac:dyDescent="0.25">
      <c r="B42" s="51" t="s">
        <v>110</v>
      </c>
      <c r="C42" s="51"/>
      <c r="D42" s="51"/>
      <c r="E42" s="1">
        <v>5</v>
      </c>
      <c r="F42" s="13">
        <v>5.5</v>
      </c>
      <c r="G42" s="13">
        <f t="shared" si="1"/>
        <v>27.5</v>
      </c>
    </row>
    <row r="43" spans="2:7" x14ac:dyDescent="0.25">
      <c r="B43" s="51" t="s">
        <v>111</v>
      </c>
      <c r="C43" s="51"/>
      <c r="D43" s="51"/>
      <c r="E43" s="1">
        <v>1</v>
      </c>
      <c r="F43" s="13">
        <v>5.5</v>
      </c>
      <c r="G43" s="13">
        <f t="shared" si="1"/>
        <v>5.5</v>
      </c>
    </row>
    <row r="44" spans="2:7" x14ac:dyDescent="0.25">
      <c r="B44" s="51" t="s">
        <v>112</v>
      </c>
      <c r="C44" s="51"/>
      <c r="D44" s="51"/>
      <c r="E44" s="1">
        <v>2</v>
      </c>
      <c r="F44" s="13">
        <v>19.8</v>
      </c>
      <c r="G44" s="13">
        <f t="shared" si="1"/>
        <v>39.6</v>
      </c>
    </row>
    <row r="45" spans="2:7" x14ac:dyDescent="0.25">
      <c r="B45" s="51" t="s">
        <v>113</v>
      </c>
      <c r="C45" s="51"/>
      <c r="D45" s="51"/>
      <c r="E45" s="1">
        <v>10</v>
      </c>
      <c r="F45" s="13">
        <v>23.1</v>
      </c>
      <c r="G45" s="13">
        <f t="shared" si="1"/>
        <v>231</v>
      </c>
    </row>
    <row r="46" spans="2:7" x14ac:dyDescent="0.25">
      <c r="B46" s="51" t="s">
        <v>114</v>
      </c>
      <c r="C46" s="51"/>
      <c r="D46" s="51"/>
      <c r="E46" s="1">
        <v>1</v>
      </c>
      <c r="F46" s="13">
        <v>46.2</v>
      </c>
      <c r="G46" s="13">
        <f t="shared" si="1"/>
        <v>46.2</v>
      </c>
    </row>
    <row r="47" spans="2:7" x14ac:dyDescent="0.25">
      <c r="B47" s="51" t="s">
        <v>115</v>
      </c>
      <c r="C47" s="51"/>
      <c r="D47" s="51"/>
      <c r="E47" s="1">
        <v>1</v>
      </c>
      <c r="F47" s="13">
        <v>242.00000000000003</v>
      </c>
      <c r="G47" s="13">
        <f t="shared" si="1"/>
        <v>242.00000000000003</v>
      </c>
    </row>
    <row r="48" spans="2:7" x14ac:dyDescent="0.25">
      <c r="B48" s="51" t="s">
        <v>116</v>
      </c>
      <c r="C48" s="51"/>
      <c r="D48" s="51"/>
      <c r="E48" s="1">
        <v>3</v>
      </c>
      <c r="F48" s="13">
        <v>44</v>
      </c>
      <c r="G48" s="13">
        <f t="shared" si="1"/>
        <v>132</v>
      </c>
    </row>
    <row r="49" spans="2:10" x14ac:dyDescent="0.25">
      <c r="B49" s="51" t="s">
        <v>117</v>
      </c>
      <c r="C49" s="51"/>
      <c r="D49" s="51"/>
      <c r="E49" s="1">
        <v>1</v>
      </c>
      <c r="F49" s="13">
        <v>19.8</v>
      </c>
      <c r="G49" s="13">
        <f t="shared" si="1"/>
        <v>19.8</v>
      </c>
    </row>
    <row r="50" spans="2:10" x14ac:dyDescent="0.25">
      <c r="B50" s="51" t="s">
        <v>118</v>
      </c>
      <c r="C50" s="51"/>
      <c r="D50" s="51"/>
      <c r="E50" s="1">
        <v>1</v>
      </c>
      <c r="F50" s="13">
        <v>370.6</v>
      </c>
      <c r="G50" s="13">
        <f t="shared" si="1"/>
        <v>370.6</v>
      </c>
    </row>
    <row r="51" spans="2:10" x14ac:dyDescent="0.25">
      <c r="B51" s="51" t="s">
        <v>119</v>
      </c>
      <c r="C51" s="51"/>
      <c r="D51" s="51"/>
      <c r="E51" s="1">
        <v>1</v>
      </c>
      <c r="F51" s="13">
        <v>19.8</v>
      </c>
      <c r="G51" s="13">
        <f t="shared" si="1"/>
        <v>19.8</v>
      </c>
    </row>
    <row r="52" spans="2:10" x14ac:dyDescent="0.25">
      <c r="B52" s="51" t="s">
        <v>120</v>
      </c>
      <c r="C52" s="51"/>
      <c r="D52" s="51"/>
      <c r="E52" s="1">
        <v>1</v>
      </c>
      <c r="F52" s="13">
        <v>19.8</v>
      </c>
      <c r="G52" s="13">
        <f t="shared" si="1"/>
        <v>19.8</v>
      </c>
    </row>
    <row r="53" spans="2:10" x14ac:dyDescent="0.25">
      <c r="B53" s="51" t="s">
        <v>121</v>
      </c>
      <c r="C53" s="51"/>
      <c r="D53" s="51"/>
      <c r="E53" s="1">
        <v>1</v>
      </c>
      <c r="F53" s="13">
        <v>180.4</v>
      </c>
      <c r="G53" s="13">
        <f t="shared" si="1"/>
        <v>180.4</v>
      </c>
    </row>
    <row r="54" spans="2:10" x14ac:dyDescent="0.25">
      <c r="B54" s="51" t="s">
        <v>122</v>
      </c>
      <c r="C54" s="51"/>
      <c r="D54" s="51"/>
      <c r="E54" s="1">
        <v>1</v>
      </c>
      <c r="F54" s="13">
        <v>35.200000000000003</v>
      </c>
      <c r="G54" s="13">
        <f t="shared" si="1"/>
        <v>35.200000000000003</v>
      </c>
    </row>
    <row r="55" spans="2:10" x14ac:dyDescent="0.25">
      <c r="B55" s="51" t="s">
        <v>123</v>
      </c>
      <c r="C55" s="51"/>
      <c r="D55" s="51"/>
      <c r="E55" s="1">
        <v>5</v>
      </c>
      <c r="F55" s="13">
        <v>107.80000000000001</v>
      </c>
      <c r="G55" s="13">
        <f t="shared" si="1"/>
        <v>539</v>
      </c>
      <c r="J55" s="16"/>
    </row>
    <row r="56" spans="2:10" x14ac:dyDescent="0.25">
      <c r="B56" s="51" t="s">
        <v>124</v>
      </c>
      <c r="C56" s="51"/>
      <c r="D56" s="51"/>
      <c r="E56" s="1">
        <v>3</v>
      </c>
      <c r="F56" s="13">
        <v>88</v>
      </c>
      <c r="G56" s="13">
        <f t="shared" si="1"/>
        <v>264</v>
      </c>
      <c r="H56" s="17">
        <f>SUM(G22:G56)</f>
        <v>3866.4000000000005</v>
      </c>
      <c r="J56" s="16"/>
    </row>
    <row r="57" spans="2:10" x14ac:dyDescent="0.25">
      <c r="B57" s="59" t="s">
        <v>12</v>
      </c>
      <c r="C57" s="59"/>
      <c r="D57" s="59"/>
      <c r="E57" s="14"/>
      <c r="F57" s="15"/>
      <c r="G57" s="15">
        <f>H56+H19</f>
        <v>55250.000000000007</v>
      </c>
    </row>
    <row r="60" spans="2:10" x14ac:dyDescent="0.25">
      <c r="D60" s="60" t="s">
        <v>83</v>
      </c>
      <c r="E60" s="60"/>
    </row>
    <row r="62" spans="2:10" x14ac:dyDescent="0.25">
      <c r="C62" s="58" t="s">
        <v>85</v>
      </c>
      <c r="D62" s="58"/>
      <c r="E62" s="56"/>
      <c r="F62" s="56"/>
    </row>
    <row r="63" spans="2:10" x14ac:dyDescent="0.25">
      <c r="C63" s="51" t="s">
        <v>84</v>
      </c>
      <c r="D63" s="51"/>
      <c r="E63" s="55">
        <f>G57</f>
        <v>55250.000000000007</v>
      </c>
      <c r="F63" s="56"/>
    </row>
    <row r="64" spans="2:10" ht="19.5" customHeight="1" x14ac:dyDescent="0.25">
      <c r="C64" s="54" t="s">
        <v>12</v>
      </c>
      <c r="D64" s="54"/>
      <c r="E64" s="70">
        <f>E63</f>
        <v>55250.000000000007</v>
      </c>
      <c r="F64" s="57"/>
      <c r="G64" s="16"/>
    </row>
  </sheetData>
  <mergeCells count="60">
    <mergeCell ref="B10:D10"/>
    <mergeCell ref="B2:G2"/>
    <mergeCell ref="B6:D6"/>
    <mergeCell ref="B7:D7"/>
    <mergeCell ref="B8:D8"/>
    <mergeCell ref="B9:D9"/>
    <mergeCell ref="B23:D23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1:D21"/>
    <mergeCell ref="B22:D22"/>
    <mergeCell ref="B20:D20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C62:D62"/>
    <mergeCell ref="E62:F62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D60:E60"/>
    <mergeCell ref="C63:D63"/>
    <mergeCell ref="C64:D64"/>
    <mergeCell ref="E63:F63"/>
    <mergeCell ref="E64:F6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F30" sqref="F30"/>
    </sheetView>
  </sheetViews>
  <sheetFormatPr baseColWidth="10" defaultRowHeight="15" x14ac:dyDescent="0.25"/>
  <cols>
    <col min="1" max="1" width="4.85546875" customWidth="1"/>
    <col min="2" max="2" width="5.85546875" customWidth="1"/>
    <col min="3" max="3" width="66.85546875" customWidth="1"/>
    <col min="4" max="4" width="10.140625" customWidth="1"/>
  </cols>
  <sheetData>
    <row r="3" spans="2:7" x14ac:dyDescent="0.25">
      <c r="B3" s="7" t="s">
        <v>125</v>
      </c>
    </row>
    <row r="5" spans="2:7" ht="30" x14ac:dyDescent="0.25">
      <c r="B5" s="3" t="s">
        <v>126</v>
      </c>
      <c r="C5" s="3" t="s">
        <v>127</v>
      </c>
      <c r="D5" s="3" t="s">
        <v>128</v>
      </c>
      <c r="E5" s="3" t="s">
        <v>132</v>
      </c>
      <c r="F5" s="3" t="s">
        <v>129</v>
      </c>
      <c r="G5" s="3" t="s">
        <v>130</v>
      </c>
    </row>
    <row r="6" spans="2:7" x14ac:dyDescent="0.25">
      <c r="B6" s="18">
        <v>1</v>
      </c>
      <c r="C6" s="18" t="s">
        <v>131</v>
      </c>
      <c r="D6" s="18" t="s">
        <v>134</v>
      </c>
      <c r="E6" s="18">
        <v>2</v>
      </c>
      <c r="F6" s="18">
        <v>2500</v>
      </c>
      <c r="G6" s="18">
        <f>+F6*E6</f>
        <v>5000</v>
      </c>
    </row>
    <row r="7" spans="2:7" x14ac:dyDescent="0.25">
      <c r="B7" s="18">
        <v>2</v>
      </c>
      <c r="C7" s="18" t="s">
        <v>133</v>
      </c>
      <c r="D7" s="18" t="s">
        <v>134</v>
      </c>
      <c r="E7" s="18">
        <v>2</v>
      </c>
      <c r="F7" s="18">
        <v>2500</v>
      </c>
      <c r="G7" s="18">
        <f t="shared" ref="G7:G18" si="0">+F7*E7</f>
        <v>5000</v>
      </c>
    </row>
    <row r="8" spans="2:7" x14ac:dyDescent="0.25">
      <c r="B8" s="18">
        <v>3</v>
      </c>
      <c r="C8" s="18" t="s">
        <v>135</v>
      </c>
      <c r="D8" s="18" t="s">
        <v>134</v>
      </c>
      <c r="E8" s="18">
        <v>2</v>
      </c>
      <c r="F8" s="18">
        <v>1500</v>
      </c>
      <c r="G8" s="18">
        <f t="shared" si="0"/>
        <v>3000</v>
      </c>
    </row>
    <row r="9" spans="2:7" x14ac:dyDescent="0.25">
      <c r="B9" s="18">
        <v>4</v>
      </c>
      <c r="C9" s="18" t="s">
        <v>136</v>
      </c>
      <c r="D9" s="18" t="s">
        <v>134</v>
      </c>
      <c r="E9" s="18">
        <v>2</v>
      </c>
      <c r="F9" s="18">
        <v>1500</v>
      </c>
      <c r="G9" s="18">
        <f t="shared" si="0"/>
        <v>3000</v>
      </c>
    </row>
    <row r="10" spans="2:7" x14ac:dyDescent="0.25">
      <c r="B10" s="18">
        <v>5</v>
      </c>
      <c r="C10" s="18" t="s">
        <v>137</v>
      </c>
      <c r="D10" s="18" t="s">
        <v>134</v>
      </c>
      <c r="E10" s="18">
        <v>1</v>
      </c>
      <c r="F10" s="18">
        <v>10000</v>
      </c>
      <c r="G10" s="18">
        <f t="shared" si="0"/>
        <v>10000</v>
      </c>
    </row>
    <row r="11" spans="2:7" x14ac:dyDescent="0.25">
      <c r="B11" s="18">
        <v>6</v>
      </c>
      <c r="C11" s="18" t="s">
        <v>138</v>
      </c>
      <c r="D11" s="18" t="s">
        <v>134</v>
      </c>
      <c r="E11" s="18">
        <v>1</v>
      </c>
      <c r="F11" s="18">
        <v>5000</v>
      </c>
      <c r="G11" s="18">
        <f t="shared" si="0"/>
        <v>5000</v>
      </c>
    </row>
    <row r="12" spans="2:7" x14ac:dyDescent="0.25">
      <c r="B12" s="18">
        <v>7</v>
      </c>
      <c r="C12" s="18" t="s">
        <v>143</v>
      </c>
      <c r="D12" s="18" t="s">
        <v>134</v>
      </c>
      <c r="E12" s="18">
        <v>1</v>
      </c>
      <c r="F12" s="18">
        <v>2500</v>
      </c>
      <c r="G12" s="18">
        <f t="shared" si="0"/>
        <v>2500</v>
      </c>
    </row>
    <row r="13" spans="2:7" x14ac:dyDescent="0.25">
      <c r="B13" s="18">
        <v>8</v>
      </c>
      <c r="C13" s="18" t="s">
        <v>139</v>
      </c>
      <c r="D13" s="18" t="s">
        <v>134</v>
      </c>
      <c r="E13" s="18">
        <v>1</v>
      </c>
      <c r="F13" s="18">
        <v>5000</v>
      </c>
      <c r="G13" s="18">
        <f t="shared" si="0"/>
        <v>5000</v>
      </c>
    </row>
    <row r="14" spans="2:7" x14ac:dyDescent="0.25">
      <c r="B14" s="18">
        <v>9</v>
      </c>
      <c r="C14" s="18" t="s">
        <v>140</v>
      </c>
      <c r="D14" s="18" t="s">
        <v>134</v>
      </c>
      <c r="E14" s="18">
        <v>1</v>
      </c>
      <c r="F14" s="18">
        <v>5000</v>
      </c>
      <c r="G14" s="18">
        <f t="shared" si="0"/>
        <v>5000</v>
      </c>
    </row>
    <row r="15" spans="2:7" x14ac:dyDescent="0.25">
      <c r="B15" s="18">
        <v>10</v>
      </c>
      <c r="C15" s="18" t="s">
        <v>141</v>
      </c>
      <c r="D15" s="18" t="s">
        <v>134</v>
      </c>
      <c r="E15" s="18">
        <v>4</v>
      </c>
      <c r="F15" s="18">
        <v>2500</v>
      </c>
      <c r="G15" s="18">
        <f t="shared" si="0"/>
        <v>10000</v>
      </c>
    </row>
    <row r="16" spans="2:7" x14ac:dyDescent="0.25">
      <c r="B16" s="18">
        <v>11</v>
      </c>
      <c r="C16" s="18" t="s">
        <v>142</v>
      </c>
      <c r="D16" s="18" t="s">
        <v>134</v>
      </c>
      <c r="E16" s="18">
        <v>1</v>
      </c>
      <c r="F16" s="18">
        <v>5000</v>
      </c>
      <c r="G16" s="18">
        <f t="shared" si="0"/>
        <v>5000</v>
      </c>
    </row>
    <row r="17" spans="2:7" x14ac:dyDescent="0.25">
      <c r="B17" s="18">
        <v>12</v>
      </c>
      <c r="C17" s="18" t="s">
        <v>144</v>
      </c>
      <c r="D17" s="18" t="s">
        <v>134</v>
      </c>
      <c r="E17" s="18">
        <v>2</v>
      </c>
      <c r="F17" s="18">
        <v>1500</v>
      </c>
      <c r="G17" s="18">
        <f t="shared" si="0"/>
        <v>3000</v>
      </c>
    </row>
    <row r="18" spans="2:7" x14ac:dyDescent="0.25">
      <c r="B18" s="18">
        <v>13</v>
      </c>
      <c r="C18" s="18" t="s">
        <v>154</v>
      </c>
      <c r="D18" s="18"/>
      <c r="E18" s="18">
        <v>1</v>
      </c>
      <c r="F18" s="18">
        <v>15000</v>
      </c>
      <c r="G18" s="18">
        <f t="shared" si="0"/>
        <v>15000</v>
      </c>
    </row>
    <row r="19" spans="2:7" x14ac:dyDescent="0.25">
      <c r="B19" s="18">
        <v>14</v>
      </c>
      <c r="C19" s="18" t="s">
        <v>153</v>
      </c>
      <c r="D19" s="18"/>
      <c r="E19" s="18">
        <v>1</v>
      </c>
      <c r="F19" s="18">
        <v>61500</v>
      </c>
      <c r="G19" s="18">
        <v>5500</v>
      </c>
    </row>
    <row r="20" spans="2:7" x14ac:dyDescent="0.25">
      <c r="B20" s="18"/>
      <c r="C20" s="62" t="s">
        <v>12</v>
      </c>
      <c r="D20" s="62"/>
      <c r="E20" s="62"/>
      <c r="F20" s="62"/>
      <c r="G20" s="19">
        <f>SUM(G6:G19)</f>
        <v>82000</v>
      </c>
    </row>
  </sheetData>
  <mergeCells count="1">
    <mergeCell ref="C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G34" sqref="G34"/>
    </sheetView>
  </sheetViews>
  <sheetFormatPr baseColWidth="10" defaultRowHeight="15" x14ac:dyDescent="0.25"/>
  <cols>
    <col min="2" max="2" width="5.85546875" customWidth="1"/>
    <col min="3" max="3" width="66.85546875" customWidth="1"/>
    <col min="4" max="4" width="10.140625" customWidth="1"/>
  </cols>
  <sheetData>
    <row r="3" spans="2:7" x14ac:dyDescent="0.25">
      <c r="B3" s="63" t="s">
        <v>145</v>
      </c>
      <c r="C3" s="63"/>
      <c r="D3" s="63"/>
      <c r="E3" s="63"/>
      <c r="F3" s="63"/>
      <c r="G3" s="63"/>
    </row>
    <row r="5" spans="2:7" ht="30" x14ac:dyDescent="0.25">
      <c r="B5" s="3" t="s">
        <v>126</v>
      </c>
      <c r="C5" s="3" t="s">
        <v>127</v>
      </c>
      <c r="D5" s="3" t="s">
        <v>128</v>
      </c>
      <c r="E5" s="3" t="s">
        <v>132</v>
      </c>
      <c r="F5" s="3" t="s">
        <v>129</v>
      </c>
      <c r="G5" s="3" t="s">
        <v>130</v>
      </c>
    </row>
    <row r="6" spans="2:7" x14ac:dyDescent="0.25">
      <c r="B6" s="18">
        <v>1</v>
      </c>
      <c r="C6" s="18" t="s">
        <v>146</v>
      </c>
      <c r="D6" s="18" t="s">
        <v>128</v>
      </c>
      <c r="E6" s="18">
        <v>1</v>
      </c>
      <c r="F6" s="20">
        <v>17500</v>
      </c>
      <c r="G6" s="20">
        <f>+F6*E6</f>
        <v>17500</v>
      </c>
    </row>
    <row r="7" spans="2:7" x14ac:dyDescent="0.25">
      <c r="B7" s="18">
        <v>2</v>
      </c>
      <c r="C7" s="18" t="s">
        <v>147</v>
      </c>
      <c r="D7" s="18" t="s">
        <v>128</v>
      </c>
      <c r="E7" s="18">
        <v>1</v>
      </c>
      <c r="F7" s="20">
        <v>17500</v>
      </c>
      <c r="G7" s="20">
        <v>17500</v>
      </c>
    </row>
    <row r="8" spans="2:7" x14ac:dyDescent="0.25">
      <c r="B8" s="18"/>
      <c r="C8" s="64" t="s">
        <v>12</v>
      </c>
      <c r="D8" s="64"/>
      <c r="E8" s="64"/>
      <c r="F8" s="64"/>
      <c r="G8" s="21">
        <v>35000</v>
      </c>
    </row>
  </sheetData>
  <mergeCells count="2">
    <mergeCell ref="B3:G3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ANALISIS MICROBIOLÓGICO</vt:lpstr>
      <vt:lpstr>ANALISIS FISICOQUIMICO</vt:lpstr>
      <vt:lpstr>MANTENIMIENTO DE PLANTA PILOTO</vt:lpstr>
      <vt:lpstr>Implementación con maquinaria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percyval</dc:creator>
  <cp:lastModifiedBy>JUAN D</cp:lastModifiedBy>
  <dcterms:created xsi:type="dcterms:W3CDTF">2020-06-30T17:09:09Z</dcterms:created>
  <dcterms:modified xsi:type="dcterms:W3CDTF">2020-07-02T13:11:18Z</dcterms:modified>
</cp:coreProperties>
</file>