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2 통계연보\22년 통계연보 작성\"/>
    </mc:Choice>
  </mc:AlternateContent>
  <bookViews>
    <workbookView xWindow="2145" yWindow="705" windowWidth="12360" windowHeight="12780" activeTab="2"/>
  </bookViews>
  <sheets>
    <sheet name="2" sheetId="1" r:id="rId1"/>
    <sheet name="2-1위치" sheetId="2" r:id="rId2"/>
    <sheet name="2-2행정구역" sheetId="3" r:id="rId3"/>
    <sheet name="2-3토지지목별현황" sheetId="4" r:id="rId4"/>
    <sheet name="2-4일기일수" sheetId="5" r:id="rId5"/>
    <sheet name="2-5기상개황" sheetId="6" r:id="rId6"/>
    <sheet name="2-6강수량" sheetId="7" r:id="rId7"/>
    <sheet name="2-7해안선및도서" sheetId="8" r:id="rId8"/>
  </sheets>
  <definedNames>
    <definedName name="Document_array" localSheetId="0">{"Book1"}</definedName>
    <definedName name="Document_array" localSheetId="2">{"Book1"}</definedName>
    <definedName name="Document_array">{"Book1"}</definedName>
    <definedName name="_xlnm.Print_Area" localSheetId="0">'2'!$A$1:$R$38</definedName>
    <definedName name="_xlnm.Print_Area" localSheetId="2">'2-2행정구역'!$A$1:$T$39</definedName>
    <definedName name="_xlnm.Print_Area" localSheetId="4">'2-4일기일수'!$A$1:$AI$27</definedName>
    <definedName name="_xlnm.Print_Area" localSheetId="5">'2-5기상개황'!$A$1:$AD$51</definedName>
    <definedName name="_xlnm.Print_Area" localSheetId="6">'2-6강수량'!$A$1:$O$36</definedName>
    <definedName name="_xlnm.Print_Area" localSheetId="7">'2-7해안선및도서'!$A$1:$K$41</definedName>
  </definedNames>
  <calcPr calcId="162913"/>
</workbook>
</file>

<file path=xl/calcChain.xml><?xml version="1.0" encoding="utf-8"?>
<calcChain xmlns="http://schemas.openxmlformats.org/spreadsheetml/2006/main">
  <c r="AA13" i="6" l="1"/>
  <c r="E18" i="8" l="1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B38" i="8" l="1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E17" i="8"/>
  <c r="B17" i="8"/>
  <c r="J16" i="8"/>
  <c r="I16" i="8"/>
  <c r="H16" i="8"/>
  <c r="G16" i="8"/>
  <c r="F16" i="8"/>
  <c r="D16" i="8"/>
  <c r="C16" i="8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N12" i="7"/>
  <c r="M12" i="7"/>
  <c r="L12" i="7"/>
  <c r="K12" i="7"/>
  <c r="J12" i="7"/>
  <c r="I12" i="7"/>
  <c r="H12" i="7"/>
  <c r="G12" i="7"/>
  <c r="F12" i="7"/>
  <c r="E12" i="7"/>
  <c r="D12" i="7"/>
  <c r="C12" i="7"/>
  <c r="AD36" i="6"/>
  <c r="AC36" i="6"/>
  <c r="AB36" i="6"/>
  <c r="AA36" i="6"/>
  <c r="Z36" i="6"/>
  <c r="Y36" i="6"/>
  <c r="W36" i="6"/>
  <c r="T36" i="6"/>
  <c r="S36" i="6"/>
  <c r="R36" i="6"/>
  <c r="Q36" i="6"/>
  <c r="P36" i="6"/>
  <c r="O36" i="6"/>
  <c r="M36" i="6"/>
  <c r="J36" i="6"/>
  <c r="I36" i="6"/>
  <c r="H36" i="6"/>
  <c r="G36" i="6"/>
  <c r="F36" i="6"/>
  <c r="E36" i="6"/>
  <c r="C36" i="6"/>
  <c r="AD13" i="6"/>
  <c r="AC13" i="6"/>
  <c r="AB13" i="6"/>
  <c r="Z13" i="6"/>
  <c r="Y13" i="6"/>
  <c r="X13" i="6"/>
  <c r="W13" i="6"/>
  <c r="V13" i="6"/>
  <c r="T13" i="6"/>
  <c r="S13" i="6"/>
  <c r="R13" i="6"/>
  <c r="Q13" i="6"/>
  <c r="P13" i="6"/>
  <c r="O13" i="6"/>
  <c r="N13" i="6"/>
  <c r="M13" i="6"/>
  <c r="L13" i="6"/>
  <c r="J13" i="6"/>
  <c r="I13" i="6"/>
  <c r="H13" i="6"/>
  <c r="G13" i="6"/>
  <c r="F13" i="6"/>
  <c r="E13" i="6"/>
  <c r="D13" i="6"/>
  <c r="C13" i="6"/>
  <c r="B13" i="6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P36" i="3"/>
  <c r="L36" i="3"/>
  <c r="G36" i="3"/>
  <c r="D36" i="3"/>
  <c r="P35" i="3"/>
  <c r="L35" i="3"/>
  <c r="G35" i="3"/>
  <c r="D35" i="3"/>
  <c r="P34" i="3"/>
  <c r="L34" i="3"/>
  <c r="G34" i="3"/>
  <c r="D34" i="3"/>
  <c r="P33" i="3"/>
  <c r="L33" i="3"/>
  <c r="G33" i="3"/>
  <c r="D33" i="3"/>
  <c r="P32" i="3"/>
  <c r="L32" i="3"/>
  <c r="G32" i="3"/>
  <c r="D32" i="3"/>
  <c r="P31" i="3"/>
  <c r="L31" i="3"/>
  <c r="G31" i="3"/>
  <c r="D31" i="3"/>
  <c r="P30" i="3"/>
  <c r="L30" i="3"/>
  <c r="G30" i="3"/>
  <c r="D30" i="3"/>
  <c r="P29" i="3"/>
  <c r="L29" i="3"/>
  <c r="G29" i="3"/>
  <c r="D29" i="3"/>
  <c r="P28" i="3"/>
  <c r="L28" i="3"/>
  <c r="G28" i="3"/>
  <c r="D28" i="3"/>
  <c r="P27" i="3"/>
  <c r="L27" i="3"/>
  <c r="G27" i="3"/>
  <c r="D27" i="3"/>
  <c r="P26" i="3"/>
  <c r="L26" i="3"/>
  <c r="G26" i="3"/>
  <c r="D26" i="3"/>
  <c r="P25" i="3"/>
  <c r="L25" i="3"/>
  <c r="G25" i="3"/>
  <c r="D25" i="3"/>
  <c r="P24" i="3"/>
  <c r="L24" i="3"/>
  <c r="G24" i="3"/>
  <c r="D24" i="3"/>
  <c r="P23" i="3"/>
  <c r="L23" i="3"/>
  <c r="G23" i="3"/>
  <c r="D23" i="3"/>
  <c r="P22" i="3"/>
  <c r="L22" i="3"/>
  <c r="G22" i="3"/>
  <c r="D22" i="3"/>
  <c r="P21" i="3"/>
  <c r="L21" i="3"/>
  <c r="G21" i="3"/>
  <c r="D21" i="3"/>
  <c r="P20" i="3"/>
  <c r="L20" i="3"/>
  <c r="G20" i="3"/>
  <c r="D20" i="3"/>
  <c r="P19" i="3"/>
  <c r="L19" i="3"/>
  <c r="G19" i="3"/>
  <c r="D19" i="3"/>
  <c r="P18" i="3"/>
  <c r="L18" i="3"/>
  <c r="G18" i="3"/>
  <c r="D18" i="3"/>
  <c r="P17" i="3"/>
  <c r="L17" i="3"/>
  <c r="G17" i="3"/>
  <c r="D17" i="3"/>
  <c r="P16" i="3"/>
  <c r="L16" i="3"/>
  <c r="G16" i="3"/>
  <c r="D16" i="3"/>
  <c r="P15" i="3"/>
  <c r="L15" i="3"/>
  <c r="G15" i="3"/>
  <c r="G14" i="3" s="1"/>
  <c r="D15" i="3"/>
  <c r="S14" i="3"/>
  <c r="R14" i="3"/>
  <c r="Q14" i="3"/>
  <c r="O14" i="3"/>
  <c r="N14" i="3"/>
  <c r="M14" i="3"/>
  <c r="K14" i="3"/>
  <c r="J14" i="3"/>
  <c r="I14" i="3"/>
  <c r="H14" i="3"/>
  <c r="F14" i="3"/>
  <c r="E14" i="3"/>
  <c r="B14" i="3"/>
  <c r="C32" i="3" s="1"/>
  <c r="P14" i="3" l="1"/>
  <c r="L14" i="3"/>
  <c r="D14" i="3"/>
  <c r="C28" i="3"/>
  <c r="C16" i="3"/>
  <c r="C19" i="3"/>
  <c r="C22" i="3"/>
  <c r="C34" i="3"/>
  <c r="E16" i="8"/>
  <c r="B16" i="8"/>
  <c r="B12" i="7"/>
  <c r="C25" i="3"/>
  <c r="C24" i="3"/>
  <c r="C30" i="3"/>
  <c r="C36" i="3"/>
  <c r="C31" i="3"/>
  <c r="C18" i="3"/>
  <c r="C17" i="3"/>
  <c r="C23" i="3"/>
  <c r="C29" i="3"/>
  <c r="C35" i="3"/>
  <c r="C15" i="3"/>
  <c r="C21" i="3"/>
  <c r="C27" i="3"/>
  <c r="C33" i="3"/>
  <c r="C14" i="3"/>
  <c r="C20" i="3"/>
  <c r="C26" i="3"/>
  <c r="K16" i="8" l="1"/>
  <c r="O12" i="7"/>
  <c r="A36" i="6"/>
  <c r="K36" i="6" s="1"/>
  <c r="U13" i="6"/>
  <c r="K13" i="6"/>
  <c r="AG13" i="4"/>
  <c r="Q13" i="4"/>
  <c r="P13" i="4"/>
  <c r="U36" i="6" l="1"/>
  <c r="T14" i="3" l="1"/>
  <c r="AI14" i="5" l="1"/>
</calcChain>
</file>

<file path=xl/sharedStrings.xml><?xml version="1.0" encoding="utf-8"?>
<sst xmlns="http://schemas.openxmlformats.org/spreadsheetml/2006/main" count="876" uniqueCount="417">
  <si>
    <t xml:space="preserve">derived from 8 observations a day at 3, 6, 9, 12, 15, 18, 21 &amp;  24 o'clock  </t>
  </si>
  <si>
    <t>전라남도 무안군
삼향읍 오룡길 1
1 oryong-gil,
 samhyang-eup, 
muan-gun,
 Jeollanam-do</t>
  </si>
  <si>
    <t xml:space="preserve">   북단
   Northern
   extremity</t>
  </si>
  <si>
    <t xml:space="preserve">   남단
   Southern
   extremity</t>
  </si>
  <si>
    <t xml:space="preserve">   장성군 북하면 신성리
   Sinsung-ri, Pukha-myeon,
   Changsong-gun</t>
  </si>
  <si>
    <t xml:space="preserve">   여수시 남면 연도리 작도
   Jak Do, Yondo-ri,
   Nam-myeon, Yeosu-City</t>
  </si>
  <si>
    <t xml:space="preserve">   신안군 흑산면 가거도리
   Gageodo-ri island,
   Huksan-myeon, Shinan-gun</t>
  </si>
  <si>
    <t xml:space="preserve">   완도군 소안면 장수리
   Jangsu-ri, Soan-myeon,
   Wando-gun</t>
  </si>
  <si>
    <t xml:space="preserve">   북위 34°06′45″
   North latitude
   동경 125°05′00″
   East longitude</t>
  </si>
  <si>
    <t>Si</t>
  </si>
  <si>
    <t>고흥군</t>
  </si>
  <si>
    <t>강진군</t>
  </si>
  <si>
    <t>통</t>
  </si>
  <si>
    <t>계</t>
  </si>
  <si>
    <t>주차장</t>
  </si>
  <si>
    <t>(%)</t>
  </si>
  <si>
    <t>구성비</t>
  </si>
  <si>
    <t>담양군</t>
  </si>
  <si>
    <t>유원지</t>
  </si>
  <si>
    <t>최대</t>
  </si>
  <si>
    <t>함평군</t>
  </si>
  <si>
    <t>법정</t>
  </si>
  <si>
    <t>순천시</t>
  </si>
  <si>
    <t>(h)</t>
  </si>
  <si>
    <t>Ban</t>
  </si>
  <si>
    <t>읍</t>
  </si>
  <si>
    <t>장흥군</t>
  </si>
  <si>
    <t>곡성군</t>
  </si>
  <si>
    <t>눈</t>
  </si>
  <si>
    <t>신안군</t>
  </si>
  <si>
    <t>사적지</t>
  </si>
  <si>
    <t>해남군</t>
  </si>
  <si>
    <t>답</t>
  </si>
  <si>
    <t>과수원</t>
  </si>
  <si>
    <t xml:space="preserve">   </t>
  </si>
  <si>
    <t>시</t>
  </si>
  <si>
    <t>나주시</t>
  </si>
  <si>
    <t>군</t>
  </si>
  <si>
    <t>화순군</t>
  </si>
  <si>
    <t>무안군</t>
  </si>
  <si>
    <t>양어장</t>
  </si>
  <si>
    <t>영암군</t>
  </si>
  <si>
    <t>최고</t>
  </si>
  <si>
    <t>구례군</t>
  </si>
  <si>
    <t>lot</t>
  </si>
  <si>
    <t>영광군</t>
  </si>
  <si>
    <t>Eup</t>
  </si>
  <si>
    <t>보성군</t>
  </si>
  <si>
    <t>전</t>
  </si>
  <si>
    <t>광천지</t>
  </si>
  <si>
    <t>면</t>
  </si>
  <si>
    <t>May</t>
  </si>
  <si>
    <t>반</t>
  </si>
  <si>
    <t>진도군</t>
  </si>
  <si>
    <t>완도군</t>
  </si>
  <si>
    <t>Fog</t>
  </si>
  <si>
    <t>잡종지</t>
  </si>
  <si>
    <t>장성군</t>
  </si>
  <si>
    <t>도</t>
  </si>
  <si>
    <t>여수시</t>
  </si>
  <si>
    <t>Gun</t>
  </si>
  <si>
    <t>시군별</t>
  </si>
  <si>
    <t>최저</t>
  </si>
  <si>
    <t>목포시</t>
  </si>
  <si>
    <t xml:space="preserve"> </t>
  </si>
  <si>
    <t>광양시</t>
  </si>
  <si>
    <t>행정</t>
  </si>
  <si>
    <r>
      <t>해남군</t>
    </r>
    <r>
      <rPr>
        <sz val="10"/>
        <color indexed="8"/>
        <rFont val="바탕체"/>
        <family val="1"/>
        <charset val="129"/>
      </rPr>
      <t/>
    </r>
  </si>
  <si>
    <t>Area and Number of Administrative Units</t>
  </si>
  <si>
    <t>Jangseong-gun</t>
  </si>
  <si>
    <t>Gokseong-gun</t>
  </si>
  <si>
    <t>Yeonggwang-gun</t>
  </si>
  <si>
    <t>Precipitation</t>
  </si>
  <si>
    <t>6. 강   수   량</t>
  </si>
  <si>
    <t>station site</t>
  </si>
  <si>
    <t>Hampyeong-gun</t>
  </si>
  <si>
    <t>Gwangyang-si</t>
  </si>
  <si>
    <t>Year &amp; Month</t>
  </si>
  <si>
    <t>Partly cloudy</t>
  </si>
  <si>
    <t xml:space="preserve">4. 일 기 일 수  </t>
  </si>
  <si>
    <t>Jangheung-gun</t>
  </si>
  <si>
    <t>Miscellaneous</t>
  </si>
  <si>
    <t>No. of islands</t>
  </si>
  <si>
    <t>Administrative</t>
  </si>
  <si>
    <t>2. 행  정  구  역</t>
  </si>
  <si>
    <t>Weather Days</t>
  </si>
  <si>
    <t>Mostly cloudy</t>
  </si>
  <si>
    <t xml:space="preserve">   동단
   Eastern
   extremity</t>
  </si>
  <si>
    <t xml:space="preserve">   서단
   Western
   extremity</t>
  </si>
  <si>
    <t xml:space="preserve">   북위 34°24′47.0″
   North latitude
   동경 127°54′28.8″
   East longitude</t>
  </si>
  <si>
    <t xml:space="preserve">   북위 33°54′57.5″
   North latitude
   동경 126°38′28.0″
   East longitude</t>
  </si>
  <si>
    <t xml:space="preserve">   북위 35°29′00.0″
   North latitude
   동경 126°49′12.5″
   East longitude</t>
  </si>
  <si>
    <t>Clear</t>
  </si>
  <si>
    <t>구름많음</t>
  </si>
  <si>
    <t>Area</t>
  </si>
  <si>
    <t>Saltern</t>
  </si>
  <si>
    <t>Park</t>
  </si>
  <si>
    <t>연별 및 월별</t>
  </si>
  <si>
    <t>일조시간</t>
  </si>
  <si>
    <t>Tong</t>
  </si>
  <si>
    <t>Myeon</t>
  </si>
  <si>
    <t>Apr.</t>
  </si>
  <si>
    <t>Feb.</t>
  </si>
  <si>
    <t>Cloud</t>
  </si>
  <si>
    <t>Dec.</t>
  </si>
  <si>
    <t>Service</t>
  </si>
  <si>
    <t>여수지역</t>
  </si>
  <si>
    <t>Snow</t>
  </si>
  <si>
    <t>Water</t>
  </si>
  <si>
    <t>체육용지</t>
  </si>
  <si>
    <t>Orchard</t>
  </si>
  <si>
    <t>철도용지</t>
  </si>
  <si>
    <t>Month</t>
  </si>
  <si>
    <t>Nov.</t>
  </si>
  <si>
    <t>Jan.</t>
  </si>
  <si>
    <t>창고용지</t>
  </si>
  <si>
    <t>수도용지</t>
  </si>
  <si>
    <t>site</t>
  </si>
  <si>
    <t>field</t>
  </si>
  <si>
    <t>River</t>
  </si>
  <si>
    <t>Mean</t>
  </si>
  <si>
    <t>School</t>
  </si>
  <si>
    <t>Legal</t>
  </si>
  <si>
    <t>Total</t>
  </si>
  <si>
    <t>Office</t>
  </si>
  <si>
    <t>Jun.</t>
  </si>
  <si>
    <t>Pasture</t>
  </si>
  <si>
    <t>Year</t>
  </si>
  <si>
    <t>Factory</t>
  </si>
  <si>
    <t>연   별</t>
  </si>
  <si>
    <t>area</t>
  </si>
  <si>
    <t>최대순간</t>
  </si>
  <si>
    <t>Road</t>
  </si>
  <si>
    <t>목포지역</t>
  </si>
  <si>
    <t>Frost</t>
  </si>
  <si>
    <t>Forest</t>
  </si>
  <si>
    <t>구름조금</t>
  </si>
  <si>
    <t>연  별</t>
  </si>
  <si>
    <t>Gale</t>
  </si>
  <si>
    <t>주유소용지</t>
  </si>
  <si>
    <t>Mineral</t>
  </si>
  <si>
    <t>Parking</t>
  </si>
  <si>
    <t>평균최고</t>
  </si>
  <si>
    <t>Jul.</t>
  </si>
  <si>
    <t>Islands</t>
  </si>
  <si>
    <t>Mar.</t>
  </si>
  <si>
    <t>Branch</t>
  </si>
  <si>
    <t>평균해면기압</t>
  </si>
  <si>
    <t>Fish</t>
  </si>
  <si>
    <t>Marsh</t>
  </si>
  <si>
    <t>Si, Gun</t>
  </si>
  <si>
    <t>공장용지</t>
  </si>
  <si>
    <t>Bank</t>
  </si>
  <si>
    <t>종교용지</t>
  </si>
  <si>
    <t>광주지역</t>
  </si>
  <si>
    <t>Naju-si</t>
  </si>
  <si>
    <t>Aug.</t>
  </si>
  <si>
    <t>farm</t>
  </si>
  <si>
    <t>이슬점온도</t>
  </si>
  <si>
    <t>평균최저</t>
  </si>
  <si>
    <t>Rain</t>
  </si>
  <si>
    <t>Oct.</t>
  </si>
  <si>
    <t>학교용지</t>
  </si>
  <si>
    <t>Mokpo</t>
  </si>
  <si>
    <t>목장용지</t>
  </si>
  <si>
    <t>Yeosu</t>
  </si>
  <si>
    <t>&amp; Dong</t>
  </si>
  <si>
    <t>Ditch</t>
  </si>
  <si>
    <t>Sep.</t>
  </si>
  <si>
    <t>Damyang-gun</t>
  </si>
  <si>
    <t>Ⅱ.  토지 및 기후</t>
  </si>
  <si>
    <t>Jindo-gun</t>
  </si>
  <si>
    <t>Hwasun-gun</t>
  </si>
  <si>
    <t>Haenam-gun</t>
  </si>
  <si>
    <t>Religious</t>
  </si>
  <si>
    <t>Gangjin-gun</t>
  </si>
  <si>
    <t>Si &amp; Gun</t>
  </si>
  <si>
    <t>Warehouse</t>
  </si>
  <si>
    <t>Historical</t>
  </si>
  <si>
    <t>Suncheon-si</t>
  </si>
  <si>
    <t>Location</t>
  </si>
  <si>
    <t>Wando-gun</t>
  </si>
  <si>
    <t>Yellow sand</t>
  </si>
  <si>
    <t>Recreation</t>
  </si>
  <si>
    <t>Greatest</t>
  </si>
  <si>
    <t>Tong &amp; Ri</t>
  </si>
  <si>
    <t>Yeongam-gun</t>
  </si>
  <si>
    <t>Shinan-gun</t>
  </si>
  <si>
    <t>Goheung-gun</t>
  </si>
  <si>
    <t>11월 Nov.</t>
  </si>
  <si>
    <t>Building</t>
  </si>
  <si>
    <t>Gurye-gun</t>
  </si>
  <si>
    <t>1. 위      치</t>
  </si>
  <si>
    <t>Mokpo-si</t>
  </si>
  <si>
    <t>Eup &amp; Myeon</t>
  </si>
  <si>
    <t>Yeosu-si</t>
  </si>
  <si>
    <t>Muan-gun</t>
  </si>
  <si>
    <t>Boseong-gun</t>
  </si>
  <si>
    <t>spring site</t>
  </si>
  <si>
    <t>Eup, Myeon</t>
  </si>
  <si>
    <t>Composition</t>
  </si>
  <si>
    <t>Province</t>
  </si>
  <si>
    <t>5. 기   상   개   황 (속)</t>
  </si>
  <si>
    <t>3. 토 지 지 목 별 현 황 (속)</t>
  </si>
  <si>
    <t>7. 해 안 선  및  도 서</t>
  </si>
  <si>
    <t>Land and Climate</t>
  </si>
  <si>
    <t xml:space="preserve">5. 기   상   개   황   </t>
  </si>
  <si>
    <t>3. 토 지 지 목 별 현 황</t>
  </si>
  <si>
    <r>
      <t xml:space="preserve">54   </t>
    </r>
    <r>
      <rPr>
        <sz val="10"/>
        <rFont val="바탕체"/>
        <family val="1"/>
        <charset val="129"/>
      </rPr>
      <t>Ⅱ</t>
    </r>
    <r>
      <rPr>
        <sz val="10"/>
        <rFont val="Arial Narrow"/>
        <family val="2"/>
      </rPr>
      <t xml:space="preserve">. </t>
    </r>
    <r>
      <rPr>
        <sz val="10"/>
        <rFont val="바탕체"/>
        <family val="1"/>
        <charset val="129"/>
      </rPr>
      <t>토지</t>
    </r>
    <r>
      <rPr>
        <sz val="10"/>
        <rFont val="Arial Narrow"/>
        <family val="2"/>
      </rPr>
      <t xml:space="preserve"> </t>
    </r>
    <r>
      <rPr>
        <sz val="10"/>
        <rFont val="바탕체"/>
        <family val="1"/>
        <charset val="129"/>
      </rPr>
      <t>및</t>
    </r>
    <r>
      <rPr>
        <sz val="10"/>
        <rFont val="Arial Narrow"/>
        <family val="2"/>
      </rPr>
      <t xml:space="preserve"> </t>
    </r>
    <r>
      <rPr>
        <sz val="10"/>
        <rFont val="바탕체"/>
        <family val="1"/>
        <charset val="129"/>
      </rPr>
      <t>기후</t>
    </r>
    <phoneticPr fontId="36" type="noConversion"/>
  </si>
  <si>
    <r>
      <rPr>
        <sz val="10"/>
        <rFont val="바탕"/>
        <family val="1"/>
        <charset val="129"/>
      </rPr>
      <t>Ⅱ</t>
    </r>
    <r>
      <rPr>
        <sz val="10"/>
        <rFont val="Arial Narrow"/>
        <family val="2"/>
      </rPr>
      <t>. Land and Climate   55</t>
    </r>
    <phoneticPr fontId="36" type="noConversion"/>
  </si>
  <si>
    <r>
      <t xml:space="preserve">56   </t>
    </r>
    <r>
      <rPr>
        <sz val="10"/>
        <color indexed="8"/>
        <rFont val="바탕체"/>
        <family val="1"/>
        <charset val="129"/>
      </rPr>
      <t>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체"/>
        <family val="1"/>
        <charset val="129"/>
      </rPr>
      <t>토지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기후</t>
    </r>
    <phoneticPr fontId="36" type="noConversion"/>
  </si>
  <si>
    <r>
      <rPr>
        <sz val="10"/>
        <color indexed="8"/>
        <rFont val="바탕"/>
        <family val="1"/>
        <charset val="129"/>
      </rPr>
      <t>Ⅱ</t>
    </r>
    <r>
      <rPr>
        <sz val="10"/>
        <color indexed="8"/>
        <rFont val="Arial Narrow"/>
        <family val="2"/>
      </rPr>
      <t>. Land and Climate   57</t>
    </r>
    <phoneticPr fontId="36" type="noConversion"/>
  </si>
  <si>
    <r>
      <t xml:space="preserve">58   </t>
    </r>
    <r>
      <rPr>
        <sz val="10"/>
        <color indexed="8"/>
        <rFont val="바탕체"/>
        <family val="1"/>
        <charset val="129"/>
      </rPr>
      <t>Ⅱ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체"/>
        <family val="1"/>
        <charset val="129"/>
      </rPr>
      <t>토지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기후</t>
    </r>
    <phoneticPr fontId="36" type="noConversion"/>
  </si>
  <si>
    <r>
      <rPr>
        <sz val="10"/>
        <color indexed="8"/>
        <rFont val="바탕"/>
        <family val="1"/>
        <charset val="129"/>
      </rPr>
      <t>Ⅱ</t>
    </r>
    <r>
      <rPr>
        <sz val="10"/>
        <color indexed="8"/>
        <rFont val="Arial Narrow"/>
        <family val="2"/>
      </rPr>
      <t>. Land and Climate   59</t>
    </r>
    <phoneticPr fontId="36" type="noConversion"/>
  </si>
  <si>
    <t>Gwangju</t>
  </si>
  <si>
    <r>
      <rPr>
        <sz val="10"/>
        <rFont val="바탕"/>
        <family val="1"/>
        <charset val="129"/>
      </rPr>
      <t>Ⅱ</t>
    </r>
    <r>
      <rPr>
        <sz val="10"/>
        <rFont val="Arial Narrow"/>
        <family val="2"/>
      </rPr>
      <t>. Land and Climate   65</t>
    </r>
    <phoneticPr fontId="36" type="noConversion"/>
  </si>
  <si>
    <t>면    적</t>
  </si>
  <si>
    <t xml:space="preserve">  사업본부 및 출장소</t>
  </si>
  <si>
    <t xml:space="preserve"> (㎢)</t>
  </si>
  <si>
    <t>시 군 별</t>
  </si>
  <si>
    <t>임  야</t>
  </si>
  <si>
    <t>염  전</t>
  </si>
  <si>
    <t>대  지</t>
  </si>
  <si>
    <t>도  로</t>
  </si>
  <si>
    <t>하  천</t>
  </si>
  <si>
    <t>제  방</t>
  </si>
  <si>
    <t>구  거</t>
  </si>
  <si>
    <t>유  지</t>
  </si>
  <si>
    <t>공  원</t>
  </si>
  <si>
    <t>묘  지</t>
  </si>
  <si>
    <t>맑    음</t>
  </si>
  <si>
    <t>흐    림</t>
  </si>
  <si>
    <t>강    수</t>
  </si>
  <si>
    <t>서    리</t>
  </si>
  <si>
    <t>안    개</t>
  </si>
  <si>
    <t>뇌  전</t>
  </si>
  <si>
    <t>폭  풍</t>
  </si>
  <si>
    <t>황 사</t>
  </si>
  <si>
    <t>광  주</t>
  </si>
  <si>
    <t>목  포</t>
  </si>
  <si>
    <t>여  수</t>
  </si>
  <si>
    <t>광 주</t>
  </si>
  <si>
    <t>목 포</t>
  </si>
  <si>
    <t>여 수</t>
  </si>
  <si>
    <t>월   별</t>
  </si>
  <si>
    <t>평  균</t>
  </si>
  <si>
    <t>최   소</t>
  </si>
  <si>
    <t xml:space="preserve">도서 (개)      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</si>
  <si>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</si>
  <si>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</si>
  <si>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</si>
  <si>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</si>
  <si>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</si>
  <si>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</si>
  <si>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</si>
  <si>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</si>
  <si>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</si>
  <si>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</si>
  <si>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</si>
  <si>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</si>
  <si>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r>
      <rPr>
        <sz val="10"/>
        <rFont val="-윤고딕320"/>
        <family val="1"/>
        <charset val="129"/>
      </rPr>
      <t>동</t>
    </r>
    <r>
      <rPr>
        <sz val="10"/>
        <rFont val="바탕"/>
        <family val="1"/>
        <charset val="129"/>
      </rPr>
      <t xml:space="preserve">    </t>
    </r>
    <r>
      <rPr>
        <sz val="10"/>
        <rFont val="Arial Narrow"/>
        <family val="2"/>
      </rPr>
      <t>Dong</t>
    </r>
  </si>
  <si>
    <r>
      <rPr>
        <sz val="10"/>
        <rFont val="-윤고딕320"/>
        <family val="1"/>
        <charset val="129"/>
      </rPr>
      <t>리</t>
    </r>
    <r>
      <rPr>
        <sz val="10"/>
        <rFont val="바탕"/>
        <family val="1"/>
        <charset val="129"/>
      </rPr>
      <t xml:space="preserve">  </t>
    </r>
    <r>
      <rPr>
        <sz val="10"/>
        <rFont val="Arial Narrow"/>
        <family val="2"/>
      </rPr>
      <t xml:space="preserve">  Ri</t>
    </r>
  </si>
  <si>
    <r>
      <t xml:space="preserve">60   </t>
    </r>
    <r>
      <rPr>
        <sz val="10"/>
        <color theme="1"/>
        <rFont val="바탕"/>
        <family val="1"/>
        <charset val="129"/>
      </rPr>
      <t>Ⅱ</t>
    </r>
    <r>
      <rPr>
        <sz val="10"/>
        <color theme="1"/>
        <rFont val="Arial Narrow"/>
        <family val="2"/>
      </rPr>
      <t xml:space="preserve">. </t>
    </r>
    <r>
      <rPr>
        <sz val="10"/>
        <color theme="1"/>
        <rFont val="바탕"/>
        <family val="1"/>
        <charset val="129"/>
      </rPr>
      <t>토지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바탕"/>
        <family val="1"/>
        <charset val="129"/>
      </rPr>
      <t>및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바탕"/>
        <family val="1"/>
        <charset val="129"/>
      </rPr>
      <t>기후</t>
    </r>
    <phoneticPr fontId="36" type="noConversion"/>
  </si>
  <si>
    <r>
      <rPr>
        <sz val="10"/>
        <color theme="1"/>
        <rFont val="바탕"/>
        <family val="1"/>
        <charset val="129"/>
      </rPr>
      <t>Ⅱ</t>
    </r>
    <r>
      <rPr>
        <sz val="10"/>
        <color theme="1"/>
        <rFont val="Arial Narrow"/>
        <family val="2"/>
      </rPr>
      <t>. Land and Climate   61</t>
    </r>
    <phoneticPr fontId="36" type="noConversion"/>
  </si>
  <si>
    <r>
      <t xml:space="preserve">1 </t>
    </r>
    <r>
      <rPr>
        <sz val="10"/>
        <color theme="1"/>
        <rFont val="바탕체"/>
        <family val="1"/>
        <charset val="129"/>
      </rPr>
      <t>월</t>
    </r>
  </si>
  <si>
    <r>
      <t xml:space="preserve">2 </t>
    </r>
    <r>
      <rPr>
        <sz val="10"/>
        <color theme="1"/>
        <rFont val="바탕체"/>
        <family val="1"/>
        <charset val="129"/>
      </rPr>
      <t>월</t>
    </r>
  </si>
  <si>
    <r>
      <t xml:space="preserve">3 </t>
    </r>
    <r>
      <rPr>
        <sz val="10"/>
        <color theme="1"/>
        <rFont val="바탕체"/>
        <family val="1"/>
        <charset val="129"/>
      </rPr>
      <t>월</t>
    </r>
  </si>
  <si>
    <r>
      <t xml:space="preserve">4 </t>
    </r>
    <r>
      <rPr>
        <sz val="10"/>
        <color theme="1"/>
        <rFont val="바탕체"/>
        <family val="1"/>
        <charset val="129"/>
      </rPr>
      <t>월</t>
    </r>
  </si>
  <si>
    <r>
      <t xml:space="preserve">5 </t>
    </r>
    <r>
      <rPr>
        <sz val="10"/>
        <color theme="1"/>
        <rFont val="바탕체"/>
        <family val="1"/>
        <charset val="129"/>
      </rPr>
      <t>월</t>
    </r>
  </si>
  <si>
    <r>
      <t xml:space="preserve">6 </t>
    </r>
    <r>
      <rPr>
        <sz val="10"/>
        <color theme="1"/>
        <rFont val="바탕체"/>
        <family val="1"/>
        <charset val="129"/>
      </rPr>
      <t>월</t>
    </r>
  </si>
  <si>
    <r>
      <t xml:space="preserve">7 </t>
    </r>
    <r>
      <rPr>
        <sz val="10"/>
        <color theme="1"/>
        <rFont val="바탕체"/>
        <family val="1"/>
        <charset val="129"/>
      </rPr>
      <t>월</t>
    </r>
  </si>
  <si>
    <r>
      <t xml:space="preserve">8 </t>
    </r>
    <r>
      <rPr>
        <sz val="10"/>
        <color theme="1"/>
        <rFont val="바탕체"/>
        <family val="1"/>
        <charset val="129"/>
      </rPr>
      <t>월</t>
    </r>
  </si>
  <si>
    <r>
      <t xml:space="preserve">9 </t>
    </r>
    <r>
      <rPr>
        <sz val="10"/>
        <color theme="1"/>
        <rFont val="바탕체"/>
        <family val="1"/>
        <charset val="129"/>
      </rPr>
      <t>월</t>
    </r>
  </si>
  <si>
    <r>
      <t xml:space="preserve">10 </t>
    </r>
    <r>
      <rPr>
        <sz val="10"/>
        <color theme="1"/>
        <rFont val="바탕체"/>
        <family val="1"/>
        <charset val="129"/>
      </rPr>
      <t>월</t>
    </r>
  </si>
  <si>
    <r>
      <t xml:space="preserve">11 </t>
    </r>
    <r>
      <rPr>
        <sz val="10"/>
        <color theme="1"/>
        <rFont val="바탕체"/>
        <family val="1"/>
        <charset val="129"/>
      </rPr>
      <t>월</t>
    </r>
  </si>
  <si>
    <r>
      <t xml:space="preserve">12 </t>
    </r>
    <r>
      <rPr>
        <sz val="10"/>
        <color theme="1"/>
        <rFont val="바탕체"/>
        <family val="1"/>
        <charset val="129"/>
      </rPr>
      <t>월</t>
    </r>
  </si>
  <si>
    <r>
      <t xml:space="preserve">62   </t>
    </r>
    <r>
      <rPr>
        <sz val="10"/>
        <color theme="1"/>
        <rFont val="바탕"/>
        <family val="1"/>
        <charset val="129"/>
      </rPr>
      <t>Ⅱ</t>
    </r>
    <r>
      <rPr>
        <sz val="10"/>
        <color theme="1"/>
        <rFont val="Arial Narrow"/>
        <family val="2"/>
      </rPr>
      <t xml:space="preserve">. </t>
    </r>
    <r>
      <rPr>
        <sz val="10"/>
        <color theme="1"/>
        <rFont val="바탕"/>
        <family val="1"/>
        <charset val="129"/>
      </rPr>
      <t>토지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바탕"/>
        <family val="1"/>
        <charset val="129"/>
      </rPr>
      <t>및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바탕"/>
        <family val="1"/>
        <charset val="129"/>
      </rPr>
      <t>기후</t>
    </r>
    <phoneticPr fontId="36" type="noConversion"/>
  </si>
  <si>
    <r>
      <rPr>
        <sz val="10"/>
        <color theme="1"/>
        <rFont val="바탕"/>
        <family val="1"/>
        <charset val="129"/>
      </rPr>
      <t>Ⅱ</t>
    </r>
    <r>
      <rPr>
        <sz val="10"/>
        <color theme="1"/>
        <rFont val="Arial Narrow"/>
        <family val="2"/>
      </rPr>
      <t>. Land and Climate   63</t>
    </r>
    <phoneticPr fontId="36" type="noConversion"/>
  </si>
  <si>
    <r>
      <t xml:space="preserve">64   </t>
    </r>
    <r>
      <rPr>
        <sz val="10"/>
        <color theme="1"/>
        <rFont val="바탕"/>
        <family val="1"/>
        <charset val="129"/>
      </rPr>
      <t>Ⅱ</t>
    </r>
    <r>
      <rPr>
        <sz val="10"/>
        <color theme="1"/>
        <rFont val="Arial Narrow"/>
        <family val="2"/>
      </rPr>
      <t xml:space="preserve">. </t>
    </r>
    <r>
      <rPr>
        <sz val="10"/>
        <color theme="1"/>
        <rFont val="바탕"/>
        <family val="1"/>
        <charset val="129"/>
      </rPr>
      <t>토지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바탕"/>
        <family val="1"/>
        <charset val="129"/>
      </rPr>
      <t>및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바탕"/>
        <family val="1"/>
        <charset val="129"/>
      </rPr>
      <t>기후</t>
    </r>
    <phoneticPr fontId="36" type="noConversion"/>
  </si>
  <si>
    <r>
      <t>(</t>
    </r>
    <r>
      <rPr>
        <sz val="10"/>
        <color theme="1"/>
        <rFont val="바탕"/>
        <family val="1"/>
        <charset val="129"/>
      </rPr>
      <t>㎜</t>
    </r>
    <r>
      <rPr>
        <sz val="10"/>
        <color theme="1"/>
        <rFont val="Arial Narrow"/>
        <family val="2"/>
      </rPr>
      <t>)</t>
    </r>
  </si>
  <si>
    <r>
      <t>1</t>
    </r>
    <r>
      <rPr>
        <sz val="10"/>
        <color theme="1"/>
        <rFont val="돋움"/>
        <family val="3"/>
        <charset val="129"/>
      </rPr>
      <t>월</t>
    </r>
    <r>
      <rPr>
        <sz val="10"/>
        <color theme="1"/>
        <rFont val="Arial Narrow"/>
        <family val="2"/>
      </rPr>
      <t xml:space="preserve"> Jan.</t>
    </r>
  </si>
  <si>
    <r>
      <t>2</t>
    </r>
    <r>
      <rPr>
        <sz val="10"/>
        <color theme="1"/>
        <rFont val="돋움"/>
        <family val="3"/>
        <charset val="129"/>
      </rPr>
      <t>월</t>
    </r>
    <r>
      <rPr>
        <sz val="10"/>
        <color theme="1"/>
        <rFont val="Arial Narrow"/>
        <family val="2"/>
      </rPr>
      <t xml:space="preserve"> Feb.</t>
    </r>
  </si>
  <si>
    <r>
      <t>3</t>
    </r>
    <r>
      <rPr>
        <sz val="10"/>
        <color theme="1"/>
        <rFont val="돋움"/>
        <family val="3"/>
        <charset val="129"/>
      </rPr>
      <t>월</t>
    </r>
    <r>
      <rPr>
        <sz val="10"/>
        <color theme="1"/>
        <rFont val="Arial Narrow"/>
        <family val="2"/>
      </rPr>
      <t xml:space="preserve"> Mar.</t>
    </r>
  </si>
  <si>
    <r>
      <t>4</t>
    </r>
    <r>
      <rPr>
        <sz val="10"/>
        <color theme="1"/>
        <rFont val="돋움"/>
        <family val="3"/>
        <charset val="129"/>
      </rPr>
      <t>월</t>
    </r>
    <r>
      <rPr>
        <sz val="10"/>
        <color theme="1"/>
        <rFont val="Arial Narrow"/>
        <family val="2"/>
      </rPr>
      <t xml:space="preserve"> Apr.</t>
    </r>
  </si>
  <si>
    <r>
      <t>5</t>
    </r>
    <r>
      <rPr>
        <sz val="10"/>
        <color theme="1"/>
        <rFont val="돋움"/>
        <family val="3"/>
        <charset val="129"/>
      </rPr>
      <t>월</t>
    </r>
    <r>
      <rPr>
        <sz val="10"/>
        <color theme="1"/>
        <rFont val="Arial Narrow"/>
        <family val="2"/>
      </rPr>
      <t xml:space="preserve"> May</t>
    </r>
  </si>
  <si>
    <r>
      <t>6</t>
    </r>
    <r>
      <rPr>
        <sz val="10"/>
        <color theme="1"/>
        <rFont val="돋움"/>
        <family val="3"/>
        <charset val="129"/>
      </rPr>
      <t>월</t>
    </r>
    <r>
      <rPr>
        <sz val="10"/>
        <color theme="1"/>
        <rFont val="Arial Narrow"/>
        <family val="2"/>
      </rPr>
      <t xml:space="preserve"> Jun.</t>
    </r>
  </si>
  <si>
    <r>
      <t>7</t>
    </r>
    <r>
      <rPr>
        <sz val="10"/>
        <color theme="1"/>
        <rFont val="돋움"/>
        <family val="3"/>
        <charset val="129"/>
      </rPr>
      <t>월</t>
    </r>
    <r>
      <rPr>
        <sz val="10"/>
        <color theme="1"/>
        <rFont val="Arial Narrow"/>
        <family val="2"/>
      </rPr>
      <t xml:space="preserve"> Jul.</t>
    </r>
  </si>
  <si>
    <r>
      <t>8</t>
    </r>
    <r>
      <rPr>
        <sz val="10"/>
        <color theme="1"/>
        <rFont val="돋움"/>
        <family val="3"/>
        <charset val="129"/>
      </rPr>
      <t>월</t>
    </r>
    <r>
      <rPr>
        <sz val="10"/>
        <color theme="1"/>
        <rFont val="Arial Narrow"/>
        <family val="2"/>
      </rPr>
      <t xml:space="preserve"> Aug.</t>
    </r>
  </si>
  <si>
    <r>
      <t>9</t>
    </r>
    <r>
      <rPr>
        <sz val="10"/>
        <color theme="1"/>
        <rFont val="돋움"/>
        <family val="3"/>
        <charset val="129"/>
      </rPr>
      <t>월</t>
    </r>
    <r>
      <rPr>
        <sz val="10"/>
        <color theme="1"/>
        <rFont val="Arial Narrow"/>
        <family val="2"/>
      </rPr>
      <t xml:space="preserve"> Sep.</t>
    </r>
  </si>
  <si>
    <r>
      <t>10</t>
    </r>
    <r>
      <rPr>
        <sz val="10"/>
        <color theme="1"/>
        <rFont val="돋움"/>
        <family val="3"/>
        <charset val="129"/>
      </rPr>
      <t>월</t>
    </r>
    <r>
      <rPr>
        <sz val="10"/>
        <color theme="1"/>
        <rFont val="Arial Narrow"/>
        <family val="2"/>
      </rPr>
      <t xml:space="preserve"> Oct.</t>
    </r>
  </si>
  <si>
    <r>
      <t>12</t>
    </r>
    <r>
      <rPr>
        <sz val="10"/>
        <color theme="1"/>
        <rFont val="돋움"/>
        <family val="3"/>
        <charset val="129"/>
      </rPr>
      <t>월</t>
    </r>
    <r>
      <rPr>
        <sz val="10"/>
        <color theme="1"/>
        <rFont val="Arial Narrow"/>
        <family val="2"/>
      </rPr>
      <t xml:space="preserve"> Dec.</t>
    </r>
  </si>
  <si>
    <r>
      <t>(</t>
    </r>
    <r>
      <rPr>
        <sz val="10"/>
        <color theme="1"/>
        <rFont val="바탕"/>
        <family val="1"/>
        <charset val="129"/>
      </rPr>
      <t>℃</t>
    </r>
    <r>
      <rPr>
        <sz val="10"/>
        <color theme="1"/>
        <rFont val="Arial Narrow"/>
        <family val="2"/>
      </rPr>
      <t>)</t>
    </r>
  </si>
  <si>
    <r>
      <t>(</t>
    </r>
    <r>
      <rPr>
        <sz val="10"/>
        <color theme="1"/>
        <rFont val="바탕"/>
        <family val="1"/>
        <charset val="129"/>
      </rPr>
      <t>㎝</t>
    </r>
    <r>
      <rPr>
        <sz val="10"/>
        <color theme="1"/>
        <rFont val="Arial Narrow"/>
        <family val="2"/>
      </rPr>
      <t>)</t>
    </r>
  </si>
  <si>
    <t>소   재   지
Location</t>
  </si>
  <si>
    <t>단
Extremity</t>
  </si>
  <si>
    <t>경도와 위도의 극점
Extreme of longitude and latitude</t>
  </si>
  <si>
    <t>연 장 거 리
Gross distance</t>
  </si>
  <si>
    <t>지 명
 Name of place</t>
  </si>
  <si>
    <t>극 점
 Extreme</t>
  </si>
  <si>
    <t xml:space="preserve">   동서간
   East-West
   distance
   · 극점간 : 262.8
   · Between Both
     Extremes : 262.8
   · 육지부 : 145.3
   · Land : 145.3
   남북간
   South-North
   distance
   · 극점간 : 175.9
   · Between Both
     Extremes : 175.9
   · 육지부 : 136.4
   · Land : 136.4</t>
    <phoneticPr fontId="36" type="noConversion"/>
  </si>
  <si>
    <t>단위: 개</t>
    <phoneticPr fontId="36" type="noConversion"/>
  </si>
  <si>
    <t>Unit: number</t>
    <phoneticPr fontId="36" type="noConversion"/>
  </si>
  <si>
    <t>주: 1) 법정동 제외, 2) 법정리 제외</t>
    <phoneticPr fontId="36" type="noConversion"/>
  </si>
  <si>
    <t>Note: 1) Legal Dong excluded, 2) Legal Ri excluded</t>
    <phoneticPr fontId="36" type="noConversion"/>
  </si>
  <si>
    <r>
      <t>단위</t>
    </r>
    <r>
      <rPr>
        <sz val="9"/>
        <color indexed="8"/>
        <rFont val="Arial Narrow"/>
        <family val="2"/>
      </rPr>
      <t xml:space="preserve">: </t>
    </r>
    <r>
      <rPr>
        <sz val="9"/>
        <color indexed="8"/>
        <rFont val="바탕체"/>
        <family val="1"/>
        <charset val="129"/>
      </rPr>
      <t>㎡</t>
    </r>
    <phoneticPr fontId="36" type="noConversion"/>
  </si>
  <si>
    <r>
      <t xml:space="preserve">Unit: </t>
    </r>
    <r>
      <rPr>
        <sz val="9"/>
        <color indexed="8"/>
        <rFont val="바탕체"/>
        <family val="1"/>
        <charset val="129"/>
      </rPr>
      <t>㎡</t>
    </r>
    <phoneticPr fontId="36" type="noConversion"/>
  </si>
  <si>
    <r>
      <t>단위</t>
    </r>
    <r>
      <rPr>
        <sz val="9"/>
        <color indexed="8"/>
        <rFont val="Arial Narrow"/>
        <family val="2"/>
      </rPr>
      <t xml:space="preserve">: </t>
    </r>
    <r>
      <rPr>
        <sz val="9"/>
        <color indexed="8"/>
        <rFont val="바탕체"/>
        <family val="1"/>
        <charset val="129"/>
      </rPr>
      <t>㎡</t>
    </r>
    <phoneticPr fontId="36" type="noConversion"/>
  </si>
  <si>
    <r>
      <t>단위</t>
    </r>
    <r>
      <rPr>
        <sz val="9"/>
        <color theme="1"/>
        <rFont val="Arial Narrow"/>
        <family val="2"/>
      </rPr>
      <t xml:space="preserve">: </t>
    </r>
    <r>
      <rPr>
        <sz val="9"/>
        <color theme="1"/>
        <rFont val="바탕체"/>
        <family val="1"/>
        <charset val="129"/>
      </rPr>
      <t>일</t>
    </r>
    <phoneticPr fontId="36" type="noConversion"/>
  </si>
  <si>
    <t>Unit: day</t>
    <phoneticPr fontId="36" type="noConversion"/>
  </si>
  <si>
    <t xml:space="preserve">    15시, 18시, 21시, 24시의 8회 관측치를 산술평균한 것임.</t>
    <phoneticPr fontId="36" type="noConversion"/>
  </si>
  <si>
    <t>단위: ㎜</t>
    <phoneticPr fontId="36" type="noConversion"/>
  </si>
  <si>
    <r>
      <t xml:space="preserve">Unit: </t>
    </r>
    <r>
      <rPr>
        <sz val="10"/>
        <rFont val="바탕체"/>
        <family val="1"/>
        <charset val="129"/>
      </rPr>
      <t>㎜</t>
    </r>
    <phoneticPr fontId="36" type="noConversion"/>
  </si>
  <si>
    <t>자료: 시군</t>
    <phoneticPr fontId="36" type="noConversion"/>
  </si>
  <si>
    <t xml:space="preserve">Source: Si and Gun </t>
    <phoneticPr fontId="36" type="noConversion"/>
  </si>
  <si>
    <r>
      <rPr>
        <sz val="10"/>
        <color theme="1"/>
        <rFont val="-윤고딕320"/>
        <family val="1"/>
        <charset val="129"/>
      </rPr>
      <t>풍</t>
    </r>
    <r>
      <rPr>
        <sz val="10"/>
        <color theme="1"/>
        <rFont val="Arial Narrow"/>
        <family val="2"/>
      </rPr>
      <t xml:space="preserve">   </t>
    </r>
    <r>
      <rPr>
        <sz val="10"/>
        <color theme="1"/>
        <rFont val="-윤고딕320"/>
        <family val="1"/>
        <charset val="129"/>
      </rPr>
      <t>속</t>
    </r>
    <r>
      <rPr>
        <sz val="10"/>
        <color theme="1"/>
        <rFont val="Arial Narrow"/>
        <family val="2"/>
      </rPr>
      <t>(m/s)     Windspeed</t>
    </r>
    <phoneticPr fontId="36" type="noConversion"/>
  </si>
  <si>
    <t>Thunder storm</t>
    <phoneticPr fontId="36" type="noConversion"/>
  </si>
  <si>
    <t>Total Precip.</t>
    <phoneticPr fontId="36" type="noConversion"/>
  </si>
  <si>
    <t>Mean Max.</t>
    <phoneticPr fontId="36" type="noConversion"/>
  </si>
  <si>
    <t>Max.</t>
    <phoneticPr fontId="36" type="noConversion"/>
  </si>
  <si>
    <t>Mean Min.</t>
    <phoneticPr fontId="36" type="noConversion"/>
  </si>
  <si>
    <t xml:space="preserve"> Min.</t>
    <phoneticPr fontId="36" type="noConversion"/>
  </si>
  <si>
    <r>
      <rPr>
        <sz val="10"/>
        <color theme="1"/>
        <rFont val="-윤고딕320"/>
        <family val="1"/>
        <charset val="129"/>
      </rPr>
      <t>상대습도</t>
    </r>
    <r>
      <rPr>
        <sz val="10"/>
        <color theme="1"/>
        <rFont val="바탕체"/>
        <family val="1"/>
        <charset val="129"/>
      </rPr>
      <t xml:space="preserve">(%)  </t>
    </r>
    <r>
      <rPr>
        <sz val="10"/>
        <color theme="1"/>
        <rFont val="Arial Narrow"/>
        <family val="2"/>
      </rPr>
      <t>Rel. Humid.</t>
    </r>
    <phoneticPr fontId="36" type="noConversion"/>
  </si>
  <si>
    <t>Mean Sea Level</t>
    <phoneticPr fontId="36" type="noConversion"/>
  </si>
  <si>
    <t>Press.(hPa)</t>
    <phoneticPr fontId="36" type="noConversion"/>
  </si>
  <si>
    <t>Mean D.P.</t>
    <phoneticPr fontId="36" type="noConversion"/>
  </si>
  <si>
    <t>Temp.</t>
    <phoneticPr fontId="36" type="noConversion"/>
  </si>
  <si>
    <t>Mean Total</t>
    <phoneticPr fontId="36" type="noConversion"/>
  </si>
  <si>
    <t>Amount of Cloud</t>
    <phoneticPr fontId="36" type="noConversion"/>
  </si>
  <si>
    <t>Total Dur. of</t>
    <phoneticPr fontId="36" type="noConversion"/>
  </si>
  <si>
    <t>Sunshine</t>
    <phoneticPr fontId="36" type="noConversion"/>
  </si>
  <si>
    <t>평균</t>
    <phoneticPr fontId="36" type="noConversion"/>
  </si>
  <si>
    <t>Max.</t>
    <phoneticPr fontId="36" type="noConversion"/>
  </si>
  <si>
    <t>Max. Gust</t>
    <phoneticPr fontId="36" type="noConversion"/>
  </si>
  <si>
    <r>
      <rPr>
        <sz val="10"/>
        <color theme="1"/>
        <rFont val="-윤고딕320"/>
        <family val="1"/>
        <charset val="129"/>
      </rPr>
      <t>기    온</t>
    </r>
    <r>
      <rPr>
        <sz val="10"/>
        <color theme="1"/>
        <rFont val="Arial Narrow"/>
        <family val="2"/>
      </rPr>
      <t>(</t>
    </r>
    <r>
      <rPr>
        <sz val="10"/>
        <color theme="1"/>
        <rFont val="바탕체"/>
        <family val="1"/>
        <charset val="129"/>
      </rPr>
      <t>℃</t>
    </r>
    <r>
      <rPr>
        <sz val="10"/>
        <color theme="1"/>
        <rFont val="Arial Narrow"/>
        <family val="2"/>
      </rPr>
      <t>)      Temp.</t>
    </r>
    <phoneticPr fontId="36" type="noConversion"/>
  </si>
  <si>
    <t>최심 신적설</t>
    <phoneticPr fontId="36" type="noConversion"/>
  </si>
  <si>
    <t>Maximum Depth</t>
    <phoneticPr fontId="36" type="noConversion"/>
  </si>
  <si>
    <t>of snowfall</t>
    <phoneticPr fontId="36" type="noConversion"/>
  </si>
  <si>
    <t>시군</t>
    <phoneticPr fontId="36" type="noConversion"/>
  </si>
  <si>
    <r>
      <t>읍면동</t>
    </r>
    <r>
      <rPr>
        <vertAlign val="superscript"/>
        <sz val="10"/>
        <rFont val="-윤고딕320"/>
        <family val="1"/>
        <charset val="129"/>
      </rPr>
      <t>1)</t>
    </r>
    <phoneticPr fontId="36" type="noConversion"/>
  </si>
  <si>
    <r>
      <t>통리</t>
    </r>
    <r>
      <rPr>
        <vertAlign val="superscript"/>
        <sz val="10"/>
        <rFont val="-윤고딕320"/>
        <family val="1"/>
        <charset val="129"/>
      </rPr>
      <t>2)</t>
    </r>
    <phoneticPr fontId="36" type="noConversion"/>
  </si>
  <si>
    <t>시군</t>
    <phoneticPr fontId="36" type="noConversion"/>
  </si>
  <si>
    <t>읍면</t>
    <phoneticPr fontId="36" type="noConversion"/>
  </si>
  <si>
    <t>합계강수량</t>
    <phoneticPr fontId="36" type="noConversion"/>
  </si>
  <si>
    <t>평균</t>
    <phoneticPr fontId="36" type="noConversion"/>
  </si>
  <si>
    <r>
      <rPr>
        <sz val="10"/>
        <color theme="1"/>
        <rFont val="바탕체"/>
        <family val="1"/>
        <charset val="129"/>
      </rPr>
      <t>기</t>
    </r>
    <r>
      <rPr>
        <sz val="10"/>
        <color theme="1"/>
        <rFont val="Arial Narrow"/>
        <family val="2"/>
      </rPr>
      <t xml:space="preserve">    </t>
    </r>
    <r>
      <rPr>
        <sz val="10"/>
        <color theme="1"/>
        <rFont val="바탕체"/>
        <family val="1"/>
        <charset val="129"/>
      </rPr>
      <t>온</t>
    </r>
    <r>
      <rPr>
        <sz val="10"/>
        <color theme="1"/>
        <rFont val="Arial Narrow"/>
        <family val="2"/>
      </rPr>
      <t>(</t>
    </r>
    <r>
      <rPr>
        <sz val="10"/>
        <color theme="1"/>
        <rFont val="바탕체"/>
        <family val="1"/>
        <charset val="129"/>
      </rPr>
      <t>℃</t>
    </r>
    <r>
      <rPr>
        <sz val="10"/>
        <color theme="1"/>
        <rFont val="Arial Narrow"/>
        <family val="2"/>
      </rPr>
      <t>)      Temp.</t>
    </r>
    <phoneticPr fontId="36" type="noConversion"/>
  </si>
  <si>
    <r>
      <rPr>
        <sz val="10"/>
        <color theme="1"/>
        <rFont val="바탕체"/>
        <family val="1"/>
        <charset val="129"/>
      </rPr>
      <t>상대습도</t>
    </r>
    <r>
      <rPr>
        <sz val="10"/>
        <color theme="1"/>
        <rFont val="Arial Narrow"/>
        <family val="2"/>
      </rPr>
      <t>(%)  Rel. Humid.</t>
    </r>
    <phoneticPr fontId="36" type="noConversion"/>
  </si>
  <si>
    <r>
      <rPr>
        <sz val="10"/>
        <color theme="1"/>
        <rFont val="바탕체"/>
        <family val="1"/>
        <charset val="129"/>
      </rPr>
      <t>상대습도</t>
    </r>
    <r>
      <rPr>
        <sz val="10"/>
        <color theme="1"/>
        <rFont val="Arial Narrow"/>
        <family val="2"/>
      </rPr>
      <t>(%)  Rel. Humid.</t>
    </r>
    <phoneticPr fontId="36" type="noConversion"/>
  </si>
  <si>
    <t>주: 1) 평균기온 및 평균습도는 매일 3시, 6시, 9시, 12시,</t>
    <phoneticPr fontId="36" type="noConversion"/>
  </si>
  <si>
    <t xml:space="preserve">Note: 1) Mean temperature and humidity are arithmetic means of the figures </t>
    <phoneticPr fontId="36" type="noConversion"/>
  </si>
  <si>
    <t xml:space="preserve">Note: 1) Mean temperature and humidity are arithmetic means of the figures  </t>
    <phoneticPr fontId="36" type="noConversion"/>
  </si>
  <si>
    <t>평균</t>
    <phoneticPr fontId="36" type="noConversion"/>
  </si>
  <si>
    <r>
      <t xml:space="preserve">66   </t>
    </r>
    <r>
      <rPr>
        <sz val="10"/>
        <rFont val="바탕"/>
        <family val="1"/>
        <charset val="129"/>
      </rPr>
      <t>Ⅱ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토지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및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기후</t>
    </r>
  </si>
  <si>
    <t>도          서          현          황</t>
  </si>
  <si>
    <t>자료: 해운항만과, 섬해양정책과</t>
  </si>
  <si>
    <t>Damyang-gun</t>
    <phoneticPr fontId="36" type="noConversion"/>
  </si>
  <si>
    <t>Gokseong-gun</t>
    <phoneticPr fontId="36" type="noConversion"/>
  </si>
  <si>
    <t>곡성군</t>
    <phoneticPr fontId="36" type="noConversion"/>
  </si>
  <si>
    <t xml:space="preserve"> Jangheung-gun </t>
  </si>
  <si>
    <t xml:space="preserve"> Jangseong-gun </t>
  </si>
  <si>
    <t xml:space="preserve"> Yeonggwang-gun </t>
  </si>
  <si>
    <t>자료: 자치행정과</t>
    <phoneticPr fontId="36" type="noConversion"/>
  </si>
  <si>
    <t>Source: Ports and Logistics Division, Islands and Oceans Policy Division</t>
    <phoneticPr fontId="36" type="noConversion"/>
  </si>
  <si>
    <t>Source : Division of Autonomous Administration</t>
    <phoneticPr fontId="36" type="noConversion"/>
  </si>
  <si>
    <t xml:space="preserve">Mokpo-si </t>
    <phoneticPr fontId="36" type="noConversion"/>
  </si>
  <si>
    <t xml:space="preserve">Suncheon-si </t>
    <phoneticPr fontId="36" type="noConversion"/>
  </si>
  <si>
    <t xml:space="preserve">Gangjin-gun </t>
    <phoneticPr fontId="36" type="noConversion"/>
  </si>
  <si>
    <t>Yeosu-si</t>
    <phoneticPr fontId="36" type="noConversion"/>
  </si>
  <si>
    <t xml:space="preserve">Gurye-gun </t>
    <phoneticPr fontId="36" type="noConversion"/>
  </si>
  <si>
    <t xml:space="preserve">Gangjin-gun </t>
    <phoneticPr fontId="36" type="noConversion"/>
  </si>
  <si>
    <t>Muan-gun</t>
    <phoneticPr fontId="36" type="noConversion"/>
  </si>
  <si>
    <t xml:space="preserve">Jindo-gun </t>
    <phoneticPr fontId="36" type="noConversion"/>
  </si>
  <si>
    <t xml:space="preserve">Suncheon-si </t>
    <phoneticPr fontId="36" type="noConversion"/>
  </si>
  <si>
    <t xml:space="preserve">Hwasun-gun </t>
    <phoneticPr fontId="36" type="noConversion"/>
  </si>
  <si>
    <t>Area by Land Category</t>
    <phoneticPr fontId="36" type="noConversion"/>
  </si>
  <si>
    <t xml:space="preserve"> 자료 : 「지적통계」국토교통부 주택토지실 공간정보제도과</t>
    <phoneticPr fontId="36" type="noConversion"/>
  </si>
  <si>
    <t>Source : Ministry of Land Infrastructure and Transport, Spatial information System Division</t>
    <phoneticPr fontId="36" type="noConversion"/>
  </si>
  <si>
    <t>자료 : 「지적통계」국토교통부 주택토지실 공간정보제도과</t>
    <phoneticPr fontId="36" type="noConversion"/>
  </si>
  <si>
    <t>Area by Land Category(Cont'd)</t>
    <phoneticPr fontId="36" type="noConversion"/>
  </si>
  <si>
    <t>Dry paddy field</t>
    <phoneticPr fontId="36" type="noConversion"/>
  </si>
  <si>
    <t>Rice paddy field</t>
    <phoneticPr fontId="36" type="noConversion"/>
  </si>
  <si>
    <t>Railroad</t>
    <phoneticPr fontId="36" type="noConversion"/>
  </si>
  <si>
    <t>site</t>
    <phoneticPr fontId="36" type="noConversion"/>
  </si>
  <si>
    <t>supply site</t>
    <phoneticPr fontId="36" type="noConversion"/>
  </si>
  <si>
    <t>Gymnastics</t>
    <phoneticPr fontId="36" type="noConversion"/>
  </si>
  <si>
    <t>Burial</t>
    <phoneticPr fontId="36" type="noConversion"/>
  </si>
  <si>
    <t xml:space="preserve"> 자료 : 「기상관측통계」기상청 국가기후데이터센터</t>
    <phoneticPr fontId="36" type="noConversion"/>
  </si>
  <si>
    <t>Source : Korea Meteorological Administration</t>
    <phoneticPr fontId="36" type="noConversion"/>
  </si>
  <si>
    <t>Summary Meteorological conditions</t>
    <phoneticPr fontId="36" type="noConversion"/>
  </si>
  <si>
    <t>Summary Meteorological Conditions(Cont'd)</t>
    <phoneticPr fontId="36" type="noConversion"/>
  </si>
  <si>
    <t>Coastlines and Islands</t>
    <phoneticPr fontId="36" type="noConversion"/>
  </si>
  <si>
    <t>Coastlines</t>
    <phoneticPr fontId="36" type="noConversion"/>
  </si>
  <si>
    <t>유인도(개)</t>
    <phoneticPr fontId="36" type="noConversion"/>
  </si>
  <si>
    <t>세대</t>
    <phoneticPr fontId="36" type="noConversion"/>
  </si>
  <si>
    <t>인구(명)</t>
    <phoneticPr fontId="36" type="noConversion"/>
  </si>
  <si>
    <t>Households</t>
    <phoneticPr fontId="36" type="noConversion"/>
  </si>
  <si>
    <t>Population</t>
    <phoneticPr fontId="36" type="noConversion"/>
  </si>
  <si>
    <t>무인도(개)</t>
    <phoneticPr fontId="36" type="noConversion"/>
  </si>
  <si>
    <t>Uninhabited</t>
    <phoneticPr fontId="36" type="noConversion"/>
  </si>
  <si>
    <t>면적(㎢)</t>
    <phoneticPr fontId="36" type="noConversion"/>
  </si>
  <si>
    <t>Area</t>
    <phoneticPr fontId="36" type="noConversion"/>
  </si>
  <si>
    <t>Inhabited</t>
    <phoneticPr fontId="36" type="noConversion"/>
  </si>
  <si>
    <t>자료 : 「지방자치단체 행정구역 및 인구현황」 행정안전부 자치분권지원과</t>
    <phoneticPr fontId="36" type="noConversion"/>
  </si>
  <si>
    <t>Source : Ministry of the Interior and Safety</t>
    <phoneticPr fontId="36" type="noConversion"/>
  </si>
  <si>
    <t>평균 운량</t>
    <phoneticPr fontId="36" type="noConversion"/>
  </si>
  <si>
    <t>자연</t>
    <phoneticPr fontId="36" type="noConversion"/>
  </si>
  <si>
    <t>인공</t>
    <phoneticPr fontId="36" type="noConversion"/>
  </si>
  <si>
    <r>
      <t>해안선 (㎞)</t>
    </r>
    <r>
      <rPr>
        <vertAlign val="superscript"/>
        <sz val="10"/>
        <color indexed="8"/>
        <rFont val="-윤고딕320"/>
        <family val="1"/>
        <charset val="129"/>
      </rPr>
      <t>1)</t>
    </r>
    <phoneticPr fontId="36" type="noConversion"/>
  </si>
  <si>
    <t>주1) 해안선(해양수산부) 분류기준이 변경됨((구) 육지부, 도서부 → (신) 자연, 인공)</t>
    <phoneticPr fontId="36" type="noConversion"/>
  </si>
  <si>
    <t>해안선</t>
    <phoneticPr fontId="36" type="noConversion"/>
  </si>
  <si>
    <t>Natural</t>
    <phoneticPr fontId="36" type="noConversion"/>
  </si>
  <si>
    <t>coastline</t>
    <phoneticPr fontId="36" type="noConversion"/>
  </si>
  <si>
    <t>Artificial</t>
    <phoneticPr fontId="36" type="noConversion"/>
  </si>
  <si>
    <t>여  수</t>
    <phoneticPr fontId="36" type="noConversion"/>
  </si>
  <si>
    <t xml:space="preserve"> 자료 : 「기상관측통계」기상청 국가기후데이터센터, 각 지방기상청</t>
    <phoneticPr fontId="36" type="noConversion"/>
  </si>
  <si>
    <t/>
  </si>
  <si>
    <t>-</t>
  </si>
  <si>
    <t>-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</si>
</sst>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#,##0.0"/>
    <numFmt numFmtId="179" formatCode="_ * #,##0.0_ ;_ * \-#,##0.0_ ;_ * &quot;-&quot;??_ ;_ @_ "/>
    <numFmt numFmtId="180" formatCode="_ * #,##0.0_ ;_ * \-#,##0.0_ ;_ * &quot;-&quot;_ ;_ @_ "/>
    <numFmt numFmtId="181" formatCode="_ * #,##0_ ;_ * \-#,##0_ ;_ * &quot;-&quot;??_ ;_ @_ "/>
    <numFmt numFmtId="182" formatCode="_-* #,##0.0_-;\-* #,##0.0_-;_-* &quot;-&quot;?_-;_-@_-"/>
    <numFmt numFmtId="183" formatCode="#,##0_ "/>
    <numFmt numFmtId="184" formatCode="_ * #,##0.00_ ;_ * \-#,##0.00_ ;_ * &quot;-&quot;_ ;_ @_ "/>
    <numFmt numFmtId="185" formatCode="0.0_ "/>
    <numFmt numFmtId="186" formatCode="0.0_);[Red]\(0.0\)"/>
    <numFmt numFmtId="187" formatCode="_-* #,##0.0_-;\-* #,##0.0_-;_-* &quot;-&quot;_-;_-@_-"/>
    <numFmt numFmtId="188" formatCode="#,##0.0_ "/>
    <numFmt numFmtId="189" formatCode="_-* #,##0.00_-;\-* #,##0.00_-;_-* &quot;-&quot;_-;_-@_-"/>
    <numFmt numFmtId="190" formatCode="0_ "/>
    <numFmt numFmtId="191" formatCode="#,##0_);[Red]\(#,##0\)"/>
    <numFmt numFmtId="192" formatCode="0_);[Red]\(0\)"/>
    <numFmt numFmtId="193" formatCode="#,##0.0_);[Red]\(#,##0.0\)"/>
    <numFmt numFmtId="194" formatCode="0.0"/>
  </numFmts>
  <fonts count="65">
    <font>
      <sz val="12"/>
      <name val="바탕체"/>
      <family val="1"/>
      <charset val="129"/>
    </font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9"/>
      <color indexed="8"/>
      <name val="돋움"/>
      <family val="3"/>
      <charset val="129"/>
    </font>
    <font>
      <sz val="10"/>
      <color indexed="8"/>
      <name val="바탕체"/>
      <family val="1"/>
      <charset val="129"/>
    </font>
    <font>
      <sz val="12"/>
      <color indexed="8"/>
      <name val="Times New Roman"/>
      <family val="1"/>
    </font>
    <font>
      <sz val="10"/>
      <color indexed="8"/>
      <name val="Arial Narrow"/>
      <family val="2"/>
    </font>
    <font>
      <sz val="20"/>
      <color indexed="8"/>
      <name val="바탕체"/>
      <family val="1"/>
      <charset val="129"/>
    </font>
    <font>
      <sz val="9"/>
      <color indexed="8"/>
      <name val="바탕체"/>
      <family val="1"/>
      <charset val="129"/>
    </font>
    <font>
      <sz val="9"/>
      <color indexed="8"/>
      <name val="Arial Narrow"/>
      <family val="2"/>
    </font>
    <font>
      <b/>
      <sz val="20"/>
      <color indexed="8"/>
      <name val="Arial Narrow"/>
      <family val="2"/>
    </font>
    <font>
      <b/>
      <sz val="10"/>
      <color indexed="8"/>
      <name val="Arial Narrow"/>
      <family val="2"/>
    </font>
    <font>
      <sz val="12"/>
      <color indexed="8"/>
      <name val="Arial Narrow"/>
      <family val="2"/>
    </font>
    <font>
      <sz val="8"/>
      <color indexed="8"/>
      <name val="Arial Narrow"/>
      <family val="2"/>
    </font>
    <font>
      <sz val="20"/>
      <color indexed="8"/>
      <name val="Arial Narrow"/>
      <family val="2"/>
    </font>
    <font>
      <sz val="16"/>
      <color indexed="8"/>
      <name val="Arial Narrow"/>
      <family val="2"/>
    </font>
    <font>
      <sz val="18"/>
      <color indexed="10"/>
      <name val="Arial Narrow"/>
      <family val="2"/>
    </font>
    <font>
      <sz val="20"/>
      <color indexed="10"/>
      <name val="돋움"/>
      <family val="3"/>
      <charset val="129"/>
    </font>
    <font>
      <sz val="10"/>
      <color indexed="8"/>
      <name val="바탕"/>
      <family val="1"/>
      <charset val="129"/>
    </font>
    <font>
      <b/>
      <sz val="24"/>
      <color indexed="8"/>
      <name val="바탕체"/>
      <family val="1"/>
      <charset val="129"/>
    </font>
    <font>
      <sz val="20"/>
      <color indexed="8"/>
      <name val="HY견명조"/>
      <family val="1"/>
      <charset val="129"/>
    </font>
    <font>
      <b/>
      <sz val="26"/>
      <color indexed="8"/>
      <name val="바탕"/>
      <family val="1"/>
      <charset val="129"/>
    </font>
    <font>
      <b/>
      <sz val="26"/>
      <color indexed="8"/>
      <name val="Times New Roman"/>
      <family val="1"/>
    </font>
    <font>
      <sz val="10"/>
      <name val="Arial Narrow"/>
      <family val="2"/>
    </font>
    <font>
      <sz val="10"/>
      <name val="바탕체"/>
      <family val="1"/>
      <charset val="129"/>
    </font>
    <font>
      <sz val="18"/>
      <name val="Arial Narrow"/>
      <family val="2"/>
    </font>
    <font>
      <sz val="20"/>
      <name val="돋움"/>
      <family val="3"/>
      <charset val="129"/>
    </font>
    <font>
      <sz val="10"/>
      <name val="바탕"/>
      <family val="1"/>
      <charset val="129"/>
    </font>
    <font>
      <sz val="20"/>
      <name val="HY견명조"/>
      <family val="1"/>
      <charset val="129"/>
    </font>
    <font>
      <b/>
      <sz val="20"/>
      <name val="Arial Narrow"/>
      <family val="2"/>
    </font>
    <font>
      <sz val="20"/>
      <name val="바탕체"/>
      <family val="1"/>
      <charset val="129"/>
    </font>
    <font>
      <b/>
      <sz val="20"/>
      <name val="바탕체"/>
      <family val="1"/>
      <charset val="129"/>
    </font>
    <font>
      <sz val="9"/>
      <name val="바탕체"/>
      <family val="1"/>
      <charset val="129"/>
    </font>
    <font>
      <sz val="9"/>
      <name val="Arial Narrow"/>
      <family val="2"/>
    </font>
    <font>
      <sz val="10"/>
      <name val="돋움"/>
      <family val="3"/>
      <charset val="129"/>
    </font>
    <font>
      <b/>
      <sz val="10"/>
      <name val="Arial Narrow"/>
      <family val="2"/>
    </font>
    <font>
      <sz val="8"/>
      <name val="돋움"/>
      <family val="3"/>
      <charset val="129"/>
    </font>
    <font>
      <sz val="12"/>
      <name val="Arial Narrow"/>
      <family val="2"/>
    </font>
    <font>
      <b/>
      <sz val="14"/>
      <name val="Arial Narrow"/>
      <family val="2"/>
    </font>
    <font>
      <sz val="12"/>
      <name val="HY견명조"/>
      <family val="1"/>
      <charset val="129"/>
    </font>
    <font>
      <sz val="16"/>
      <name val="바탕체"/>
      <family val="1"/>
      <charset val="129"/>
    </font>
    <font>
      <sz val="10"/>
      <color indexed="8"/>
      <name val="-윤고딕320"/>
      <family val="1"/>
      <charset val="129"/>
    </font>
    <font>
      <sz val="26"/>
      <color indexed="8"/>
      <name val="-윤명조340"/>
      <family val="1"/>
      <charset val="129"/>
    </font>
    <font>
      <sz val="24"/>
      <color indexed="8"/>
      <name val="-윤명조340"/>
      <family val="1"/>
      <charset val="129"/>
    </font>
    <font>
      <sz val="10"/>
      <name val="-윤고딕320"/>
      <family val="1"/>
      <charset val="129"/>
    </font>
    <font>
      <sz val="9"/>
      <name val="돋움"/>
      <family val="3"/>
      <charset val="129"/>
    </font>
    <font>
      <vertAlign val="superscript"/>
      <sz val="10"/>
      <name val="-윤고딕320"/>
      <family val="1"/>
      <charset val="129"/>
    </font>
    <font>
      <sz val="10"/>
      <color theme="1"/>
      <name val="Arial Narrow"/>
      <family val="2"/>
    </font>
    <font>
      <sz val="10"/>
      <color theme="1"/>
      <name val="-윤고딕320"/>
      <family val="1"/>
      <charset val="129"/>
    </font>
    <font>
      <sz val="10"/>
      <color theme="1"/>
      <name val="바탕"/>
      <family val="1"/>
      <charset val="129"/>
    </font>
    <font>
      <sz val="18"/>
      <color theme="1"/>
      <name val="Arial Narrow"/>
      <family val="2"/>
    </font>
    <font>
      <sz val="20"/>
      <color theme="1"/>
      <name val="돋움"/>
      <family val="3"/>
      <charset val="129"/>
    </font>
    <font>
      <sz val="12"/>
      <color theme="1"/>
      <name val="Arial Narrow"/>
      <family val="2"/>
    </font>
    <font>
      <sz val="20"/>
      <color theme="1"/>
      <name val="HY견명조"/>
      <family val="1"/>
      <charset val="129"/>
    </font>
    <font>
      <b/>
      <sz val="20"/>
      <color theme="1"/>
      <name val="Arial Narrow"/>
      <family val="2"/>
    </font>
    <font>
      <sz val="9"/>
      <color theme="1"/>
      <name val="바탕체"/>
      <family val="1"/>
      <charset val="129"/>
    </font>
    <font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바탕체"/>
      <family val="1"/>
      <charset val="129"/>
    </font>
    <font>
      <b/>
      <sz val="16"/>
      <color theme="1"/>
      <name val="Arial Narrow"/>
      <family val="2"/>
    </font>
    <font>
      <sz val="10"/>
      <color theme="1"/>
      <name val="돋움"/>
      <family val="3"/>
      <charset val="129"/>
    </font>
    <font>
      <b/>
      <sz val="12"/>
      <color theme="1"/>
      <name val="한컴바탕"/>
      <family val="1"/>
      <charset val="129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color indexed="8"/>
      <name val="-윤고딕320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2" fillId="0" borderId="0"/>
  </cellStyleXfs>
  <cellXfs count="555">
    <xf numFmtId="0" fontId="0" fillId="0" borderId="0" xfId="0" applyNumberFormat="1"/>
    <xf numFmtId="0" fontId="7" fillId="0" borderId="0" xfId="0" applyNumberFormat="1" applyFont="1" applyFill="1" applyAlignment="1" applyProtection="1">
      <protection locked="0"/>
    </xf>
    <xf numFmtId="0" fontId="8" fillId="0" borderId="0" xfId="0" applyNumberFormat="1" applyFont="1" applyFill="1" applyProtection="1">
      <protection locked="0"/>
    </xf>
    <xf numFmtId="0" fontId="0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NumberFormat="1" applyFont="1" applyFill="1" applyAlignment="1" applyProtection="1">
      <alignment vertical="center"/>
      <protection locked="0"/>
    </xf>
    <xf numFmtId="0" fontId="0" fillId="0" borderId="0" xfId="0" applyNumberFormat="1" applyFont="1" applyFill="1" applyBorder="1" applyAlignment="1" applyProtection="1">
      <protection locked="0"/>
    </xf>
    <xf numFmtId="0" fontId="0" fillId="0" borderId="0" xfId="0" applyNumberFormat="1" applyFont="1" applyFill="1" applyAlignment="1" applyProtection="1">
      <protection locked="0"/>
    </xf>
    <xf numFmtId="0" fontId="0" fillId="0" borderId="0" xfId="0" applyNumberFormat="1" applyFont="1" applyFill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Alignment="1" applyProtection="1">
      <protection locked="0"/>
    </xf>
    <xf numFmtId="3" fontId="6" fillId="0" borderId="0" xfId="0" applyNumberFormat="1" applyFont="1" applyFill="1" applyBorder="1" applyAlignment="1" applyProtection="1">
      <protection locked="0"/>
    </xf>
    <xf numFmtId="3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Alignment="1" applyProtection="1">
      <alignment vertical="center"/>
      <protection locked="0"/>
    </xf>
    <xf numFmtId="0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Fill="1" applyAlignment="1" applyProtection="1">
      <alignment horizontal="center" vertical="center"/>
      <protection locked="0"/>
    </xf>
    <xf numFmtId="3" fontId="0" fillId="0" borderId="0" xfId="0" applyNumberFormat="1" applyFont="1" applyFill="1" applyProtection="1">
      <protection locked="0"/>
    </xf>
    <xf numFmtId="3" fontId="0" fillId="0" borderId="0" xfId="0" applyNumberFormat="1" applyFont="1" applyFill="1" applyBorder="1" applyProtection="1">
      <protection locked="0"/>
    </xf>
    <xf numFmtId="0" fontId="10" fillId="0" borderId="0" xfId="0" applyNumberFormat="1" applyFont="1" applyBorder="1" applyAlignment="1" applyProtection="1">
      <alignment vertical="center"/>
      <protection locked="0"/>
    </xf>
    <xf numFmtId="0" fontId="9" fillId="0" borderId="0" xfId="0" applyNumberFormat="1" applyFont="1" applyBorder="1" applyAlignment="1" applyProtection="1">
      <alignment vertical="center"/>
      <protection locked="0"/>
    </xf>
    <xf numFmtId="0" fontId="6" fillId="0" borderId="0" xfId="0" applyNumberFormat="1" applyFont="1" applyBorder="1" applyAlignment="1" applyProtection="1">
      <alignment vertical="center"/>
      <protection locked="0"/>
    </xf>
    <xf numFmtId="0" fontId="12" fillId="0" borderId="0" xfId="0" applyNumberFormat="1" applyFont="1" applyBorder="1" applyAlignment="1" applyProtection="1">
      <alignment vertical="center"/>
      <protection locked="0"/>
    </xf>
    <xf numFmtId="0" fontId="12" fillId="0" borderId="0" xfId="0" applyNumberFormat="1" applyFont="1" applyAlignment="1" applyProtection="1">
      <alignment vertical="center"/>
      <protection locked="0"/>
    </xf>
    <xf numFmtId="0" fontId="13" fillId="0" borderId="0" xfId="0" applyNumberFormat="1" applyFont="1" applyBorder="1" applyAlignment="1" applyProtection="1">
      <alignment vertical="center"/>
      <protection locked="0"/>
    </xf>
    <xf numFmtId="0" fontId="13" fillId="0" borderId="0" xfId="0" applyNumberFormat="1" applyFont="1" applyBorder="1" applyAlignment="1" applyProtection="1">
      <alignment vertical="center"/>
      <protection locked="0"/>
    </xf>
    <xf numFmtId="0" fontId="12" fillId="0" borderId="0" xfId="0" applyNumberFormat="1" applyFont="1" applyFill="1" applyBorder="1" applyAlignment="1" applyProtection="1">
      <alignment horizontal="center"/>
      <protection locked="0"/>
    </xf>
    <xf numFmtId="0" fontId="12" fillId="0" borderId="0" xfId="0" applyNumberFormat="1" applyFont="1" applyFill="1" applyAlignment="1" applyProtection="1">
      <alignment vertical="center"/>
      <protection locked="0"/>
    </xf>
    <xf numFmtId="0" fontId="12" fillId="0" borderId="0" xfId="0" applyNumberFormat="1" applyFont="1" applyFill="1" applyAlignment="1" applyProtection="1">
      <protection locked="0"/>
    </xf>
    <xf numFmtId="0" fontId="6" fillId="0" borderId="0" xfId="0" applyNumberFormat="1" applyFont="1" applyFill="1" applyAlignment="1" applyProtection="1">
      <alignment horizontal="center"/>
      <protection locked="0"/>
    </xf>
    <xf numFmtId="0" fontId="12" fillId="0" borderId="0" xfId="0" applyNumberFormat="1" applyFont="1" applyFill="1" applyAlignment="1" applyProtection="1">
      <alignment horizontal="center"/>
      <protection locked="0"/>
    </xf>
    <xf numFmtId="0" fontId="12" fillId="0" borderId="0" xfId="0" applyNumberFormat="1" applyFont="1" applyFill="1" applyAlignment="1" applyProtection="1">
      <alignment horizontal="center" vertical="center"/>
      <protection locked="0"/>
    </xf>
    <xf numFmtId="3" fontId="6" fillId="0" borderId="0" xfId="0" applyNumberFormat="1" applyFont="1" applyFill="1" applyAlignment="1" applyProtection="1">
      <alignment vertical="center"/>
      <protection locked="0"/>
    </xf>
    <xf numFmtId="3" fontId="6" fillId="0" borderId="0" xfId="0" applyNumberFormat="1" applyFont="1" applyFill="1" applyAlignment="1" applyProtection="1">
      <protection locked="0"/>
    </xf>
    <xf numFmtId="0" fontId="6" fillId="0" borderId="0" xfId="0" applyNumberFormat="1" applyFont="1" applyFill="1" applyAlignment="1" applyProtection="1">
      <alignment vertical="top"/>
      <protection locked="0"/>
    </xf>
    <xf numFmtId="0" fontId="6" fillId="0" borderId="0" xfId="0" applyNumberFormat="1" applyFont="1" applyFill="1" applyAlignment="1" applyProtection="1">
      <alignment vertical="top"/>
      <protection locked="0"/>
    </xf>
    <xf numFmtId="0" fontId="12" fillId="0" borderId="0" xfId="0" applyNumberFormat="1" applyFont="1"/>
    <xf numFmtId="0" fontId="19" fillId="0" borderId="0" xfId="0" applyNumberFormat="1" applyFont="1" applyBorder="1"/>
    <xf numFmtId="0" fontId="5" fillId="0" borderId="0" xfId="0" applyNumberFormat="1" applyFont="1"/>
    <xf numFmtId="0" fontId="6" fillId="0" borderId="0" xfId="0" applyNumberFormat="1" applyFont="1" applyFill="1" applyAlignment="1" applyProtection="1">
      <alignment horizontal="center" shrinkToFit="1"/>
      <protection locked="0"/>
    </xf>
    <xf numFmtId="179" fontId="11" fillId="0" borderId="0" xfId="0" applyNumberFormat="1" applyFont="1" applyFill="1" applyAlignment="1" applyProtection="1">
      <alignment vertical="center" shrinkToFit="1"/>
      <protection locked="0"/>
    </xf>
    <xf numFmtId="3" fontId="6" fillId="0" borderId="0" xfId="0" applyNumberFormat="1" applyFont="1" applyFill="1" applyAlignment="1" applyProtection="1">
      <alignment shrinkToFit="1"/>
      <protection locked="0"/>
    </xf>
    <xf numFmtId="0" fontId="12" fillId="0" borderId="0" xfId="0" applyNumberFormat="1" applyFont="1" applyFill="1" applyAlignment="1" applyProtection="1">
      <alignment shrinkToFit="1"/>
      <protection locked="0"/>
    </xf>
    <xf numFmtId="41" fontId="13" fillId="0" borderId="0" xfId="0" applyNumberFormat="1" applyFont="1" applyBorder="1" applyAlignment="1" applyProtection="1">
      <alignment vertical="center"/>
      <protection locked="0"/>
    </xf>
    <xf numFmtId="0" fontId="20" fillId="0" borderId="0" xfId="0" applyNumberFormat="1" applyFont="1" applyFill="1" applyAlignment="1" applyProtection="1">
      <alignment vertical="center"/>
      <protection locked="0"/>
    </xf>
    <xf numFmtId="0" fontId="9" fillId="0" borderId="0" xfId="0" applyNumberFormat="1" applyFont="1" applyFill="1" applyAlignment="1" applyProtection="1">
      <alignment vertical="center"/>
      <protection locked="0"/>
    </xf>
    <xf numFmtId="182" fontId="6" fillId="0" borderId="0" xfId="0" applyNumberFormat="1" applyFont="1" applyFill="1" applyAlignment="1" applyProtection="1">
      <alignment vertical="center"/>
      <protection locked="0"/>
    </xf>
    <xf numFmtId="3" fontId="12" fillId="0" borderId="0" xfId="0" applyNumberFormat="1" applyFont="1" applyFill="1" applyAlignment="1" applyProtection="1">
      <alignment vertical="center"/>
      <protection locked="0"/>
    </xf>
    <xf numFmtId="3" fontId="6" fillId="0" borderId="0" xfId="0" applyNumberFormat="1" applyFont="1" applyFill="1" applyBorder="1" applyAlignment="1" applyProtection="1">
      <alignment shrinkToFit="1"/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0" fontId="30" fillId="0" borderId="0" xfId="0" applyNumberFormat="1" applyFont="1" applyFill="1" applyAlignment="1" applyProtection="1">
      <alignment vertical="center"/>
      <protection locked="0"/>
    </xf>
    <xf numFmtId="0" fontId="30" fillId="0" borderId="0" xfId="0" applyNumberFormat="1" applyFont="1" applyFill="1" applyAlignment="1" applyProtection="1">
      <protection locked="0"/>
    </xf>
    <xf numFmtId="0" fontId="32" fillId="0" borderId="0" xfId="0" applyNumberFormat="1" applyFont="1" applyFill="1" applyProtection="1">
      <protection locked="0"/>
    </xf>
    <xf numFmtId="181" fontId="23" fillId="0" borderId="0" xfId="0" applyNumberFormat="1" applyFont="1" applyFill="1" applyAlignment="1" applyProtection="1">
      <protection locked="0"/>
    </xf>
    <xf numFmtId="0" fontId="23" fillId="0" borderId="0" xfId="0" applyNumberFormat="1" applyFont="1" applyFill="1" applyProtection="1">
      <protection locked="0"/>
    </xf>
    <xf numFmtId="0" fontId="2" fillId="0" borderId="0" xfId="0" applyNumberFormat="1" applyFont="1" applyFill="1" applyProtection="1"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0" fontId="35" fillId="0" borderId="0" xfId="0" applyNumberFormat="1" applyFont="1" applyFill="1" applyAlignment="1" applyProtection="1">
      <alignment vertical="center"/>
      <protection locked="0"/>
    </xf>
    <xf numFmtId="0" fontId="23" fillId="0" borderId="0" xfId="0" applyNumberFormat="1" applyFont="1" applyFill="1" applyAlignment="1" applyProtection="1">
      <protection locked="0"/>
    </xf>
    <xf numFmtId="0" fontId="35" fillId="0" borderId="0" xfId="0" applyNumberFormat="1" applyFont="1" applyBorder="1" applyAlignment="1" applyProtection="1">
      <alignment vertical="center"/>
      <protection locked="0"/>
    </xf>
    <xf numFmtId="0" fontId="23" fillId="0" borderId="0" xfId="0" applyNumberFormat="1" applyFont="1" applyBorder="1" applyAlignment="1" applyProtection="1">
      <alignment vertical="center"/>
      <protection locked="0"/>
    </xf>
    <xf numFmtId="0" fontId="37" fillId="0" borderId="0" xfId="0" applyNumberFormat="1" applyFont="1" applyBorder="1" applyAlignment="1" applyProtection="1">
      <alignment horizontal="right" vertical="center"/>
      <protection locked="0"/>
    </xf>
    <xf numFmtId="0" fontId="37" fillId="0" borderId="0" xfId="0" applyNumberFormat="1" applyFont="1" applyBorder="1" applyAlignment="1" applyProtection="1">
      <alignment vertical="center"/>
      <protection locked="0"/>
    </xf>
    <xf numFmtId="0" fontId="29" fillId="0" borderId="0" xfId="0" applyNumberFormat="1" applyFont="1" applyBorder="1" applyAlignment="1" applyProtection="1">
      <alignment vertical="center"/>
      <protection locked="0"/>
    </xf>
    <xf numFmtId="0" fontId="38" fillId="0" borderId="0" xfId="0" applyNumberFormat="1" applyFont="1" applyBorder="1" applyAlignment="1" applyProtection="1">
      <alignment vertical="center"/>
      <protection locked="0"/>
    </xf>
    <xf numFmtId="0" fontId="33" fillId="0" borderId="0" xfId="0" applyNumberFormat="1" applyFont="1" applyBorder="1" applyAlignment="1" applyProtection="1">
      <alignment vertical="center"/>
      <protection locked="0"/>
    </xf>
    <xf numFmtId="0" fontId="23" fillId="0" borderId="0" xfId="0" applyNumberFormat="1" applyFont="1" applyBorder="1" applyAlignment="1" applyProtection="1">
      <alignment horizontal="center" vertical="center"/>
      <protection locked="0"/>
    </xf>
    <xf numFmtId="0" fontId="23" fillId="0" borderId="0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NumberFormat="1" applyFont="1" applyBorder="1" applyAlignment="1" applyProtection="1">
      <alignment horizontal="center" vertical="center" shrinkToFit="1"/>
      <protection locked="0"/>
    </xf>
    <xf numFmtId="0" fontId="23" fillId="0" borderId="0" xfId="0" applyNumberFormat="1" applyFont="1" applyBorder="1" applyAlignment="1" applyProtection="1">
      <protection locked="0"/>
    </xf>
    <xf numFmtId="178" fontId="23" fillId="0" borderId="0" xfId="0" applyNumberFormat="1" applyFont="1" applyBorder="1" applyAlignment="1" applyProtection="1">
      <alignment vertical="center"/>
      <protection locked="0"/>
    </xf>
    <xf numFmtId="0" fontId="37" fillId="0" borderId="0" xfId="0" applyNumberFormat="1" applyFont="1" applyBorder="1" applyAlignment="1" applyProtection="1">
      <protection locked="0"/>
    </xf>
    <xf numFmtId="0" fontId="33" fillId="0" borderId="0" xfId="0" applyNumberFormat="1" applyFont="1" applyFill="1" applyProtection="1">
      <protection locked="0"/>
    </xf>
    <xf numFmtId="0" fontId="33" fillId="0" borderId="0" xfId="0" applyNumberFormat="1" applyFont="1" applyFill="1" applyBorder="1" applyAlignment="1" applyProtection="1">
      <alignment horizontal="right"/>
      <protection locked="0"/>
    </xf>
    <xf numFmtId="0" fontId="33" fillId="0" borderId="0" xfId="0" applyNumberFormat="1" applyFont="1" applyFill="1" applyAlignment="1" applyProtection="1">
      <protection locked="0"/>
    </xf>
    <xf numFmtId="0" fontId="37" fillId="0" borderId="0" xfId="0" applyNumberFormat="1" applyFont="1" applyAlignment="1" applyProtection="1">
      <alignment vertical="center"/>
      <protection locked="0"/>
    </xf>
    <xf numFmtId="0" fontId="23" fillId="0" borderId="0" xfId="0" applyNumberFormat="1" applyFont="1" applyFill="1" applyAlignment="1" applyProtection="1">
      <alignment vertical="top"/>
      <protection locked="0"/>
    </xf>
    <xf numFmtId="0" fontId="40" fillId="0" borderId="0" xfId="0" applyNumberFormat="1" applyFont="1" applyFill="1" applyBorder="1" applyAlignment="1" applyProtection="1">
      <alignment vertical="center"/>
      <protection locked="0"/>
    </xf>
    <xf numFmtId="0" fontId="30" fillId="0" borderId="0" xfId="0" applyNumberFormat="1" applyFont="1" applyFill="1" applyBorder="1" applyAlignment="1" applyProtection="1">
      <alignment vertical="center"/>
      <protection locked="0"/>
    </xf>
    <xf numFmtId="0" fontId="40" fillId="0" borderId="0" xfId="0" applyNumberFormat="1" applyFont="1" applyFill="1" applyBorder="1" applyAlignment="1" applyProtection="1">
      <protection locked="0"/>
    </xf>
    <xf numFmtId="0" fontId="30" fillId="0" borderId="0" xfId="0" applyNumberFormat="1" applyFont="1" applyFill="1" applyBorder="1" applyAlignment="1" applyProtection="1">
      <protection locked="0"/>
    </xf>
    <xf numFmtId="0" fontId="33" fillId="0" borderId="0" xfId="0" applyNumberFormat="1" applyFont="1" applyFill="1" applyBorder="1" applyAlignment="1" applyProtection="1">
      <alignment horizontal="center"/>
      <protection locked="0"/>
    </xf>
    <xf numFmtId="0" fontId="33" fillId="0" borderId="0" xfId="0" applyNumberFormat="1" applyFont="1" applyFill="1" applyBorder="1" applyProtection="1">
      <protection locked="0"/>
    </xf>
    <xf numFmtId="0" fontId="23" fillId="0" borderId="0" xfId="0" applyNumberFormat="1" applyFont="1" applyFill="1" applyAlignment="1" applyProtection="1">
      <alignment horizontal="center" vertical="center"/>
      <protection locked="0"/>
    </xf>
    <xf numFmtId="1" fontId="23" fillId="0" borderId="0" xfId="0" applyNumberFormat="1" applyFont="1" applyFill="1" applyBorder="1" applyAlignment="1" applyProtection="1">
      <alignment horizontal="center"/>
      <protection locked="0"/>
    </xf>
    <xf numFmtId="0" fontId="23" fillId="0" borderId="0" xfId="0" applyNumberFormat="1" applyFont="1" applyFill="1" applyBorder="1" applyAlignment="1" applyProtection="1">
      <alignment horizontal="center"/>
      <protection locked="0"/>
    </xf>
    <xf numFmtId="179" fontId="23" fillId="0" borderId="0" xfId="0" applyNumberFormat="1" applyFont="1" applyFill="1" applyBorder="1" applyAlignment="1" applyProtection="1">
      <protection locked="0"/>
    </xf>
    <xf numFmtId="0" fontId="23" fillId="0" borderId="0" xfId="0" applyNumberFormat="1" applyFont="1" applyFill="1" applyBorder="1" applyAlignment="1" applyProtection="1">
      <protection locked="0"/>
    </xf>
    <xf numFmtId="0" fontId="23" fillId="0" borderId="0" xfId="0" applyNumberFormat="1" applyFont="1" applyFill="1" applyAlignment="1" applyProtection="1">
      <protection locked="0"/>
    </xf>
    <xf numFmtId="1" fontId="35" fillId="0" borderId="0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NumberFormat="1" applyFont="1" applyFill="1" applyBorder="1" applyAlignment="1" applyProtection="1">
      <alignment horizontal="center" vertical="center"/>
      <protection locked="0"/>
    </xf>
    <xf numFmtId="179" fontId="35" fillId="0" borderId="0" xfId="0" applyNumberFormat="1" applyFont="1" applyFill="1" applyBorder="1" applyAlignment="1" applyProtection="1">
      <alignment vertical="center"/>
      <protection locked="0"/>
    </xf>
    <xf numFmtId="0" fontId="35" fillId="0" borderId="0" xfId="0" applyNumberFormat="1" applyFont="1" applyFill="1" applyBorder="1" applyAlignment="1" applyProtection="1">
      <alignment vertical="center"/>
      <protection locked="0"/>
    </xf>
    <xf numFmtId="0" fontId="35" fillId="0" borderId="0" xfId="0" applyNumberFormat="1" applyFont="1" applyFill="1" applyAlignment="1" applyProtection="1">
      <alignment vertical="center"/>
      <protection locked="0"/>
    </xf>
    <xf numFmtId="3" fontId="23" fillId="0" borderId="0" xfId="0" applyNumberFormat="1" applyFont="1" applyFill="1" applyBorder="1" applyAlignment="1" applyProtection="1">
      <protection locked="0"/>
    </xf>
    <xf numFmtId="0" fontId="34" fillId="0" borderId="0" xfId="0" applyNumberFormat="1" applyFont="1" applyFill="1" applyBorder="1" applyAlignment="1" applyProtection="1">
      <alignment horizontal="center"/>
      <protection locked="0"/>
    </xf>
    <xf numFmtId="180" fontId="23" fillId="0" borderId="0" xfId="0" applyNumberFormat="1" applyFont="1" applyFill="1" applyBorder="1" applyAlignment="1" applyProtection="1">
      <protection locked="0"/>
    </xf>
    <xf numFmtId="3" fontId="23" fillId="0" borderId="0" xfId="0" applyNumberFormat="1" applyFont="1" applyFill="1" applyBorder="1" applyAlignment="1" applyProtection="1">
      <alignment vertical="center"/>
      <protection locked="0"/>
    </xf>
    <xf numFmtId="179" fontId="23" fillId="0" borderId="0" xfId="0" applyNumberFormat="1" applyFont="1" applyFill="1" applyBorder="1" applyAlignment="1" applyProtection="1">
      <alignment vertical="center"/>
      <protection locked="0"/>
    </xf>
    <xf numFmtId="0" fontId="23" fillId="0" borderId="0" xfId="0" applyNumberFormat="1" applyFont="1" applyFill="1" applyBorder="1" applyAlignment="1" applyProtection="1">
      <alignment vertical="center"/>
      <protection locked="0"/>
    </xf>
    <xf numFmtId="0" fontId="23" fillId="0" borderId="0" xfId="0" applyNumberFormat="1" applyFont="1" applyFill="1" applyAlignment="1" applyProtection="1">
      <alignment vertical="center"/>
      <protection locked="0"/>
    </xf>
    <xf numFmtId="0" fontId="24" fillId="0" borderId="0" xfId="0" applyNumberFormat="1" applyFont="1" applyFill="1" applyAlignment="1" applyProtection="1">
      <alignment horizontal="center"/>
      <protection locked="0"/>
    </xf>
    <xf numFmtId="3" fontId="24" fillId="0" borderId="0" xfId="0" applyNumberFormat="1" applyFont="1" applyFill="1" applyBorder="1" applyProtection="1">
      <protection locked="0"/>
    </xf>
    <xf numFmtId="0" fontId="24" fillId="0" borderId="0" xfId="0" applyNumberFormat="1" applyFont="1" applyFill="1" applyBorder="1" applyProtection="1">
      <protection locked="0"/>
    </xf>
    <xf numFmtId="0" fontId="24" fillId="0" borderId="0" xfId="0" applyNumberFormat="1" applyFont="1" applyFill="1" applyProtection="1">
      <protection locked="0"/>
    </xf>
    <xf numFmtId="3" fontId="24" fillId="0" borderId="0" xfId="0" applyNumberFormat="1" applyFont="1" applyFill="1" applyProtection="1">
      <protection locked="0"/>
    </xf>
    <xf numFmtId="0" fontId="24" fillId="0" borderId="0" xfId="0" applyNumberFormat="1" applyFont="1" applyFill="1" applyBorder="1" applyAlignment="1" applyProtection="1">
      <alignment horizontal="center"/>
      <protection locked="0"/>
    </xf>
    <xf numFmtId="0" fontId="24" fillId="0" borderId="0" xfId="0" applyNumberFormat="1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Fill="1" applyBorder="1" applyAlignment="1" applyProtection="1">
      <alignment vertical="center"/>
      <protection locked="0"/>
    </xf>
    <xf numFmtId="0" fontId="24" fillId="0" borderId="0" xfId="0" applyNumberFormat="1" applyFont="1" applyFill="1" applyBorder="1" applyAlignment="1" applyProtection="1">
      <alignment vertical="center"/>
      <protection locked="0"/>
    </xf>
    <xf numFmtId="3" fontId="24" fillId="0" borderId="0" xfId="0" applyNumberFormat="1" applyFont="1" applyFill="1" applyBorder="1" applyAlignment="1" applyProtection="1">
      <protection locked="0"/>
    </xf>
    <xf numFmtId="0" fontId="24" fillId="0" borderId="0" xfId="0" applyNumberFormat="1" applyFont="1" applyFill="1" applyBorder="1" applyAlignment="1" applyProtection="1">
      <protection locked="0"/>
    </xf>
    <xf numFmtId="189" fontId="35" fillId="0" borderId="4" xfId="0" applyNumberFormat="1" applyFont="1" applyFill="1" applyBorder="1" applyAlignment="1" applyProtection="1">
      <alignment horizontal="right" vertical="center"/>
      <protection locked="0"/>
    </xf>
    <xf numFmtId="189" fontId="35" fillId="0" borderId="0" xfId="0" applyNumberFormat="1" applyFont="1" applyFill="1" applyBorder="1" applyAlignment="1" applyProtection="1">
      <alignment horizontal="right" vertical="center"/>
      <protection locked="0"/>
    </xf>
    <xf numFmtId="181" fontId="35" fillId="0" borderId="0" xfId="0" applyNumberFormat="1" applyFont="1" applyFill="1" applyAlignment="1" applyProtection="1">
      <alignment vertical="center"/>
      <protection locked="0"/>
    </xf>
    <xf numFmtId="177" fontId="35" fillId="0" borderId="0" xfId="0" applyNumberFormat="1" applyFont="1" applyFill="1" applyAlignment="1" applyProtection="1">
      <alignment vertical="center"/>
      <protection locked="0"/>
    </xf>
    <xf numFmtId="43" fontId="24" fillId="0" borderId="0" xfId="0" applyNumberFormat="1" applyFont="1" applyFill="1" applyProtection="1">
      <protection locked="0"/>
    </xf>
    <xf numFmtId="0" fontId="23" fillId="0" borderId="0" xfId="0" applyNumberFormat="1" applyFont="1" applyFill="1" applyBorder="1" applyAlignment="1" applyProtection="1">
      <alignment horizontal="center" vertical="center"/>
      <protection locked="0"/>
    </xf>
    <xf numFmtId="1" fontId="23" fillId="0" borderId="0" xfId="0" applyNumberFormat="1" applyFont="1" applyFill="1" applyBorder="1" applyAlignment="1" applyProtection="1">
      <alignment horizontal="center" vertical="center"/>
      <protection locked="0"/>
    </xf>
    <xf numFmtId="3" fontId="23" fillId="2" borderId="0" xfId="0" applyNumberFormat="1" applyFont="1" applyFill="1" applyBorder="1" applyAlignment="1" applyProtection="1">
      <protection locked="0"/>
    </xf>
    <xf numFmtId="0" fontId="23" fillId="2" borderId="0" xfId="0" applyNumberFormat="1" applyFont="1" applyFill="1" applyAlignment="1" applyProtection="1">
      <protection locked="0"/>
    </xf>
    <xf numFmtId="179" fontId="23" fillId="2" borderId="0" xfId="0" applyNumberFormat="1" applyFont="1" applyFill="1" applyBorder="1" applyAlignment="1" applyProtection="1">
      <protection locked="0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181" fontId="35" fillId="0" borderId="0" xfId="0" applyNumberFormat="1" applyFont="1" applyFill="1" applyBorder="1" applyAlignment="1" applyProtection="1">
      <alignment vertical="center"/>
      <protection locked="0"/>
    </xf>
    <xf numFmtId="3" fontId="24" fillId="0" borderId="0" xfId="0" applyNumberFormat="1" applyFont="1" applyFill="1" applyBorder="1" applyProtection="1">
      <protection locked="0"/>
    </xf>
    <xf numFmtId="43" fontId="35" fillId="0" borderId="0" xfId="0" applyNumberFormat="1" applyFont="1" applyFill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Alignment="1" applyProtection="1">
      <alignment horizontal="right" vertical="top"/>
      <protection locked="0"/>
    </xf>
    <xf numFmtId="0" fontId="20" fillId="0" borderId="0" xfId="0" applyNumberFormat="1" applyFont="1" applyFill="1" applyBorder="1" applyAlignment="1" applyProtection="1">
      <alignment horizontal="centerContinuous" vertical="center"/>
      <protection locked="0"/>
    </xf>
    <xf numFmtId="0" fontId="20" fillId="0" borderId="0" xfId="0" applyNumberFormat="1" applyFont="1" applyFill="1" applyAlignment="1" applyProtection="1">
      <alignment horizontal="centerContinuous" vertical="center"/>
      <protection locked="0"/>
    </xf>
    <xf numFmtId="0" fontId="10" fillId="0" borderId="0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Fill="1" applyAlignment="1" applyProtection="1">
      <alignment horizontal="centerContinuous"/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18" fillId="0" borderId="18" xfId="0" applyNumberFormat="1" applyFont="1" applyFill="1" applyBorder="1" applyAlignment="1">
      <alignment horizontal="center" vertical="center" wrapText="1"/>
    </xf>
    <xf numFmtId="0" fontId="18" fillId="0" borderId="6" xfId="0" applyNumberFormat="1" applyFont="1" applyFill="1" applyBorder="1" applyAlignment="1">
      <alignment vertical="center" wrapText="1"/>
    </xf>
    <xf numFmtId="0" fontId="18" fillId="0" borderId="4" xfId="0" applyNumberFormat="1" applyFont="1" applyFill="1" applyBorder="1" applyAlignment="1">
      <alignment vertical="center" wrapText="1"/>
    </xf>
    <xf numFmtId="0" fontId="18" fillId="0" borderId="9" xfId="0" applyNumberFormat="1" applyFont="1" applyFill="1" applyBorder="1" applyAlignment="1">
      <alignment vertical="center" wrapText="1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3" fillId="0" borderId="0" xfId="0" applyNumberFormat="1" applyFont="1" applyFill="1" applyAlignment="1">
      <alignment vertical="center"/>
    </xf>
    <xf numFmtId="180" fontId="33" fillId="0" borderId="0" xfId="0" applyNumberFormat="1" applyFont="1" applyFill="1" applyBorder="1" applyAlignment="1" applyProtection="1">
      <alignment horizontal="right"/>
      <protection locked="0"/>
    </xf>
    <xf numFmtId="0" fontId="23" fillId="0" borderId="0" xfId="0" applyNumberFormat="1" applyFont="1" applyFill="1" applyAlignment="1" applyProtection="1">
      <alignment horizontal="left" vertical="top"/>
      <protection locked="0"/>
    </xf>
    <xf numFmtId="0" fontId="25" fillId="0" borderId="0" xfId="0" applyNumberFormat="1" applyFont="1" applyFill="1" applyAlignment="1" applyProtection="1">
      <alignment vertical="top"/>
      <protection locked="0"/>
    </xf>
    <xf numFmtId="0" fontId="26" fillId="0" borderId="0" xfId="0" applyNumberFormat="1" applyFont="1" applyFill="1" applyAlignment="1" applyProtection="1">
      <alignment vertical="top"/>
      <protection locked="0"/>
    </xf>
    <xf numFmtId="0" fontId="23" fillId="0" borderId="0" xfId="0" applyNumberFormat="1" applyFont="1" applyFill="1" applyAlignment="1" applyProtection="1">
      <alignment horizontal="right" vertical="top"/>
      <protection locked="0"/>
    </xf>
    <xf numFmtId="0" fontId="28" fillId="0" borderId="0" xfId="0" applyNumberFormat="1" applyFont="1" applyFill="1" applyAlignment="1" applyProtection="1">
      <alignment horizontal="centerContinuous" vertical="center"/>
      <protection locked="0"/>
    </xf>
    <xf numFmtId="0" fontId="29" fillId="0" borderId="0" xfId="0" applyNumberFormat="1" applyFont="1" applyFill="1" applyAlignment="1" applyProtection="1">
      <alignment horizontal="centerContinuous" vertical="center"/>
      <protection locked="0"/>
    </xf>
    <xf numFmtId="0" fontId="30" fillId="0" borderId="0" xfId="0" applyNumberFormat="1" applyFont="1" applyFill="1" applyAlignment="1" applyProtection="1">
      <alignment horizontal="centerContinuous" vertical="center"/>
      <protection locked="0"/>
    </xf>
    <xf numFmtId="0" fontId="31" fillId="0" borderId="0" xfId="0" applyNumberFormat="1" applyFont="1" applyFill="1" applyAlignment="1" applyProtection="1">
      <alignment horizontal="centerContinuous"/>
      <protection locked="0"/>
    </xf>
    <xf numFmtId="0" fontId="30" fillId="0" borderId="0" xfId="0" applyNumberFormat="1" applyFont="1" applyFill="1" applyAlignment="1" applyProtection="1">
      <alignment horizontal="centerContinuous"/>
      <protection locked="0"/>
    </xf>
    <xf numFmtId="0" fontId="29" fillId="0" borderId="0" xfId="0" applyNumberFormat="1" applyFont="1" applyFill="1" applyAlignment="1" applyProtection="1">
      <alignment horizontal="centerContinuous"/>
      <protection locked="0"/>
    </xf>
    <xf numFmtId="0" fontId="32" fillId="0" borderId="0" xfId="0" applyNumberFormat="1" applyFont="1" applyFill="1" applyAlignment="1" applyProtection="1">
      <alignment horizontal="left"/>
      <protection locked="0"/>
    </xf>
    <xf numFmtId="0" fontId="33" fillId="0" borderId="0" xfId="0" applyNumberFormat="1" applyFont="1" applyFill="1" applyAlignment="1" applyProtection="1">
      <alignment horizontal="right"/>
      <protection locked="0"/>
    </xf>
    <xf numFmtId="0" fontId="44" fillId="0" borderId="2" xfId="0" applyNumberFormat="1" applyFont="1" applyFill="1" applyBorder="1" applyAlignment="1" applyProtection="1">
      <alignment horizontal="center" vertical="center"/>
      <protection locked="0"/>
    </xf>
    <xf numFmtId="0" fontId="44" fillId="0" borderId="15" xfId="0" applyNumberFormat="1" applyFont="1" applyFill="1" applyBorder="1" applyAlignment="1" applyProtection="1">
      <alignment horizontal="center" vertical="center"/>
      <protection locked="0"/>
    </xf>
    <xf numFmtId="0" fontId="44" fillId="0" borderId="16" xfId="0" applyNumberFormat="1" applyFont="1" applyFill="1" applyBorder="1" applyAlignment="1" applyProtection="1">
      <alignment horizontal="center" vertical="center"/>
      <protection locked="0"/>
    </xf>
    <xf numFmtId="0" fontId="44" fillId="0" borderId="17" xfId="0" applyNumberFormat="1" applyFont="1" applyFill="1" applyBorder="1" applyAlignment="1" applyProtection="1">
      <alignment horizontal="center" vertical="center"/>
      <protection locked="0"/>
    </xf>
    <xf numFmtId="0" fontId="34" fillId="0" borderId="15" xfId="0" applyNumberFormat="1" applyFont="1" applyFill="1" applyBorder="1" applyAlignment="1" applyProtection="1">
      <alignment horizontal="center" vertical="center"/>
      <protection locked="0"/>
    </xf>
    <xf numFmtId="0" fontId="27" fillId="0" borderId="16" xfId="0" applyNumberFormat="1" applyFont="1" applyFill="1" applyBorder="1" applyAlignment="1" applyProtection="1">
      <alignment horizontal="center" vertical="center"/>
      <protection locked="0"/>
    </xf>
    <xf numFmtId="0" fontId="44" fillId="0" borderId="10" xfId="0" applyNumberFormat="1" applyFont="1" applyFill="1" applyBorder="1" applyAlignment="1" applyProtection="1">
      <alignment horizontal="center" vertical="center"/>
      <protection locked="0"/>
    </xf>
    <xf numFmtId="0" fontId="44" fillId="0" borderId="3" xfId="0" applyNumberFormat="1" applyFont="1" applyFill="1" applyBorder="1" applyAlignment="1" applyProtection="1">
      <alignment horizontal="center" vertical="center"/>
      <protection locked="0"/>
    </xf>
    <xf numFmtId="0" fontId="23" fillId="0" borderId="3" xfId="0" applyNumberFormat="1" applyFont="1" applyFill="1" applyBorder="1" applyAlignment="1" applyProtection="1">
      <alignment horizontal="center" vertical="center"/>
      <protection locked="0"/>
    </xf>
    <xf numFmtId="0" fontId="44" fillId="0" borderId="5" xfId="0" applyNumberFormat="1" applyFont="1" applyFill="1" applyBorder="1" applyAlignment="1" applyProtection="1">
      <alignment horizontal="center" vertical="center"/>
      <protection locked="0"/>
    </xf>
    <xf numFmtId="0" fontId="44" fillId="0" borderId="0" xfId="0" applyNumberFormat="1" applyFont="1" applyFill="1" applyAlignment="1" applyProtection="1">
      <alignment horizontal="center" vertical="center"/>
      <protection locked="0"/>
    </xf>
    <xf numFmtId="0" fontId="44" fillId="0" borderId="12" xfId="0" applyNumberFormat="1" applyFont="1" applyFill="1" applyBorder="1" applyAlignment="1" applyProtection="1">
      <alignment horizontal="center" vertical="center"/>
      <protection locked="0"/>
    </xf>
    <xf numFmtId="0" fontId="44" fillId="0" borderId="6" xfId="0" applyNumberFormat="1" applyFont="1" applyFill="1" applyBorder="1" applyAlignment="1" applyProtection="1">
      <alignment horizontal="center" vertical="center"/>
      <protection locked="0"/>
    </xf>
    <xf numFmtId="0" fontId="27" fillId="0" borderId="5" xfId="0" applyNumberFormat="1" applyFont="1" applyFill="1" applyBorder="1" applyAlignment="1" applyProtection="1">
      <alignment horizontal="center" vertical="center"/>
      <protection locked="0"/>
    </xf>
    <xf numFmtId="0" fontId="44" fillId="0" borderId="13" xfId="0" applyNumberFormat="1" applyFont="1" applyFill="1" applyBorder="1" applyAlignment="1" applyProtection="1">
      <alignment horizontal="center" vertical="center"/>
      <protection locked="0"/>
    </xf>
    <xf numFmtId="0" fontId="27" fillId="0" borderId="18" xfId="0" applyNumberFormat="1" applyFont="1" applyFill="1" applyBorder="1" applyAlignment="1" applyProtection="1">
      <alignment horizontal="center" vertical="center"/>
      <protection locked="0"/>
    </xf>
    <xf numFmtId="0" fontId="27" fillId="0" borderId="6" xfId="0" applyNumberFormat="1" applyFont="1" applyFill="1" applyBorder="1" applyAlignment="1" applyProtection="1">
      <alignment horizontal="center" vertical="center"/>
      <protection locked="0"/>
    </xf>
    <xf numFmtId="0" fontId="44" fillId="0" borderId="14" xfId="0" applyNumberFormat="1" applyFont="1" applyFill="1" applyBorder="1" applyAlignment="1" applyProtection="1">
      <alignment horizontal="center" vertical="center"/>
      <protection locked="0"/>
    </xf>
    <xf numFmtId="0" fontId="44" fillId="0" borderId="19" xfId="0" applyNumberFormat="1" applyFont="1" applyFill="1" applyBorder="1" applyAlignment="1" applyProtection="1">
      <alignment horizontal="center" vertical="center"/>
      <protection locked="0"/>
    </xf>
    <xf numFmtId="0" fontId="23" fillId="0" borderId="6" xfId="0" applyNumberFormat="1" applyFont="1" applyFill="1" applyBorder="1" applyAlignment="1" applyProtection="1">
      <alignment horizontal="center" vertical="center"/>
      <protection locked="0"/>
    </xf>
    <xf numFmtId="0" fontId="23" fillId="0" borderId="5" xfId="0" applyNumberFormat="1" applyFont="1" applyFill="1" applyBorder="1" applyAlignment="1" applyProtection="1">
      <alignment horizontal="center" vertical="center"/>
      <protection locked="0"/>
    </xf>
    <xf numFmtId="0" fontId="23" fillId="0" borderId="4" xfId="0" applyNumberFormat="1" applyFont="1" applyFill="1" applyBorder="1" applyAlignment="1" applyProtection="1">
      <alignment horizontal="center" vertical="center"/>
      <protection locked="0"/>
    </xf>
    <xf numFmtId="0" fontId="44" fillId="0" borderId="0" xfId="0" applyNumberFormat="1" applyFont="1" applyFill="1" applyBorder="1" applyAlignment="1" applyProtection="1">
      <alignment horizontal="center" vertical="center"/>
      <protection locked="0"/>
    </xf>
    <xf numFmtId="0" fontId="44" fillId="0" borderId="7" xfId="0" applyNumberFormat="1" applyFont="1" applyFill="1" applyBorder="1" applyAlignment="1" applyProtection="1">
      <alignment horizontal="center" vertical="center"/>
      <protection locked="0"/>
    </xf>
    <xf numFmtId="0" fontId="23" fillId="0" borderId="11" xfId="0" applyNumberFormat="1" applyFont="1" applyFill="1" applyBorder="1" applyAlignment="1" applyProtection="1">
      <alignment horizontal="center" vertical="center"/>
      <protection locked="0"/>
    </xf>
    <xf numFmtId="0" fontId="23" fillId="0" borderId="8" xfId="0" applyNumberFormat="1" applyFont="1" applyFill="1" applyBorder="1" applyAlignment="1" applyProtection="1">
      <alignment horizontal="center" vertical="center"/>
      <protection locked="0"/>
    </xf>
    <xf numFmtId="0" fontId="23" fillId="0" borderId="7" xfId="0" applyNumberFormat="1" applyFont="1" applyFill="1" applyBorder="1" applyAlignment="1" applyProtection="1">
      <alignment horizontal="center" vertical="center"/>
      <protection locked="0"/>
    </xf>
    <xf numFmtId="0" fontId="23" fillId="0" borderId="9" xfId="0" applyNumberFormat="1" applyFont="1" applyFill="1" applyBorder="1" applyAlignment="1" applyProtection="1">
      <alignment horizontal="center" vertical="center"/>
      <protection locked="0"/>
    </xf>
    <xf numFmtId="0" fontId="23" fillId="0" borderId="5" xfId="0" applyNumberFormat="1" applyFont="1" applyFill="1" applyBorder="1" applyAlignment="1" applyProtection="1">
      <alignment horizontal="center"/>
      <protection locked="0"/>
    </xf>
    <xf numFmtId="189" fontId="23" fillId="0" borderId="0" xfId="0" applyNumberFormat="1" applyFont="1" applyFill="1" applyAlignment="1" applyProtection="1">
      <alignment horizontal="right"/>
      <protection locked="0"/>
    </xf>
    <xf numFmtId="41" fontId="23" fillId="0" borderId="0" xfId="0" applyNumberFormat="1" applyFont="1" applyFill="1" applyAlignment="1" applyProtection="1">
      <alignment horizontal="right"/>
      <protection locked="0"/>
    </xf>
    <xf numFmtId="41" fontId="23" fillId="0" borderId="5" xfId="0" applyNumberFormat="1" applyFont="1" applyFill="1" applyBorder="1" applyAlignment="1" applyProtection="1">
      <alignment horizontal="right"/>
      <protection locked="0"/>
    </xf>
    <xf numFmtId="1" fontId="23" fillId="0" borderId="0" xfId="0" applyNumberFormat="1" applyFont="1" applyFill="1" applyAlignment="1" applyProtection="1">
      <alignment horizontal="center"/>
      <protection locked="0"/>
    </xf>
    <xf numFmtId="0" fontId="35" fillId="0" borderId="5" xfId="0" applyNumberFormat="1" applyFont="1" applyFill="1" applyBorder="1" applyAlignment="1" applyProtection="1">
      <alignment horizontal="center" vertical="center"/>
      <protection locked="0"/>
    </xf>
    <xf numFmtId="189" fontId="35" fillId="0" borderId="0" xfId="0" applyNumberFormat="1" applyFont="1" applyFill="1" applyAlignment="1" applyProtection="1">
      <alignment horizontal="right" vertical="center"/>
    </xf>
    <xf numFmtId="41" fontId="35" fillId="0" borderId="0" xfId="0" applyNumberFormat="1" applyFont="1" applyFill="1" applyAlignment="1" applyProtection="1">
      <alignment horizontal="right" vertical="center"/>
    </xf>
    <xf numFmtId="1" fontId="35" fillId="0" borderId="4" xfId="0" applyNumberFormat="1" applyFont="1" applyFill="1" applyBorder="1" applyAlignment="1" applyProtection="1">
      <alignment horizontal="center" vertical="center"/>
      <protection locked="0"/>
    </xf>
    <xf numFmtId="0" fontId="44" fillId="0" borderId="5" xfId="0" applyNumberFormat="1" applyFont="1" applyFill="1" applyBorder="1" applyAlignment="1" applyProtection="1">
      <alignment horizontal="center"/>
      <protection locked="0"/>
    </xf>
    <xf numFmtId="189" fontId="23" fillId="0" borderId="0" xfId="0" applyNumberFormat="1" applyFont="1" applyFill="1" applyAlignment="1" applyProtection="1">
      <alignment horizontal="right"/>
    </xf>
    <xf numFmtId="176" fontId="23" fillId="0" borderId="4" xfId="0" applyNumberFormat="1" applyFont="1" applyFill="1" applyBorder="1" applyAlignment="1" applyProtection="1">
      <protection locked="0"/>
    </xf>
    <xf numFmtId="176" fontId="23" fillId="0" borderId="4" xfId="0" applyNumberFormat="1" applyFont="1" applyFill="1" applyBorder="1" applyAlignment="1" applyProtection="1">
      <alignment vertical="center"/>
      <protection locked="0"/>
    </xf>
    <xf numFmtId="41" fontId="23" fillId="0" borderId="0" xfId="0" applyNumberFormat="1" applyFont="1" applyFill="1" applyAlignment="1" applyProtection="1">
      <alignment horizontal="center"/>
      <protection locked="0"/>
    </xf>
    <xf numFmtId="176" fontId="23" fillId="0" borderId="0" xfId="0" applyNumberFormat="1" applyFont="1" applyFill="1" applyAlignment="1">
      <alignment horizontal="right"/>
    </xf>
    <xf numFmtId="176" fontId="23" fillId="0" borderId="0" xfId="0" applyNumberFormat="1" applyFont="1" applyFill="1" applyAlignment="1">
      <alignment horizontal="center"/>
    </xf>
    <xf numFmtId="176" fontId="23" fillId="0" borderId="0" xfId="0" applyNumberFormat="1" applyFont="1" applyFill="1" applyAlignment="1" applyProtection="1">
      <alignment horizontal="right"/>
      <protection locked="0"/>
    </xf>
    <xf numFmtId="176" fontId="23" fillId="0" borderId="0" xfId="0" applyNumberFormat="1" applyFont="1" applyFill="1" applyAlignment="1" applyProtection="1">
      <alignment horizontal="center"/>
      <protection locked="0"/>
    </xf>
    <xf numFmtId="0" fontId="24" fillId="0" borderId="7" xfId="0" applyNumberFormat="1" applyFont="1" applyFill="1" applyBorder="1" applyAlignment="1" applyProtection="1">
      <alignment horizontal="center" vertical="center"/>
      <protection locked="0"/>
    </xf>
    <xf numFmtId="177" fontId="23" fillId="0" borderId="9" xfId="0" applyNumberFormat="1" applyFont="1" applyFill="1" applyBorder="1" applyAlignment="1" applyProtection="1">
      <alignment vertical="center"/>
      <protection locked="0"/>
    </xf>
    <xf numFmtId="184" fontId="23" fillId="0" borderId="11" xfId="0" applyNumberFormat="1" applyFont="1" applyFill="1" applyBorder="1" applyProtection="1">
      <protection locked="0"/>
    </xf>
    <xf numFmtId="181" fontId="23" fillId="0" borderId="11" xfId="0" applyNumberFormat="1" applyFont="1" applyFill="1" applyBorder="1" applyAlignment="1" applyProtection="1">
      <alignment vertical="center"/>
      <protection locked="0"/>
    </xf>
    <xf numFmtId="176" fontId="23" fillId="0" borderId="11" xfId="0" applyNumberFormat="1" applyFont="1" applyFill="1" applyBorder="1" applyAlignment="1" applyProtection="1">
      <alignment vertical="center"/>
      <protection locked="0"/>
    </xf>
    <xf numFmtId="184" fontId="23" fillId="0" borderId="11" xfId="0" applyNumberFormat="1" applyFont="1" applyFill="1" applyBorder="1" applyAlignment="1" applyProtection="1">
      <alignment vertical="center"/>
      <protection locked="0"/>
    </xf>
    <xf numFmtId="183" fontId="23" fillId="0" borderId="11" xfId="0" applyNumberFormat="1" applyFont="1" applyFill="1" applyBorder="1" applyAlignment="1" applyProtection="1">
      <alignment vertical="center"/>
      <protection locked="0"/>
    </xf>
    <xf numFmtId="176" fontId="23" fillId="0" borderId="7" xfId="0" applyNumberFormat="1" applyFont="1" applyFill="1" applyBorder="1" applyAlignment="1" applyProtection="1">
      <alignment vertical="center"/>
      <protection locked="0"/>
    </xf>
    <xf numFmtId="3" fontId="23" fillId="0" borderId="11" xfId="0" applyNumberFormat="1" applyFont="1" applyFill="1" applyBorder="1" applyAlignment="1" applyProtection="1">
      <alignment vertical="center"/>
      <protection locked="0"/>
    </xf>
    <xf numFmtId="0" fontId="32" fillId="0" borderId="19" xfId="0" applyNumberFormat="1" applyFont="1" applyFill="1" applyBorder="1" applyAlignment="1" applyProtection="1">
      <alignment vertical="center"/>
      <protection locked="0"/>
    </xf>
    <xf numFmtId="176" fontId="23" fillId="0" borderId="0" xfId="0" applyNumberFormat="1" applyFont="1" applyFill="1" applyBorder="1" applyAlignment="1" applyProtection="1">
      <alignment vertical="center"/>
      <protection locked="0"/>
    </xf>
    <xf numFmtId="181" fontId="23" fillId="0" borderId="0" xfId="0" applyNumberFormat="1" applyFont="1" applyFill="1" applyBorder="1" applyAlignment="1" applyProtection="1">
      <alignment vertical="center"/>
      <protection locked="0"/>
    </xf>
    <xf numFmtId="176" fontId="23" fillId="0" borderId="0" xfId="0" applyNumberFormat="1" applyFont="1" applyFill="1" applyAlignment="1" applyProtection="1">
      <alignment vertical="center"/>
      <protection locked="0"/>
    </xf>
    <xf numFmtId="184" fontId="23" fillId="0" borderId="0" xfId="0" applyNumberFormat="1" applyFont="1" applyFill="1" applyBorder="1" applyAlignment="1" applyProtection="1">
      <alignment vertical="center"/>
      <protection locked="0"/>
    </xf>
    <xf numFmtId="183" fontId="23" fillId="0" borderId="0" xfId="0" applyNumberFormat="1" applyFont="1" applyFill="1" applyBorder="1" applyAlignment="1" applyProtection="1">
      <alignment vertical="center"/>
      <protection locked="0"/>
    </xf>
    <xf numFmtId="0" fontId="32" fillId="0" borderId="0" xfId="0" applyNumberFormat="1" applyFont="1" applyFill="1" applyBorder="1" applyAlignment="1" applyProtection="1">
      <alignment vertical="center"/>
      <protection locked="0"/>
    </xf>
    <xf numFmtId="178" fontId="33" fillId="0" borderId="0" xfId="0" applyNumberFormat="1" applyFont="1" applyFill="1" applyProtection="1">
      <protection locked="0"/>
    </xf>
    <xf numFmtId="3" fontId="33" fillId="0" borderId="0" xfId="0" applyNumberFormat="1" applyFont="1" applyFill="1" applyProtection="1">
      <protection locked="0"/>
    </xf>
    <xf numFmtId="178" fontId="33" fillId="0" borderId="0" xfId="0" applyNumberFormat="1" applyFont="1" applyFill="1" applyAlignment="1" applyProtection="1">
      <protection locked="0"/>
    </xf>
    <xf numFmtId="3" fontId="33" fillId="0" borderId="0" xfId="0" applyNumberFormat="1" applyFont="1" applyFill="1" applyAlignment="1" applyProtection="1">
      <alignment horizontal="left"/>
      <protection locked="0"/>
    </xf>
    <xf numFmtId="0" fontId="6" fillId="0" borderId="0" xfId="0" applyNumberFormat="1" applyFont="1" applyFill="1" applyAlignment="1" applyProtection="1">
      <alignment horizontal="left" vertical="top"/>
      <protection locked="0"/>
    </xf>
    <xf numFmtId="0" fontId="16" fillId="0" borderId="0" xfId="0" applyNumberFormat="1" applyFont="1" applyFill="1" applyAlignment="1" applyProtection="1">
      <alignment vertical="top"/>
      <protection locked="0"/>
    </xf>
    <xf numFmtId="0" fontId="17" fillId="0" borderId="0" xfId="0" applyNumberFormat="1" applyFont="1" applyFill="1" applyAlignment="1" applyProtection="1">
      <alignment vertical="top"/>
      <protection locked="0"/>
    </xf>
    <xf numFmtId="0" fontId="10" fillId="0" borderId="0" xfId="0" applyNumberFormat="1" applyFont="1" applyFill="1" applyAlignment="1" applyProtection="1">
      <alignment horizontal="centerContinuous" vertical="center"/>
      <protection locked="0"/>
    </xf>
    <xf numFmtId="0" fontId="14" fillId="0" borderId="0" xfId="0" applyNumberFormat="1" applyFont="1" applyFill="1" applyAlignment="1" applyProtection="1">
      <alignment horizontal="centerContinuous" vertical="center"/>
      <protection locked="0"/>
    </xf>
    <xf numFmtId="0" fontId="12" fillId="0" borderId="0" xfId="0" applyNumberFormat="1" applyFont="1" applyFill="1" applyAlignment="1" applyProtection="1">
      <alignment horizontal="centerContinuous" vertical="center"/>
      <protection locked="0"/>
    </xf>
    <xf numFmtId="0" fontId="15" fillId="0" borderId="0" xfId="0" applyNumberFormat="1" applyFont="1" applyFill="1" applyAlignment="1" applyProtection="1">
      <alignment horizontal="centerContinuous" vertical="center"/>
      <protection locked="0"/>
    </xf>
    <xf numFmtId="0" fontId="10" fillId="0" borderId="0" xfId="0" applyNumberFormat="1" applyFont="1" applyFill="1" applyAlignment="1" applyProtection="1">
      <alignment horizontal="centerContinuous"/>
      <protection locked="0"/>
    </xf>
    <xf numFmtId="0" fontId="14" fillId="0" borderId="0" xfId="0" applyNumberFormat="1" applyFont="1" applyFill="1" applyAlignment="1" applyProtection="1">
      <alignment horizontal="centerContinuous"/>
      <protection locked="0"/>
    </xf>
    <xf numFmtId="0" fontId="12" fillId="0" borderId="0" xfId="0" applyNumberFormat="1" applyFont="1" applyFill="1" applyAlignment="1" applyProtection="1">
      <alignment horizontal="centerContinuous"/>
      <protection locked="0"/>
    </xf>
    <xf numFmtId="0" fontId="15" fillId="0" borderId="0" xfId="0" applyNumberFormat="1" applyFont="1" applyFill="1" applyAlignment="1" applyProtection="1">
      <alignment horizontal="centerContinuous"/>
      <protection locked="0"/>
    </xf>
    <xf numFmtId="0" fontId="8" fillId="0" borderId="0" xfId="0" applyNumberFormat="1" applyFont="1" applyFill="1" applyAlignment="1" applyProtection="1">
      <alignment horizontal="center"/>
      <protection locked="0"/>
    </xf>
    <xf numFmtId="0" fontId="9" fillId="0" borderId="0" xfId="0" applyNumberFormat="1" applyFont="1" applyFill="1" applyAlignment="1" applyProtection="1">
      <alignment horizontal="right"/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9" fillId="0" borderId="0" xfId="0" applyNumberFormat="1" applyFont="1" applyFill="1" applyAlignment="1" applyProtection="1">
      <alignment horizontal="center"/>
      <protection locked="0"/>
    </xf>
    <xf numFmtId="0" fontId="41" fillId="0" borderId="2" xfId="0" applyNumberFormat="1" applyFont="1" applyFill="1" applyBorder="1" applyAlignment="1" applyProtection="1">
      <alignment horizontal="center" vertical="center"/>
      <protection locked="0"/>
    </xf>
    <xf numFmtId="0" fontId="41" fillId="0" borderId="10" xfId="0" applyNumberFormat="1" applyFont="1" applyFill="1" applyBorder="1" applyAlignment="1" applyProtection="1">
      <alignment horizontal="center" vertical="center"/>
      <protection locked="0"/>
    </xf>
    <xf numFmtId="0" fontId="41" fillId="0" borderId="3" xfId="0" applyNumberFormat="1" applyFont="1" applyFill="1" applyBorder="1" applyAlignment="1" applyProtection="1">
      <alignment horizontal="center" vertical="center"/>
      <protection locked="0"/>
    </xf>
    <xf numFmtId="0" fontId="41" fillId="0" borderId="5" xfId="0" applyNumberFormat="1" applyFont="1" applyFill="1" applyBorder="1" applyAlignment="1" applyProtection="1">
      <alignment horizontal="center" vertical="center"/>
      <protection locked="0"/>
    </xf>
    <xf numFmtId="0" fontId="6" fillId="0" borderId="6" xfId="0" applyNumberFormat="1" applyFont="1" applyFill="1" applyBorder="1" applyAlignment="1" applyProtection="1">
      <alignment horizontal="center" vertical="center"/>
      <protection locked="0"/>
    </xf>
    <xf numFmtId="0" fontId="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0" applyNumberFormat="1" applyFont="1" applyFill="1" applyBorder="1" applyAlignment="1" applyProtection="1">
      <alignment horizontal="center" vertical="center"/>
      <protection locked="0"/>
    </xf>
    <xf numFmtId="0" fontId="6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5" xfId="0" applyNumberFormat="1" applyFont="1" applyFill="1" applyBorder="1" applyAlignment="1" applyProtection="1">
      <alignment horizontal="center" vertical="center"/>
      <protection locked="0"/>
    </xf>
    <xf numFmtId="0" fontId="41" fillId="0" borderId="7" xfId="0" applyNumberFormat="1" applyFont="1" applyFill="1" applyBorder="1" applyAlignment="1" applyProtection="1">
      <alignment horizontal="center" vertical="center"/>
      <protection locked="0"/>
    </xf>
    <xf numFmtId="0" fontId="47" fillId="0" borderId="8" xfId="0" applyNumberFormat="1" applyFont="1" applyFill="1" applyBorder="1" applyAlignment="1" applyProtection="1">
      <alignment horizontal="center" vertical="center"/>
      <protection locked="0"/>
    </xf>
    <xf numFmtId="0" fontId="47" fillId="0" borderId="9" xfId="0" applyNumberFormat="1" applyFont="1" applyFill="1" applyBorder="1" applyAlignment="1" applyProtection="1">
      <alignment horizontal="center" vertical="center"/>
      <protection locked="0"/>
    </xf>
    <xf numFmtId="0" fontId="47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47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48" fillId="0" borderId="7" xfId="0" applyNumberFormat="1" applyFont="1" applyFill="1" applyBorder="1" applyAlignment="1" applyProtection="1">
      <alignment horizontal="center" vertical="center"/>
      <protection locked="0"/>
    </xf>
    <xf numFmtId="0" fontId="47" fillId="0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8" xfId="0" applyNumberFormat="1" applyFont="1" applyFill="1" applyBorder="1" applyAlignment="1" applyProtection="1">
      <alignment horizontal="center" vertical="center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0" fontId="6" fillId="0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5" xfId="0" applyNumberFormat="1" applyFont="1" applyFill="1" applyBorder="1" applyAlignment="1" applyProtection="1">
      <alignment horizontal="center"/>
      <protection locked="0"/>
    </xf>
    <xf numFmtId="1" fontId="6" fillId="0" borderId="4" xfId="0" applyNumberFormat="1" applyFont="1" applyFill="1" applyBorder="1" applyAlignment="1" applyProtection="1">
      <alignment horizontal="center"/>
      <protection locked="0"/>
    </xf>
    <xf numFmtId="191" fontId="23" fillId="0" borderId="0" xfId="0" applyNumberFormat="1" applyFont="1" applyFill="1" applyAlignment="1" applyProtection="1">
      <alignment horizontal="right"/>
    </xf>
    <xf numFmtId="191" fontId="62" fillId="0" borderId="0" xfId="0" applyNumberFormat="1" applyFont="1" applyFill="1"/>
    <xf numFmtId="41" fontId="63" fillId="0" borderId="0" xfId="0" applyNumberFormat="1" applyFont="1" applyFill="1" applyAlignment="1">
      <alignment horizontal="right"/>
    </xf>
    <xf numFmtId="0" fontId="6" fillId="0" borderId="11" xfId="0" applyNumberFormat="1" applyFont="1" applyFill="1" applyBorder="1" applyAlignment="1" applyProtection="1">
      <alignment horizontal="center" vertical="center"/>
      <protection locked="0"/>
    </xf>
    <xf numFmtId="179" fontId="6" fillId="0" borderId="9" xfId="0" applyNumberFormat="1" applyFont="1" applyFill="1" applyBorder="1" applyAlignment="1" applyProtection="1">
      <protection locked="0"/>
    </xf>
    <xf numFmtId="186" fontId="6" fillId="0" borderId="11" xfId="0" applyNumberFormat="1" applyFont="1" applyFill="1" applyBorder="1" applyProtection="1">
      <protection locked="0"/>
    </xf>
    <xf numFmtId="186" fontId="6" fillId="0" borderId="7" xfId="0" applyNumberFormat="1" applyFont="1" applyFill="1" applyBorder="1" applyProtection="1">
      <protection locked="0"/>
    </xf>
    <xf numFmtId="3" fontId="6" fillId="0" borderId="11" xfId="0" applyNumberFormat="1" applyFont="1" applyFill="1" applyBorder="1" applyAlignment="1" applyProtection="1">
      <alignment vertical="center"/>
      <protection locked="0"/>
    </xf>
    <xf numFmtId="3" fontId="6" fillId="0" borderId="9" xfId="0" applyNumberFormat="1" applyFont="1" applyFill="1" applyBorder="1" applyAlignment="1" applyProtection="1">
      <alignment vertical="center"/>
      <protection locked="0"/>
    </xf>
    <xf numFmtId="0" fontId="8" fillId="0" borderId="0" xfId="0" applyNumberFormat="1" applyFont="1" applyFill="1" applyAlignment="1" applyProtection="1">
      <protection locked="0"/>
    </xf>
    <xf numFmtId="3" fontId="9" fillId="0" borderId="0" xfId="0" applyNumberFormat="1" applyFont="1" applyFill="1" applyAlignment="1" applyProtection="1">
      <alignment horizontal="right"/>
      <protection locked="0"/>
    </xf>
    <xf numFmtId="0" fontId="9" fillId="0" borderId="0" xfId="0" applyNumberFormat="1" applyFont="1" applyFill="1" applyAlignment="1" applyProtection="1">
      <alignment horizontal="left"/>
      <protection locked="0"/>
    </xf>
    <xf numFmtId="0" fontId="47" fillId="0" borderId="0" xfId="0" applyNumberFormat="1" applyFont="1" applyFill="1" applyBorder="1" applyAlignment="1" applyProtection="1">
      <alignment horizontal="left" vertical="top"/>
      <protection locked="0"/>
    </xf>
    <xf numFmtId="0" fontId="50" fillId="0" borderId="0" xfId="0" applyNumberFormat="1" applyFont="1" applyFill="1" applyAlignment="1" applyProtection="1">
      <alignment vertical="top"/>
      <protection locked="0"/>
    </xf>
    <xf numFmtId="0" fontId="51" fillId="0" borderId="0" xfId="0" applyNumberFormat="1" applyFont="1" applyFill="1" applyAlignment="1" applyProtection="1">
      <alignment vertical="center"/>
      <protection locked="0"/>
    </xf>
    <xf numFmtId="0" fontId="52" fillId="0" borderId="0" xfId="0" applyNumberFormat="1" applyFont="1" applyFill="1" applyAlignment="1" applyProtection="1">
      <alignment vertical="center"/>
      <protection locked="0"/>
    </xf>
    <xf numFmtId="0" fontId="52" fillId="0" borderId="0" xfId="0" applyNumberFormat="1" applyFont="1" applyFill="1" applyBorder="1" applyAlignment="1" applyProtection="1">
      <alignment vertical="center"/>
      <protection locked="0"/>
    </xf>
    <xf numFmtId="0" fontId="47" fillId="0" borderId="0" xfId="0" applyNumberFormat="1" applyFont="1" applyFill="1" applyAlignment="1" applyProtection="1">
      <alignment horizontal="right" vertical="top"/>
      <protection locked="0"/>
    </xf>
    <xf numFmtId="0" fontId="53" fillId="0" borderId="0" xfId="0" applyNumberFormat="1" applyFont="1" applyFill="1" applyAlignment="1" applyProtection="1">
      <alignment horizontal="centerContinuous" vertical="center"/>
      <protection locked="0"/>
    </xf>
    <xf numFmtId="0" fontId="54" fillId="0" borderId="0" xfId="0" applyNumberFormat="1" applyFont="1" applyFill="1" applyAlignment="1" applyProtection="1">
      <alignment horizontal="centerContinuous" vertical="center"/>
      <protection locked="0"/>
    </xf>
    <xf numFmtId="0" fontId="54" fillId="0" borderId="0" xfId="0" applyNumberFormat="1" applyFont="1" applyFill="1" applyBorder="1" applyAlignment="1" applyProtection="1">
      <alignment horizontal="center" vertical="center"/>
      <protection locked="0"/>
    </xf>
    <xf numFmtId="0" fontId="54" fillId="0" borderId="0" xfId="0" applyNumberFormat="1" applyFont="1" applyFill="1" applyAlignment="1" applyProtection="1">
      <alignment horizontal="center" vertical="center"/>
      <protection locked="0"/>
    </xf>
    <xf numFmtId="0" fontId="54" fillId="0" borderId="0" xfId="0" applyNumberFormat="1" applyFont="1" applyFill="1" applyBorder="1" applyAlignment="1" applyProtection="1">
      <alignment vertical="center"/>
      <protection locked="0"/>
    </xf>
    <xf numFmtId="0" fontId="55" fillId="0" borderId="0" xfId="0" applyNumberFormat="1" applyFont="1" applyFill="1" applyBorder="1" applyAlignment="1" applyProtection="1">
      <alignment vertical="center"/>
      <protection locked="0"/>
    </xf>
    <xf numFmtId="0" fontId="56" fillId="0" borderId="0" xfId="0" applyNumberFormat="1" applyFont="1" applyFill="1" applyBorder="1" applyAlignment="1" applyProtection="1">
      <alignment vertical="center"/>
      <protection locked="0"/>
    </xf>
    <xf numFmtId="0" fontId="56" fillId="0" borderId="0" xfId="0" applyNumberFormat="1" applyFont="1" applyFill="1" applyBorder="1" applyAlignment="1" applyProtection="1">
      <alignment horizontal="right" vertical="center"/>
      <protection locked="0"/>
    </xf>
    <xf numFmtId="0" fontId="48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7" fillId="0" borderId="3" xfId="0" applyNumberFormat="1" applyFont="1" applyFill="1" applyBorder="1" applyAlignment="1" applyProtection="1">
      <alignment horizontal="center" vertical="center"/>
      <protection locked="0"/>
    </xf>
    <xf numFmtId="0" fontId="47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47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47" fillId="0" borderId="11" xfId="0" applyNumberFormat="1" applyFont="1" applyFill="1" applyBorder="1" applyAlignment="1" applyProtection="1">
      <alignment horizontal="center" vertical="center"/>
      <protection locked="0"/>
    </xf>
    <xf numFmtId="0" fontId="47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47" fillId="0" borderId="4" xfId="0" applyNumberFormat="1" applyFont="1" applyFill="1" applyBorder="1" applyAlignment="1" applyProtection="1">
      <alignment horizontal="center" vertical="center"/>
      <protection locked="0"/>
    </xf>
    <xf numFmtId="0" fontId="48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48" fillId="0" borderId="12" xfId="0" applyNumberFormat="1" applyFont="1" applyFill="1" applyBorder="1" applyAlignment="1" applyProtection="1">
      <alignment horizontal="center" vertical="center"/>
      <protection locked="0"/>
    </xf>
    <xf numFmtId="0" fontId="48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48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48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47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47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47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47" fillId="0" borderId="5" xfId="0" quotePrefix="1" applyNumberFormat="1" applyFont="1" applyFill="1" applyBorder="1" applyAlignment="1" applyProtection="1">
      <alignment horizontal="center" vertical="center"/>
      <protection locked="0"/>
    </xf>
    <xf numFmtId="41" fontId="47" fillId="0" borderId="4" xfId="0" applyNumberFormat="1" applyFont="1" applyFill="1" applyBorder="1" applyAlignment="1" applyProtection="1">
      <alignment horizontal="right" vertical="center"/>
      <protection locked="0"/>
    </xf>
    <xf numFmtId="41" fontId="47" fillId="0" borderId="0" xfId="0" applyNumberFormat="1" applyFont="1" applyFill="1" applyBorder="1" applyAlignment="1" applyProtection="1">
      <alignment horizontal="right" vertical="center"/>
      <protection locked="0"/>
    </xf>
    <xf numFmtId="41" fontId="47" fillId="0" borderId="5" xfId="0" applyNumberFormat="1" applyFont="1" applyFill="1" applyBorder="1" applyAlignment="1" applyProtection="1">
      <alignment vertical="center"/>
      <protection locked="0"/>
    </xf>
    <xf numFmtId="0" fontId="47" fillId="0" borderId="5" xfId="0" applyNumberFormat="1" applyFont="1" applyFill="1" applyBorder="1" applyAlignment="1" applyProtection="1">
      <alignment horizontal="center" vertical="center"/>
      <protection locked="0"/>
    </xf>
    <xf numFmtId="41" fontId="47" fillId="0" borderId="0" xfId="0" applyNumberFormat="1" applyFont="1" applyFill="1" applyBorder="1" applyAlignment="1" applyProtection="1">
      <alignment vertical="center"/>
      <protection locked="0"/>
    </xf>
    <xf numFmtId="41" fontId="47" fillId="0" borderId="5" xfId="0" applyNumberFormat="1" applyFont="1" applyFill="1" applyBorder="1" applyAlignment="1" applyProtection="1">
      <alignment horizontal="right" vertical="center"/>
      <protection locked="0"/>
    </xf>
    <xf numFmtId="0" fontId="57" fillId="0" borderId="5" xfId="0" applyNumberFormat="1" applyFont="1" applyFill="1" applyBorder="1" applyAlignment="1" applyProtection="1">
      <alignment horizontal="center" vertical="center"/>
      <protection locked="0"/>
    </xf>
    <xf numFmtId="41" fontId="57" fillId="0" borderId="4" xfId="0" applyNumberFormat="1" applyFont="1" applyFill="1" applyBorder="1" applyAlignment="1" applyProtection="1">
      <alignment horizontal="right" vertical="center"/>
      <protection locked="0"/>
    </xf>
    <xf numFmtId="41" fontId="57" fillId="0" borderId="0" xfId="0" applyNumberFormat="1" applyFont="1" applyFill="1" applyBorder="1" applyAlignment="1" applyProtection="1">
      <alignment horizontal="right" vertical="center"/>
      <protection locked="0"/>
    </xf>
    <xf numFmtId="41" fontId="57" fillId="0" borderId="21" xfId="0" applyNumberFormat="1" applyFont="1" applyFill="1" applyBorder="1" applyAlignment="1" applyProtection="1">
      <alignment horizontal="right" vertical="center"/>
      <protection locked="0"/>
    </xf>
    <xf numFmtId="0" fontId="57" fillId="0" borderId="4" xfId="0" applyNumberFormat="1" applyFont="1" applyFill="1" applyBorder="1" applyAlignment="1" applyProtection="1">
      <alignment horizontal="center" vertical="center"/>
      <protection locked="0"/>
    </xf>
    <xf numFmtId="41" fontId="47" fillId="0" borderId="0" xfId="0" applyNumberFormat="1" applyFont="1" applyFill="1" applyBorder="1" applyAlignment="1" applyProtection="1">
      <alignment horizontal="right" vertical="center" shrinkToFit="1"/>
      <protection locked="0"/>
    </xf>
    <xf numFmtId="41" fontId="47" fillId="0" borderId="11" xfId="0" applyNumberFormat="1" applyFont="1" applyFill="1" applyBorder="1" applyAlignment="1" applyProtection="1">
      <alignment horizontal="right" vertical="center"/>
      <protection locked="0"/>
    </xf>
    <xf numFmtId="41" fontId="47" fillId="0" borderId="11" xfId="0" applyNumberFormat="1" applyFont="1" applyFill="1" applyBorder="1" applyAlignment="1" applyProtection="1">
      <alignment horizontal="right" vertical="center" shrinkToFit="1"/>
      <protection locked="0"/>
    </xf>
    <xf numFmtId="41" fontId="47" fillId="0" borderId="7" xfId="0" applyNumberFormat="1" applyFont="1" applyFill="1" applyBorder="1" applyAlignment="1" applyProtection="1">
      <alignment horizontal="right" vertical="center"/>
      <protection locked="0"/>
    </xf>
    <xf numFmtId="0" fontId="55" fillId="0" borderId="0" xfId="0" applyNumberFormat="1" applyFont="1" applyFill="1" applyBorder="1" applyAlignment="1" applyProtection="1">
      <alignment horizontal="left" vertical="center"/>
      <protection locked="0"/>
    </xf>
    <xf numFmtId="0" fontId="52" fillId="0" borderId="0" xfId="0" applyNumberFormat="1" applyFont="1" applyFill="1" applyBorder="1" applyAlignment="1" applyProtection="1">
      <alignment horizontal="right" vertical="center"/>
      <protection locked="0"/>
    </xf>
    <xf numFmtId="0" fontId="47" fillId="0" borderId="0" xfId="0" applyNumberFormat="1" applyFont="1" applyFill="1" applyAlignment="1" applyProtection="1">
      <alignment horizontal="left" vertical="top"/>
      <protection locked="0"/>
    </xf>
    <xf numFmtId="0" fontId="53" fillId="0" borderId="0" xfId="0" applyNumberFormat="1" applyFont="1" applyFill="1" applyBorder="1" applyAlignment="1" applyProtection="1">
      <alignment horizontal="centerContinuous" vertical="center"/>
      <protection locked="0"/>
    </xf>
    <xf numFmtId="0" fontId="59" fillId="0" borderId="0" xfId="0" applyNumberFormat="1" applyFont="1" applyFill="1" applyBorder="1" applyAlignment="1" applyProtection="1">
      <alignment horizontal="center" vertical="center"/>
      <protection locked="0"/>
    </xf>
    <xf numFmtId="0" fontId="59" fillId="0" borderId="0" xfId="0" applyNumberFormat="1" applyFont="1" applyFill="1" applyAlignment="1" applyProtection="1">
      <alignment horizontal="center" vertical="center"/>
      <protection locked="0"/>
    </xf>
    <xf numFmtId="0" fontId="59" fillId="0" borderId="0" xfId="0" applyNumberFormat="1" applyFont="1" applyFill="1" applyAlignment="1" applyProtection="1">
      <alignment horizontal="centerContinuous" vertical="center"/>
      <protection locked="0"/>
    </xf>
    <xf numFmtId="0" fontId="59" fillId="0" borderId="0" xfId="0" applyNumberFormat="1" applyFont="1" applyFill="1" applyBorder="1" applyAlignment="1" applyProtection="1">
      <alignment horizontal="centerContinuous" vertical="center"/>
      <protection locked="0"/>
    </xf>
    <xf numFmtId="0" fontId="61" fillId="0" borderId="0" xfId="0" applyNumberFormat="1" applyFont="1" applyFill="1" applyBorder="1" applyAlignment="1" applyProtection="1">
      <alignment vertical="center"/>
      <protection locked="0"/>
    </xf>
    <xf numFmtId="0" fontId="48" fillId="0" borderId="2" xfId="0" applyNumberFormat="1" applyFont="1" applyFill="1" applyBorder="1" applyAlignment="1" applyProtection="1">
      <alignment horizontal="center" vertical="center" shrinkToFit="1"/>
      <protection locked="0"/>
    </xf>
    <xf numFmtId="0" fontId="48" fillId="0" borderId="2" xfId="0" applyNumberFormat="1" applyFont="1" applyFill="1" applyBorder="1" applyAlignment="1" applyProtection="1">
      <alignment horizontal="center" vertical="center"/>
      <protection locked="0"/>
    </xf>
    <xf numFmtId="0" fontId="48" fillId="0" borderId="15" xfId="0" applyNumberFormat="1" applyFont="1" applyFill="1" applyBorder="1" applyAlignment="1" applyProtection="1">
      <alignment horizontal="center" vertical="center"/>
      <protection locked="0"/>
    </xf>
    <xf numFmtId="0" fontId="58" fillId="0" borderId="5" xfId="0" applyNumberFormat="1" applyFont="1" applyFill="1" applyBorder="1" applyAlignment="1" applyProtection="1">
      <alignment horizontal="center" vertical="center"/>
      <protection locked="0"/>
    </xf>
    <xf numFmtId="0" fontId="48" fillId="0" borderId="5" xfId="0" applyNumberFormat="1" applyFont="1" applyFill="1" applyBorder="1" applyAlignment="1" applyProtection="1">
      <alignment horizontal="center" vertical="center"/>
      <protection locked="0"/>
    </xf>
    <xf numFmtId="0" fontId="47" fillId="0" borderId="0" xfId="0" applyNumberFormat="1" applyFont="1" applyFill="1" applyBorder="1" applyAlignment="1" applyProtection="1">
      <alignment horizontal="center" vertical="center"/>
      <protection locked="0"/>
    </xf>
    <xf numFmtId="0" fontId="47" fillId="0" borderId="11" xfId="0" applyNumberFormat="1" applyFont="1" applyFill="1" applyBorder="1" applyAlignment="1" applyProtection="1">
      <alignment horizontal="center" vertical="center" shrinkToFit="1"/>
      <protection locked="0"/>
    </xf>
    <xf numFmtId="188" fontId="47" fillId="0" borderId="4" xfId="0" applyNumberFormat="1" applyFont="1" applyFill="1" applyBorder="1" applyAlignment="1" applyProtection="1">
      <alignment horizontal="right" vertical="center"/>
      <protection locked="0"/>
    </xf>
    <xf numFmtId="188" fontId="47" fillId="0" borderId="0" xfId="0" applyNumberFormat="1" applyFont="1" applyFill="1" applyBorder="1" applyAlignment="1" applyProtection="1">
      <alignment horizontal="right" vertical="center"/>
      <protection locked="0"/>
    </xf>
    <xf numFmtId="183" fontId="47" fillId="0" borderId="0" xfId="0" applyNumberFormat="1" applyFont="1" applyFill="1" applyBorder="1" applyAlignment="1" applyProtection="1">
      <alignment horizontal="right" vertical="center"/>
      <protection locked="0"/>
    </xf>
    <xf numFmtId="185" fontId="47" fillId="0" borderId="4" xfId="0" applyNumberFormat="1" applyFont="1" applyFill="1" applyBorder="1" applyAlignment="1" applyProtection="1">
      <alignment horizontal="right" vertical="center"/>
      <protection locked="0"/>
    </xf>
    <xf numFmtId="185" fontId="47" fillId="0" borderId="0" xfId="0" applyNumberFormat="1" applyFont="1" applyFill="1" applyBorder="1" applyAlignment="1" applyProtection="1">
      <alignment horizontal="right" vertical="center"/>
      <protection locked="0"/>
    </xf>
    <xf numFmtId="190" fontId="47" fillId="0" borderId="0" xfId="0" applyNumberFormat="1" applyFont="1" applyFill="1" applyBorder="1" applyAlignment="1" applyProtection="1">
      <alignment horizontal="right" vertical="center"/>
      <protection locked="0"/>
    </xf>
    <xf numFmtId="180" fontId="47" fillId="0" borderId="0" xfId="0" applyNumberFormat="1" applyFont="1" applyFill="1" applyBorder="1" applyAlignment="1" applyProtection="1">
      <alignment horizontal="right" vertical="center"/>
      <protection locked="0"/>
    </xf>
    <xf numFmtId="188" fontId="57" fillId="0" borderId="0" xfId="0" applyNumberFormat="1" applyFont="1" applyFill="1" applyBorder="1" applyAlignment="1" applyProtection="1">
      <alignment horizontal="right" vertical="center"/>
      <protection locked="0"/>
    </xf>
    <xf numFmtId="183" fontId="57" fillId="0" borderId="0" xfId="0" applyNumberFormat="1" applyFont="1" applyFill="1" applyBorder="1" applyAlignment="1" applyProtection="1">
      <alignment horizontal="right" vertical="center"/>
      <protection locked="0"/>
    </xf>
    <xf numFmtId="0" fontId="57" fillId="0" borderId="5" xfId="0" quotePrefix="1" applyNumberFormat="1" applyFont="1" applyFill="1" applyBorder="1" applyAlignment="1" applyProtection="1">
      <alignment horizontal="center" vertical="center"/>
      <protection locked="0"/>
    </xf>
    <xf numFmtId="185" fontId="57" fillId="0" borderId="0" xfId="0" applyNumberFormat="1" applyFont="1" applyFill="1" applyBorder="1" applyAlignment="1" applyProtection="1">
      <alignment horizontal="right" vertical="center"/>
      <protection locked="0"/>
    </xf>
    <xf numFmtId="180" fontId="57" fillId="0" borderId="0" xfId="0" applyNumberFormat="1" applyFont="1" applyFill="1" applyBorder="1" applyAlignment="1" applyProtection="1">
      <alignment horizontal="right" vertical="center"/>
      <protection locked="0"/>
    </xf>
    <xf numFmtId="190" fontId="57" fillId="0" borderId="0" xfId="0" applyNumberFormat="1" applyFont="1" applyFill="1" applyBorder="1" applyAlignment="1" applyProtection="1">
      <alignment horizontal="right" vertical="center"/>
      <protection locked="0"/>
    </xf>
    <xf numFmtId="178" fontId="47" fillId="0" borderId="5" xfId="0" applyNumberFormat="1" applyFont="1" applyFill="1" applyBorder="1" applyAlignment="1" applyProtection="1">
      <alignment horizontal="center" vertical="center"/>
      <protection locked="0"/>
    </xf>
    <xf numFmtId="185" fontId="47" fillId="0" borderId="0" xfId="0" applyNumberFormat="1" applyFont="1" applyFill="1" applyBorder="1" applyAlignment="1" applyProtection="1">
      <alignment vertical="center"/>
      <protection locked="0"/>
    </xf>
    <xf numFmtId="178" fontId="47" fillId="0" borderId="5" xfId="0" quotePrefix="1" applyNumberFormat="1" applyFont="1" applyFill="1" applyBorder="1" applyAlignment="1" applyProtection="1">
      <alignment horizontal="center" vertical="center"/>
      <protection locked="0"/>
    </xf>
    <xf numFmtId="178" fontId="47" fillId="0" borderId="7" xfId="0" applyNumberFormat="1" applyFont="1" applyFill="1" applyBorder="1" applyAlignment="1" applyProtection="1">
      <alignment horizontal="center" vertical="center"/>
      <protection locked="0"/>
    </xf>
    <xf numFmtId="185" fontId="47" fillId="0" borderId="11" xfId="0" applyNumberFormat="1" applyFont="1" applyFill="1" applyBorder="1" applyAlignment="1" applyProtection="1">
      <alignment horizontal="right" vertical="center"/>
      <protection locked="0"/>
    </xf>
    <xf numFmtId="185" fontId="47" fillId="0" borderId="11" xfId="0" applyNumberFormat="1" applyFont="1" applyFill="1" applyBorder="1" applyAlignment="1" applyProtection="1">
      <alignment vertical="center"/>
      <protection locked="0"/>
    </xf>
    <xf numFmtId="180" fontId="47" fillId="0" borderId="11" xfId="0" applyNumberFormat="1" applyFont="1" applyFill="1" applyBorder="1" applyAlignment="1" applyProtection="1">
      <alignment horizontal="right" vertical="center"/>
      <protection locked="0"/>
    </xf>
    <xf numFmtId="178" fontId="47" fillId="0" borderId="0" xfId="0" applyNumberFormat="1" applyFont="1" applyFill="1" applyBorder="1" applyAlignment="1" applyProtection="1">
      <alignment vertical="center"/>
      <protection locked="0"/>
    </xf>
    <xf numFmtId="0" fontId="60" fillId="0" borderId="5" xfId="0" applyNumberFormat="1" applyFont="1" applyFill="1" applyBorder="1" applyAlignment="1" applyProtection="1">
      <alignment horizontal="center" vertical="center" shrinkToFit="1"/>
      <protection locked="0"/>
    </xf>
    <xf numFmtId="0" fontId="48" fillId="0" borderId="13" xfId="0" applyNumberFormat="1" applyFont="1" applyFill="1" applyBorder="1" applyAlignment="1" applyProtection="1">
      <alignment horizontal="center" vertical="center"/>
      <protection locked="0"/>
    </xf>
    <xf numFmtId="0" fontId="48" fillId="0" borderId="0" xfId="0" applyNumberFormat="1" applyFont="1" applyFill="1" applyBorder="1" applyAlignment="1" applyProtection="1">
      <alignment horizontal="center" vertical="center"/>
      <protection locked="0"/>
    </xf>
    <xf numFmtId="0" fontId="47" fillId="0" borderId="6" xfId="0" applyNumberFormat="1" applyFont="1" applyFill="1" applyBorder="1" applyAlignment="1" applyProtection="1">
      <alignment horizontal="center" vertical="center"/>
      <protection locked="0"/>
    </xf>
    <xf numFmtId="187" fontId="47" fillId="0" borderId="0" xfId="0" applyNumberFormat="1" applyFont="1" applyFill="1" applyBorder="1" applyAlignment="1" applyProtection="1">
      <alignment horizontal="right" vertical="center"/>
      <protection locked="0"/>
    </xf>
    <xf numFmtId="185" fontId="57" fillId="0" borderId="4" xfId="0" applyNumberFormat="1" applyFont="1" applyFill="1" applyBorder="1" applyAlignment="1" applyProtection="1">
      <alignment vertical="center"/>
      <protection locked="0"/>
    </xf>
    <xf numFmtId="185" fontId="57" fillId="0" borderId="0" xfId="0" applyNumberFormat="1" applyFont="1" applyFill="1" applyBorder="1" applyAlignment="1" applyProtection="1">
      <alignment vertical="center"/>
      <protection locked="0"/>
    </xf>
    <xf numFmtId="187" fontId="57" fillId="0" borderId="4" xfId="0" applyNumberFormat="1" applyFont="1" applyFill="1" applyBorder="1" applyAlignment="1" applyProtection="1">
      <alignment vertical="center"/>
      <protection locked="0"/>
    </xf>
    <xf numFmtId="187" fontId="57" fillId="0" borderId="0" xfId="0" applyNumberFormat="1" applyFont="1" applyFill="1" applyBorder="1" applyAlignment="1" applyProtection="1">
      <alignment vertical="center"/>
      <protection locked="0"/>
    </xf>
    <xf numFmtId="187" fontId="57" fillId="0" borderId="0" xfId="0" applyNumberFormat="1" applyFont="1" applyFill="1" applyBorder="1" applyAlignment="1" applyProtection="1">
      <alignment horizontal="right" vertical="center"/>
      <protection locked="0"/>
    </xf>
    <xf numFmtId="185" fontId="47" fillId="0" borderId="4" xfId="0" applyNumberFormat="1" applyFont="1" applyFill="1" applyBorder="1" applyAlignment="1" applyProtection="1">
      <alignment vertical="center"/>
      <protection locked="0"/>
    </xf>
    <xf numFmtId="187" fontId="47" fillId="0" borderId="0" xfId="0" applyNumberFormat="1" applyFont="1" applyFill="1" applyBorder="1" applyAlignment="1" applyProtection="1">
      <alignment vertical="center"/>
      <protection locked="0"/>
    </xf>
    <xf numFmtId="180" fontId="47" fillId="0" borderId="4" xfId="0" applyNumberFormat="1" applyFont="1" applyFill="1" applyBorder="1" applyAlignment="1" applyProtection="1">
      <alignment vertical="center"/>
      <protection locked="0"/>
    </xf>
    <xf numFmtId="187" fontId="47" fillId="0" borderId="4" xfId="0" applyNumberFormat="1" applyFont="1" applyFill="1" applyBorder="1" applyAlignment="1" applyProtection="1">
      <alignment vertical="center"/>
      <protection locked="0"/>
    </xf>
    <xf numFmtId="185" fontId="47" fillId="0" borderId="9" xfId="0" applyNumberFormat="1" applyFont="1" applyFill="1" applyBorder="1" applyAlignment="1" applyProtection="1">
      <alignment vertical="center"/>
      <protection locked="0"/>
    </xf>
    <xf numFmtId="187" fontId="47" fillId="0" borderId="11" xfId="0" applyNumberFormat="1" applyFont="1" applyFill="1" applyBorder="1" applyAlignment="1" applyProtection="1">
      <alignment vertical="center"/>
      <protection locked="0"/>
    </xf>
    <xf numFmtId="180" fontId="47" fillId="0" borderId="9" xfId="0" applyNumberFormat="1" applyFont="1" applyFill="1" applyBorder="1" applyAlignment="1" applyProtection="1">
      <alignment vertical="center"/>
      <protection locked="0"/>
    </xf>
    <xf numFmtId="187" fontId="47" fillId="0" borderId="11" xfId="0" applyNumberFormat="1" applyFont="1" applyFill="1" applyBorder="1" applyAlignment="1" applyProtection="1">
      <alignment horizontal="right" vertical="center"/>
      <protection locked="0"/>
    </xf>
    <xf numFmtId="0" fontId="55" fillId="0" borderId="0" xfId="0" applyNumberFormat="1" applyFont="1" applyFill="1" applyBorder="1" applyAlignment="1" applyProtection="1">
      <alignment horizontal="left"/>
      <protection locked="0"/>
    </xf>
    <xf numFmtId="0" fontId="56" fillId="0" borderId="0" xfId="0" applyNumberFormat="1" applyFont="1" applyFill="1" applyBorder="1" applyAlignment="1" applyProtection="1">
      <alignment horizontal="left" vertical="center"/>
      <protection locked="0"/>
    </xf>
    <xf numFmtId="0" fontId="56" fillId="0" borderId="0" xfId="0" applyNumberFormat="1" applyFont="1" applyFill="1" applyAlignment="1" applyProtection="1">
      <alignment horizontal="right"/>
      <protection locked="0"/>
    </xf>
    <xf numFmtId="0" fontId="55" fillId="0" borderId="0" xfId="0" applyNumberFormat="1" applyFont="1" applyFill="1" applyAlignment="1" applyProtection="1">
      <alignment horizontal="left"/>
      <protection locked="0"/>
    </xf>
    <xf numFmtId="0" fontId="56" fillId="0" borderId="0" xfId="0" applyNumberFormat="1" applyFont="1" applyFill="1" applyProtection="1">
      <protection locked="0"/>
    </xf>
    <xf numFmtId="0" fontId="56" fillId="0" borderId="0" xfId="0" applyNumberFormat="1" applyFont="1" applyFill="1" applyBorder="1" applyAlignment="1" applyProtection="1">
      <alignment horizontal="right"/>
      <protection locked="0"/>
    </xf>
    <xf numFmtId="0" fontId="56" fillId="0" borderId="0" xfId="0" applyNumberFormat="1" applyFont="1" applyFill="1" applyAlignment="1" applyProtection="1">
      <alignment horizontal="left"/>
      <protection locked="0"/>
    </xf>
    <xf numFmtId="0" fontId="56" fillId="0" borderId="0" xfId="0" applyNumberFormat="1" applyFont="1" applyFill="1" applyAlignment="1" applyProtection="1">
      <protection locked="0"/>
    </xf>
    <xf numFmtId="0" fontId="56" fillId="0" borderId="0" xfId="0" quotePrefix="1" applyNumberFormat="1" applyFont="1" applyFill="1" applyBorder="1" applyAlignment="1" applyProtection="1">
      <alignment horizontal="left" vertical="center"/>
      <protection locked="0"/>
    </xf>
    <xf numFmtId="0" fontId="39" fillId="0" borderId="0" xfId="0" applyNumberFormat="1" applyFont="1" applyFill="1" applyAlignment="1" applyProtection="1">
      <alignment horizontal="centerContinuous" vertical="center"/>
      <protection locked="0"/>
    </xf>
    <xf numFmtId="0" fontId="0" fillId="0" borderId="0" xfId="0" applyNumberFormat="1" applyFont="1" applyFill="1" applyAlignment="1" applyProtection="1">
      <alignment horizontal="centerContinuous"/>
      <protection locked="0"/>
    </xf>
    <xf numFmtId="0" fontId="24" fillId="0" borderId="0" xfId="0" applyNumberFormat="1" applyFont="1" applyFill="1" applyAlignment="1" applyProtection="1">
      <alignment horizontal="left"/>
      <protection locked="0"/>
    </xf>
    <xf numFmtId="0" fontId="23" fillId="0" borderId="0" xfId="0" applyNumberFormat="1" applyFont="1" applyFill="1" applyAlignment="1" applyProtection="1">
      <alignment horizontal="right"/>
      <protection locked="0"/>
    </xf>
    <xf numFmtId="0" fontId="6" fillId="0" borderId="3" xfId="0" applyNumberFormat="1" applyFont="1" applyFill="1" applyBorder="1" applyAlignment="1" applyProtection="1">
      <alignment horizontal="center" vertical="center"/>
      <protection locked="0"/>
    </xf>
    <xf numFmtId="180" fontId="23" fillId="0" borderId="0" xfId="0" applyNumberFormat="1" applyFont="1" applyFill="1" applyAlignment="1" applyProtection="1">
      <alignment horizontal="right" shrinkToFit="1"/>
      <protection locked="0"/>
    </xf>
    <xf numFmtId="1" fontId="23" fillId="0" borderId="4" xfId="0" applyNumberFormat="1" applyFont="1" applyFill="1" applyBorder="1" applyAlignment="1" applyProtection="1">
      <alignment horizontal="center"/>
      <protection locked="0"/>
    </xf>
    <xf numFmtId="180" fontId="35" fillId="0" borderId="0" xfId="0" applyNumberFormat="1" applyFont="1" applyFill="1" applyAlignment="1" applyProtection="1">
      <alignment horizontal="right" vertical="center" shrinkToFit="1"/>
      <protection locked="0"/>
    </xf>
    <xf numFmtId="180" fontId="23" fillId="0" borderId="9" xfId="0" applyNumberFormat="1" applyFont="1" applyFill="1" applyBorder="1" applyAlignment="1" applyProtection="1">
      <protection locked="0"/>
    </xf>
    <xf numFmtId="180" fontId="23" fillId="0" borderId="11" xfId="0" applyNumberFormat="1" applyFont="1" applyFill="1" applyBorder="1" applyAlignment="1" applyProtection="1">
      <alignment vertical="center"/>
      <protection locked="0"/>
    </xf>
    <xf numFmtId="180" fontId="23" fillId="0" borderId="11" xfId="0" applyNumberFormat="1" applyFont="1" applyFill="1" applyBorder="1" applyAlignment="1" applyProtection="1">
      <alignment horizontal="right" vertical="center"/>
      <protection locked="0"/>
    </xf>
    <xf numFmtId="180" fontId="23" fillId="0" borderId="7" xfId="0" applyNumberFormat="1" applyFont="1" applyFill="1" applyBorder="1" applyAlignment="1" applyProtection="1">
      <alignment vertical="center"/>
      <protection locked="0"/>
    </xf>
    <xf numFmtId="3" fontId="23" fillId="0" borderId="9" xfId="0" applyNumberFormat="1" applyFont="1" applyFill="1" applyBorder="1" applyAlignment="1" applyProtection="1">
      <alignment vertical="center"/>
      <protection locked="0"/>
    </xf>
    <xf numFmtId="0" fontId="0" fillId="0" borderId="0" xfId="0" applyNumberFormat="1" applyFill="1"/>
    <xf numFmtId="0" fontId="41" fillId="0" borderId="3" xfId="0" applyNumberFormat="1" applyFont="1" applyFill="1" applyBorder="1" applyAlignment="1" applyProtection="1">
      <alignment horizontal="centerContinuous" vertical="center"/>
      <protection locked="0"/>
    </xf>
    <xf numFmtId="0" fontId="41" fillId="0" borderId="15" xfId="0" applyNumberFormat="1" applyFont="1" applyFill="1" applyBorder="1" applyAlignment="1" applyProtection="1">
      <alignment horizontal="centerContinuous" vertical="center"/>
      <protection locked="0"/>
    </xf>
    <xf numFmtId="0" fontId="6" fillId="0" borderId="4" xfId="0" applyNumberFormat="1" applyFont="1" applyFill="1" applyBorder="1" applyAlignment="1" applyProtection="1">
      <alignment horizontal="centerContinuous" vertical="center"/>
      <protection locked="0"/>
    </xf>
    <xf numFmtId="0" fontId="6" fillId="0" borderId="11" xfId="0" applyNumberFormat="1" applyFont="1" applyFill="1" applyBorder="1" applyAlignment="1" applyProtection="1">
      <alignment horizontal="centerContinuous" vertical="center"/>
      <protection locked="0"/>
    </xf>
    <xf numFmtId="0" fontId="4" fillId="0" borderId="6" xfId="0" applyNumberFormat="1" applyFont="1" applyFill="1" applyBorder="1" applyAlignment="1" applyProtection="1">
      <alignment horizontal="center" vertical="center"/>
      <protection locked="0"/>
    </xf>
    <xf numFmtId="0" fontId="41" fillId="0" borderId="12" xfId="0" applyNumberFormat="1" applyFont="1" applyFill="1" applyBorder="1" applyAlignment="1" applyProtection="1">
      <alignment horizontal="center" vertical="center"/>
      <protection locked="0"/>
    </xf>
    <xf numFmtId="0" fontId="41" fillId="0" borderId="0" xfId="0" applyNumberFormat="1" applyFont="1" applyFill="1" applyBorder="1" applyAlignment="1" applyProtection="1">
      <alignment horizontal="center" vertical="center"/>
      <protection locked="0"/>
    </xf>
    <xf numFmtId="0" fontId="41" fillId="0" borderId="12" xfId="0" applyNumberFormat="1" applyFont="1" applyFill="1" applyBorder="1" applyAlignment="1" applyProtection="1">
      <alignment horizontal="center" vertical="center" shrinkToFit="1"/>
      <protection locked="0"/>
    </xf>
    <xf numFmtId="0" fontId="41" fillId="0" borderId="6" xfId="0" applyNumberFormat="1" applyFont="1" applyFill="1" applyBorder="1" applyAlignment="1" applyProtection="1">
      <alignment horizontal="center" vertical="center"/>
      <protection locked="0"/>
    </xf>
    <xf numFmtId="0" fontId="6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7" xfId="0" applyNumberFormat="1" applyFont="1" applyFill="1" applyBorder="1" applyAlignment="1" applyProtection="1">
      <alignment horizontal="center" vertical="center" shrinkToFit="1"/>
      <protection locked="0"/>
    </xf>
    <xf numFmtId="179" fontId="23" fillId="0" borderId="0" xfId="0" applyNumberFormat="1" applyFont="1" applyFill="1" applyAlignment="1" applyProtection="1">
      <alignment horizontal="right"/>
      <protection locked="0"/>
    </xf>
    <xf numFmtId="181" fontId="23" fillId="0" borderId="0" xfId="0" applyNumberFormat="1" applyFont="1" applyFill="1" applyAlignment="1" applyProtection="1">
      <alignment horizontal="right"/>
      <protection locked="0"/>
    </xf>
    <xf numFmtId="177" fontId="23" fillId="0" borderId="0" xfId="0" applyNumberFormat="1" applyFont="1" applyFill="1" applyAlignment="1" applyProtection="1">
      <alignment horizontal="right"/>
      <protection locked="0"/>
    </xf>
    <xf numFmtId="1" fontId="57" fillId="0" borderId="4" xfId="0" applyNumberFormat="1" applyFont="1" applyFill="1" applyBorder="1" applyAlignment="1" applyProtection="1">
      <alignment horizontal="center" vertical="center"/>
      <protection locked="0"/>
    </xf>
    <xf numFmtId="176" fontId="47" fillId="0" borderId="4" xfId="0" applyNumberFormat="1" applyFont="1" applyFill="1" applyBorder="1" applyAlignment="1" applyProtection="1">
      <alignment shrinkToFit="1"/>
      <protection locked="0"/>
    </xf>
    <xf numFmtId="179" fontId="23" fillId="0" borderId="11" xfId="0" applyNumberFormat="1" applyFont="1" applyFill="1" applyBorder="1" applyAlignment="1" applyProtection="1">
      <alignment vertical="center"/>
      <protection locked="0"/>
    </xf>
    <xf numFmtId="178" fontId="33" fillId="0" borderId="0" xfId="0" applyNumberFormat="1" applyFont="1" applyFill="1" applyAlignment="1" applyProtection="1">
      <alignment horizontal="left"/>
      <protection locked="0"/>
    </xf>
    <xf numFmtId="3" fontId="33" fillId="0" borderId="0" xfId="0" applyNumberFormat="1" applyFont="1" applyFill="1" applyAlignment="1" applyProtection="1">
      <alignment horizontal="right"/>
      <protection locked="0"/>
    </xf>
    <xf numFmtId="0" fontId="45" fillId="0" borderId="0" xfId="0" applyNumberFormat="1" applyFont="1" applyFill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192" fontId="6" fillId="0" borderId="4" xfId="0" applyNumberFormat="1" applyFont="1" applyFill="1" applyBorder="1" applyAlignment="1" applyProtection="1">
      <alignment horizontal="center"/>
      <protection locked="0"/>
    </xf>
    <xf numFmtId="192" fontId="6" fillId="0" borderId="5" xfId="0" applyNumberFormat="1" applyFont="1" applyFill="1" applyBorder="1" applyAlignment="1" applyProtection="1">
      <alignment horizontal="center"/>
      <protection locked="0"/>
    </xf>
    <xf numFmtId="192" fontId="35" fillId="0" borderId="4" xfId="0" applyNumberFormat="1" applyFont="1" applyFill="1" applyBorder="1" applyAlignment="1" applyProtection="1">
      <alignment horizontal="center" vertical="center"/>
      <protection locked="0"/>
    </xf>
    <xf numFmtId="192" fontId="35" fillId="0" borderId="5" xfId="0" applyNumberFormat="1" applyFont="1" applyFill="1" applyBorder="1" applyAlignment="1" applyProtection="1">
      <alignment horizontal="center" vertical="center"/>
      <protection locked="0"/>
    </xf>
    <xf numFmtId="187" fontId="6" fillId="0" borderId="0" xfId="0" applyNumberFormat="1" applyFont="1" applyFill="1" applyAlignment="1" applyProtection="1">
      <alignment horizontal="right"/>
      <protection locked="0"/>
    </xf>
    <xf numFmtId="187" fontId="6" fillId="0" borderId="0" xfId="0" applyNumberFormat="1" applyFont="1" applyFill="1" applyAlignment="1" applyProtection="1">
      <protection locked="0"/>
    </xf>
    <xf numFmtId="187" fontId="6" fillId="0" borderId="0" xfId="0" applyNumberFormat="1" applyFont="1" applyFill="1" applyBorder="1" applyAlignment="1" applyProtection="1">
      <alignment horizontal="right"/>
      <protection locked="0"/>
    </xf>
    <xf numFmtId="187" fontId="35" fillId="0" borderId="0" xfId="0" applyNumberFormat="1" applyFont="1" applyFill="1" applyAlignment="1" applyProtection="1">
      <alignment horizontal="right" vertical="center"/>
    </xf>
    <xf numFmtId="0" fontId="23" fillId="0" borderId="4" xfId="0" applyNumberFormat="1" applyFont="1" applyFill="1" applyBorder="1" applyAlignment="1" applyProtection="1">
      <alignment shrinkToFit="1"/>
      <protection locked="0"/>
    </xf>
    <xf numFmtId="41" fontId="62" fillId="0" borderId="0" xfId="0" applyNumberFormat="1" applyFont="1" applyFill="1"/>
    <xf numFmtId="41" fontId="6" fillId="0" borderId="11" xfId="0" applyNumberFormat="1" applyFont="1" applyFill="1" applyBorder="1" applyProtection="1">
      <protection locked="0"/>
    </xf>
    <xf numFmtId="185" fontId="47" fillId="0" borderId="0" xfId="0" applyNumberFormat="1" applyFont="1" applyFill="1" applyBorder="1" applyAlignment="1" applyProtection="1">
      <alignment horizontal="right" vertical="center"/>
      <protection locked="0"/>
    </xf>
    <xf numFmtId="187" fontId="47" fillId="0" borderId="0" xfId="0" applyNumberFormat="1" applyFont="1" applyFill="1" applyBorder="1" applyAlignment="1" applyProtection="1">
      <alignment horizontal="right" vertical="center"/>
      <protection locked="0"/>
    </xf>
    <xf numFmtId="180" fontId="23" fillId="0" borderId="0" xfId="0" applyNumberFormat="1" applyFont="1" applyFill="1" applyAlignment="1" applyProtection="1">
      <protection locked="0"/>
    </xf>
    <xf numFmtId="185" fontId="47" fillId="0" borderId="19" xfId="0" applyNumberFormat="1" applyFont="1" applyFill="1" applyBorder="1" applyAlignment="1" applyProtection="1">
      <alignment vertical="center"/>
      <protection locked="0"/>
    </xf>
    <xf numFmtId="187" fontId="47" fillId="0" borderId="19" xfId="0" applyNumberFormat="1" applyFont="1" applyFill="1" applyBorder="1" applyAlignment="1" applyProtection="1">
      <alignment vertical="center"/>
      <protection locked="0"/>
    </xf>
    <xf numFmtId="41" fontId="35" fillId="0" borderId="0" xfId="0" applyNumberFormat="1" applyFont="1" applyFill="1" applyBorder="1" applyAlignment="1" applyProtection="1">
      <alignment horizontal="right" vertical="center"/>
      <protection locked="0"/>
    </xf>
    <xf numFmtId="189" fontId="57" fillId="0" borderId="0" xfId="0" applyNumberFormat="1" applyFont="1" applyFill="1" applyBorder="1" applyAlignment="1" applyProtection="1">
      <alignment horizontal="right" vertical="center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93" fontId="6" fillId="0" borderId="9" xfId="0" applyNumberFormat="1" applyFont="1" applyFill="1" applyBorder="1" applyProtection="1">
      <protection locked="0"/>
    </xf>
    <xf numFmtId="193" fontId="6" fillId="0" borderId="11" xfId="0" applyNumberFormat="1" applyFont="1" applyFill="1" applyBorder="1" applyProtection="1">
      <protection locked="0"/>
    </xf>
    <xf numFmtId="41" fontId="23" fillId="0" borderId="4" xfId="0" applyNumberFormat="1" applyFont="1" applyFill="1" applyBorder="1" applyAlignment="1" applyProtection="1">
      <protection locked="0"/>
    </xf>
    <xf numFmtId="41" fontId="44" fillId="0" borderId="5" xfId="0" applyNumberFormat="1" applyFont="1" applyFill="1" applyBorder="1" applyAlignment="1" applyProtection="1">
      <alignment horizontal="center"/>
      <protection locked="0"/>
    </xf>
    <xf numFmtId="41" fontId="62" fillId="0" borderId="0" xfId="0" applyNumberFormat="1" applyFont="1" applyFill="1" applyAlignment="1">
      <alignment horizontal="right"/>
    </xf>
    <xf numFmtId="0" fontId="41" fillId="0" borderId="13" xfId="0" applyNumberFormat="1" applyFont="1" applyFill="1" applyBorder="1" applyAlignment="1" applyProtection="1">
      <alignment vertical="center"/>
      <protection locked="0"/>
    </xf>
    <xf numFmtId="0" fontId="41" fillId="0" borderId="1" xfId="0" applyNumberFormat="1" applyFont="1" applyFill="1" applyBorder="1" applyAlignment="1" applyProtection="1">
      <alignment vertical="center"/>
      <protection locked="0"/>
    </xf>
    <xf numFmtId="0" fontId="41" fillId="0" borderId="22" xfId="0" applyNumberFormat="1" applyFont="1" applyFill="1" applyBorder="1" applyAlignment="1" applyProtection="1">
      <alignment horizontal="center" vertical="center"/>
      <protection locked="0"/>
    </xf>
    <xf numFmtId="0" fontId="41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41" fillId="0" borderId="14" xfId="0" applyNumberFormat="1" applyFont="1" applyFill="1" applyBorder="1" applyAlignment="1" applyProtection="1">
      <alignment horizontal="center" vertical="center"/>
      <protection locked="0"/>
    </xf>
    <xf numFmtId="0" fontId="44" fillId="0" borderId="0" xfId="0" applyNumberFormat="1" applyFont="1" applyFill="1" applyBorder="1" applyAlignment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  <protection locked="0"/>
    </xf>
    <xf numFmtId="0" fontId="41" fillId="0" borderId="22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11" xfId="0" applyNumberFormat="1" applyFont="1" applyFill="1" applyBorder="1" applyAlignment="1" applyProtection="1">
      <alignment horizontal="center" vertical="center" shrinkToFit="1"/>
      <protection locked="0"/>
    </xf>
    <xf numFmtId="43" fontId="23" fillId="2" borderId="0" xfId="0" applyNumberFormat="1" applyFont="1" applyFill="1" applyAlignment="1" applyProtection="1">
      <protection locked="0"/>
    </xf>
    <xf numFmtId="0" fontId="33" fillId="0" borderId="0" xfId="0" applyNumberFormat="1" applyFont="1" applyFill="1" applyProtection="1">
      <protection locked="0"/>
    </xf>
    <xf numFmtId="41" fontId="47" fillId="0" borderId="0" xfId="0" applyNumberFormat="1" applyFont="1" applyFill="1" applyAlignment="1" applyProtection="1">
      <alignment horizontal="right"/>
      <protection locked="0"/>
    </xf>
    <xf numFmtId="189" fontId="47" fillId="0" borderId="0" xfId="0" applyNumberFormat="1" applyFont="1" applyFill="1" applyAlignment="1" applyProtection="1">
      <alignment horizontal="right"/>
      <protection locked="0"/>
    </xf>
    <xf numFmtId="187" fontId="35" fillId="0" borderId="0" xfId="0" applyNumberFormat="1" applyFont="1" applyFill="1" applyBorder="1" applyAlignment="1" applyProtection="1">
      <alignment horizontal="right" vertical="center"/>
      <protection locked="0"/>
    </xf>
    <xf numFmtId="0" fontId="32" fillId="3" borderId="0" xfId="0" applyNumberFormat="1" applyFont="1" applyFill="1" applyAlignment="1" applyProtection="1">
      <alignment horizontal="left"/>
      <protection locked="0"/>
    </xf>
    <xf numFmtId="0" fontId="33" fillId="3" borderId="0" xfId="0" applyNumberFormat="1" applyFont="1" applyFill="1" applyProtection="1">
      <protection locked="0"/>
    </xf>
    <xf numFmtId="178" fontId="33" fillId="3" borderId="0" xfId="0" applyNumberFormat="1" applyFont="1" applyFill="1" applyAlignment="1" applyProtection="1">
      <alignment horizontal="left"/>
      <protection locked="0"/>
    </xf>
    <xf numFmtId="3" fontId="33" fillId="3" borderId="0" xfId="0" applyNumberFormat="1" applyFont="1" applyFill="1" applyAlignment="1" applyProtection="1">
      <alignment horizontal="right"/>
      <protection locked="0"/>
    </xf>
    <xf numFmtId="0" fontId="6" fillId="0" borderId="6" xfId="0" applyNumberFormat="1" applyFont="1" applyFill="1" applyBorder="1" applyAlignment="1" applyProtection="1">
      <alignment horizontal="center" vertical="center" shrinkToFit="1"/>
      <protection locked="0"/>
    </xf>
    <xf numFmtId="186" fontId="23" fillId="0" borderId="0" xfId="0" applyNumberFormat="1" applyFont="1"/>
    <xf numFmtId="185" fontId="23" fillId="0" borderId="0" xfId="0" applyNumberFormat="1" applyFont="1"/>
    <xf numFmtId="194" fontId="23" fillId="0" borderId="0" xfId="0" applyNumberFormat="1" applyFont="1"/>
    <xf numFmtId="0" fontId="23" fillId="0" borderId="0" xfId="0" applyNumberFormat="1" applyFont="1" applyFill="1" applyBorder="1" applyAlignment="1" applyProtection="1">
      <alignment shrinkToFit="1"/>
      <protection locked="0"/>
    </xf>
    <xf numFmtId="0" fontId="47" fillId="0" borderId="9" xfId="0" applyNumberFormat="1" applyFont="1" applyFill="1" applyBorder="1" applyAlignment="1" applyProtection="1">
      <alignment horizontal="right" vertical="center"/>
      <protection locked="0"/>
    </xf>
    <xf numFmtId="0" fontId="47" fillId="0" borderId="0" xfId="0" quotePrefix="1" applyNumberFormat="1" applyFont="1" applyFill="1" applyBorder="1" applyAlignment="1" applyProtection="1">
      <alignment horizontal="center" vertical="center"/>
      <protection locked="0"/>
    </xf>
    <xf numFmtId="0" fontId="47" fillId="0" borderId="11" xfId="0" quotePrefix="1" applyNumberFormat="1" applyFont="1" applyFill="1" applyBorder="1" applyAlignment="1" applyProtection="1">
      <alignment horizontal="center" vertical="center"/>
      <protection locked="0"/>
    </xf>
    <xf numFmtId="0" fontId="23" fillId="0" borderId="4" xfId="0" applyNumberFormat="1" applyFont="1" applyBorder="1" applyAlignment="1" applyProtection="1">
      <alignment vertical="center"/>
      <protection locked="0"/>
    </xf>
    <xf numFmtId="178" fontId="23" fillId="0" borderId="11" xfId="0" applyNumberFormat="1" applyFont="1" applyBorder="1" applyAlignment="1" applyProtection="1">
      <alignment vertical="center"/>
      <protection locked="0"/>
    </xf>
    <xf numFmtId="186" fontId="23" fillId="0" borderId="11" xfId="0" applyNumberFormat="1" applyFont="1" applyBorder="1"/>
    <xf numFmtId="185" fontId="23" fillId="0" borderId="11" xfId="0" applyNumberFormat="1" applyFont="1" applyBorder="1"/>
    <xf numFmtId="0" fontId="56" fillId="0" borderId="0" xfId="0" applyNumberFormat="1" applyFont="1" applyFill="1" applyBorder="1" applyAlignment="1" applyProtection="1">
      <protection locked="0"/>
    </xf>
    <xf numFmtId="41" fontId="35" fillId="0" borderId="0" xfId="0" applyNumberFormat="1" applyFont="1" applyFill="1" applyAlignment="1" applyProtection="1">
      <alignment vertical="center"/>
      <protection locked="0"/>
    </xf>
    <xf numFmtId="187" fontId="23" fillId="0" borderId="0" xfId="0" applyNumberFormat="1" applyFont="1"/>
    <xf numFmtId="187" fontId="23" fillId="0" borderId="0" xfId="0" applyNumberFormat="1" applyFont="1" applyFill="1" applyAlignment="1" applyProtection="1">
      <alignment horizontal="right"/>
      <protection locked="0"/>
    </xf>
    <xf numFmtId="192" fontId="23" fillId="0" borderId="4" xfId="0" applyNumberFormat="1" applyFont="1" applyFill="1" applyBorder="1" applyAlignment="1" applyProtection="1">
      <alignment horizontal="center"/>
      <protection locked="0"/>
    </xf>
    <xf numFmtId="187" fontId="23" fillId="0" borderId="4" xfId="0" applyNumberFormat="1" applyFont="1" applyFill="1" applyBorder="1" applyAlignment="1" applyProtection="1">
      <alignment horizontal="right"/>
      <protection locked="0"/>
    </xf>
    <xf numFmtId="187" fontId="23" fillId="0" borderId="0" xfId="0" applyNumberFormat="1" applyFont="1" applyFill="1" applyBorder="1" applyAlignment="1" applyProtection="1">
      <alignment horizontal="right"/>
      <protection locked="0"/>
    </xf>
    <xf numFmtId="41" fontId="23" fillId="0" borderId="0" xfId="0" applyNumberFormat="1" applyFont="1" applyFill="1" applyBorder="1" applyAlignment="1" applyProtection="1">
      <alignment horizontal="right"/>
      <protection locked="0"/>
    </xf>
    <xf numFmtId="177" fontId="23" fillId="0" borderId="0" xfId="0" applyNumberFormat="1" applyFont="1" applyFill="1" applyBorder="1" applyAlignment="1" applyProtection="1">
      <alignment horizontal="right"/>
      <protection locked="0"/>
    </xf>
    <xf numFmtId="186" fontId="23" fillId="0" borderId="0" xfId="0" applyNumberFormat="1" applyFont="1" applyFill="1" applyAlignment="1" applyProtection="1">
      <alignment horizontal="right" shrinkToFit="1"/>
      <protection locked="0"/>
    </xf>
    <xf numFmtId="186" fontId="23" fillId="0" borderId="0" xfId="0" applyNumberFormat="1" applyFont="1" applyFill="1" applyAlignment="1">
      <alignment horizontal="right" shrinkToFit="1"/>
    </xf>
    <xf numFmtId="185" fontId="23" fillId="0" borderId="0" xfId="0" applyNumberFormat="1" applyFont="1" applyFill="1" applyAlignment="1">
      <alignment horizontal="right" shrinkToFit="1"/>
    </xf>
    <xf numFmtId="180" fontId="23" fillId="0" borderId="0" xfId="0" applyNumberFormat="1" applyFont="1" applyFill="1" applyBorder="1" applyAlignment="1" applyProtection="1">
      <alignment horizontal="right" shrinkToFit="1"/>
      <protection locked="0"/>
    </xf>
    <xf numFmtId="180" fontId="47" fillId="0" borderId="0" xfId="0" applyNumberFormat="1" applyFont="1" applyFill="1" applyAlignment="1" applyProtection="1">
      <alignment horizontal="right" shrinkToFit="1"/>
      <protection locked="0"/>
    </xf>
    <xf numFmtId="187" fontId="35" fillId="0" borderId="4" xfId="0" applyNumberFormat="1" applyFont="1" applyFill="1" applyBorder="1" applyAlignment="1" applyProtection="1">
      <alignment horizontal="right" vertical="center"/>
      <protection locked="0"/>
    </xf>
    <xf numFmtId="0" fontId="47" fillId="0" borderId="0" xfId="0" applyNumberFormat="1" applyFont="1" applyFill="1" applyBorder="1" applyAlignment="1" applyProtection="1">
      <alignment horizontal="right" vertical="center"/>
      <protection locked="0"/>
    </xf>
    <xf numFmtId="0" fontId="47" fillId="0" borderId="11" xfId="0" applyNumberFormat="1" applyFont="1" applyFill="1" applyBorder="1" applyAlignment="1" applyProtection="1">
      <alignment horizontal="right" vertical="center"/>
      <protection locked="0"/>
    </xf>
    <xf numFmtId="0" fontId="47" fillId="0" borderId="11" xfId="0" applyNumberFormat="1" applyFont="1" applyFill="1" applyBorder="1" applyAlignment="1" applyProtection="1">
      <alignment horizontal="right" vertical="center" shrinkToFit="1"/>
      <protection locked="0"/>
    </xf>
    <xf numFmtId="0" fontId="47" fillId="0" borderId="0" xfId="0" applyNumberFormat="1" applyFont="1" applyFill="1" applyBorder="1" applyAlignment="1" applyProtection="1">
      <alignment horizontal="right" vertical="center" shrinkToFit="1"/>
      <protection locked="0"/>
    </xf>
    <xf numFmtId="0" fontId="47" fillId="0" borderId="0" xfId="0" applyNumberFormat="1" applyFont="1" applyFill="1" applyBorder="1" applyAlignment="1" applyProtection="1">
      <alignment vertical="center"/>
      <protection locked="0"/>
    </xf>
    <xf numFmtId="194" fontId="47" fillId="0" borderId="4" xfId="0" applyNumberFormat="1" applyFont="1" applyFill="1" applyBorder="1" applyAlignment="1" applyProtection="1">
      <alignment horizontal="right" vertical="center"/>
      <protection locked="0"/>
    </xf>
    <xf numFmtId="194" fontId="47" fillId="0" borderId="0" xfId="0" applyNumberFormat="1" applyFont="1" applyFill="1" applyBorder="1" applyAlignment="1" applyProtection="1">
      <alignment horizontal="right" vertical="center"/>
      <protection locked="0"/>
    </xf>
    <xf numFmtId="0" fontId="23" fillId="0" borderId="0" xfId="0" applyNumberFormat="1" applyFont="1"/>
    <xf numFmtId="0" fontId="23" fillId="0" borderId="11" xfId="0" applyNumberFormat="1" applyFont="1" applyBorder="1"/>
    <xf numFmtId="194" fontId="47" fillId="0" borderId="11" xfId="0" applyNumberFormat="1" applyFont="1" applyFill="1" applyBorder="1" applyAlignment="1" applyProtection="1">
      <alignment horizontal="right" vertical="center"/>
      <protection locked="0"/>
    </xf>
    <xf numFmtId="194" fontId="23" fillId="0" borderId="0" xfId="0" applyNumberFormat="1" applyFont="1" applyAlignment="1">
      <alignment vertical="center"/>
    </xf>
    <xf numFmtId="194" fontId="47" fillId="0" borderId="0" xfId="0" applyNumberFormat="1" applyFont="1" applyFill="1" applyBorder="1" applyAlignment="1" applyProtection="1">
      <alignment vertical="center"/>
      <protection locked="0"/>
    </xf>
    <xf numFmtId="194" fontId="23" fillId="0" borderId="0" xfId="1" applyNumberFormat="1" applyFont="1" applyAlignment="1"/>
    <xf numFmtId="194" fontId="23" fillId="0" borderId="0" xfId="0" applyNumberFormat="1" applyFont="1" applyAlignment="1">
      <alignment horizontal="right" vertical="center"/>
    </xf>
    <xf numFmtId="194" fontId="47" fillId="0" borderId="9" xfId="0" applyNumberFormat="1" applyFont="1" applyFill="1" applyBorder="1" applyAlignment="1" applyProtection="1">
      <alignment horizontal="right" vertical="center"/>
      <protection locked="0"/>
    </xf>
    <xf numFmtId="194" fontId="23" fillId="0" borderId="11" xfId="0" applyNumberFormat="1" applyFont="1" applyBorder="1" applyAlignment="1">
      <alignment horizontal="right" vertical="center"/>
    </xf>
    <xf numFmtId="194" fontId="47" fillId="0" borderId="11" xfId="0" applyNumberFormat="1" applyFont="1" applyFill="1" applyBorder="1" applyAlignment="1" applyProtection="1">
      <alignment vertical="center"/>
      <protection locked="0"/>
    </xf>
    <xf numFmtId="194" fontId="23" fillId="0" borderId="11" xfId="1" applyNumberFormat="1" applyFont="1" applyBorder="1" applyAlignment="1"/>
    <xf numFmtId="1" fontId="23" fillId="0" borderId="0" xfId="0" applyNumberFormat="1" applyFont="1"/>
    <xf numFmtId="1" fontId="23" fillId="0" borderId="11" xfId="0" applyNumberFormat="1" applyFont="1" applyBorder="1"/>
    <xf numFmtId="180" fontId="23" fillId="0" borderId="5" xfId="0" applyNumberFormat="1" applyFont="1" applyFill="1" applyBorder="1" applyAlignment="1" applyProtection="1">
      <alignment horizontal="right" shrinkToFit="1"/>
      <protection locked="0"/>
    </xf>
    <xf numFmtId="0" fontId="21" fillId="0" borderId="0" xfId="0" applyNumberFormat="1" applyFont="1" applyAlignment="1">
      <alignment horizontal="center"/>
    </xf>
    <xf numFmtId="0" fontId="22" fillId="0" borderId="0" xfId="0" applyNumberFormat="1" applyFont="1" applyAlignment="1">
      <alignment horizontal="center"/>
    </xf>
    <xf numFmtId="0" fontId="42" fillId="0" borderId="0" xfId="0" applyNumberFormat="1" applyFont="1" applyAlignment="1">
      <alignment horizontal="center" wrapText="1"/>
    </xf>
    <xf numFmtId="0" fontId="43" fillId="0" borderId="0" xfId="0" applyNumberFormat="1" applyFont="1" applyAlignment="1">
      <alignment horizontal="center" wrapText="1"/>
    </xf>
    <xf numFmtId="0" fontId="18" fillId="0" borderId="14" xfId="0" applyNumberFormat="1" applyFont="1" applyFill="1" applyBorder="1" applyAlignment="1">
      <alignment horizontal="center" vertical="center" wrapText="1"/>
    </xf>
    <xf numFmtId="0" fontId="18" fillId="0" borderId="5" xfId="0" applyNumberFormat="1" applyFont="1" applyFill="1" applyBorder="1" applyAlignment="1">
      <alignment horizontal="center" vertical="center" wrapText="1"/>
    </xf>
    <xf numFmtId="0" fontId="18" fillId="0" borderId="7" xfId="0" applyNumberFormat="1" applyFont="1" applyFill="1" applyBorder="1" applyAlignment="1">
      <alignment horizontal="center" vertical="center" wrapText="1"/>
    </xf>
    <xf numFmtId="0" fontId="18" fillId="0" borderId="13" xfId="0" applyNumberFormat="1" applyFont="1" applyFill="1" applyBorder="1" applyAlignment="1">
      <alignment vertical="center" wrapText="1"/>
    </xf>
    <xf numFmtId="0" fontId="18" fillId="0" borderId="4" xfId="0" applyNumberFormat="1" applyFont="1" applyFill="1" applyBorder="1" applyAlignment="1">
      <alignment vertical="center" wrapText="1"/>
    </xf>
    <xf numFmtId="0" fontId="18" fillId="0" borderId="9" xfId="0" applyNumberFormat="1" applyFont="1" applyFill="1" applyBorder="1" applyAlignment="1">
      <alignment vertical="center" wrapText="1"/>
    </xf>
    <xf numFmtId="0" fontId="18" fillId="0" borderId="20" xfId="0" applyNumberFormat="1" applyFont="1" applyFill="1" applyBorder="1" applyAlignment="1">
      <alignment horizontal="center" vertical="center" wrapText="1"/>
    </xf>
    <xf numFmtId="0" fontId="18" fillId="0" borderId="17" xfId="0" applyNumberFormat="1" applyFont="1" applyFill="1" applyBorder="1" applyAlignment="1">
      <alignment horizontal="center" vertical="center" wrapText="1"/>
    </xf>
    <xf numFmtId="0" fontId="18" fillId="0" borderId="2" xfId="0" applyNumberFormat="1" applyFont="1" applyFill="1" applyBorder="1" applyAlignment="1">
      <alignment horizontal="center" vertical="center" wrapText="1"/>
    </xf>
    <xf numFmtId="0" fontId="18" fillId="0" borderId="10" xfId="0" applyNumberFormat="1" applyFont="1" applyFill="1" applyBorder="1" applyAlignment="1">
      <alignment horizontal="center" vertical="center" wrapText="1"/>
    </xf>
    <xf numFmtId="0" fontId="18" fillId="0" borderId="8" xfId="0" applyNumberFormat="1" applyFont="1" applyFill="1" applyBorder="1" applyAlignment="1">
      <alignment horizontal="center" vertical="center" wrapText="1"/>
    </xf>
    <xf numFmtId="0" fontId="18" fillId="0" borderId="3" xfId="0" applyNumberFormat="1" applyFont="1" applyFill="1" applyBorder="1" applyAlignment="1">
      <alignment horizontal="center" vertical="center" wrapText="1"/>
    </xf>
    <xf numFmtId="0" fontId="18" fillId="0" borderId="9" xfId="0" applyNumberFormat="1" applyFont="1" applyFill="1" applyBorder="1" applyAlignment="1">
      <alignment horizontal="center" vertical="center" wrapText="1"/>
    </xf>
    <xf numFmtId="0" fontId="27" fillId="0" borderId="18" xfId="0" applyNumberFormat="1" applyFont="1" applyFill="1" applyBorder="1" applyAlignment="1" applyProtection="1">
      <alignment horizontal="center" vertical="center"/>
      <protection locked="0"/>
    </xf>
    <xf numFmtId="0" fontId="27" fillId="0" borderId="1" xfId="0" applyNumberFormat="1" applyFont="1" applyFill="1" applyBorder="1" applyAlignment="1" applyProtection="1">
      <alignment horizontal="center" vertical="center"/>
      <protection locked="0"/>
    </xf>
    <xf numFmtId="0" fontId="23" fillId="0" borderId="4" xfId="0" applyNumberFormat="1" applyFont="1" applyFill="1" applyBorder="1" applyAlignment="1" applyProtection="1">
      <alignment horizontal="center" vertical="center"/>
      <protection locked="0"/>
    </xf>
    <xf numFmtId="0" fontId="44" fillId="0" borderId="3" xfId="0" applyNumberFormat="1" applyFont="1" applyFill="1" applyBorder="1" applyAlignment="1" applyProtection="1">
      <alignment horizontal="center" vertical="center"/>
      <protection locked="0"/>
    </xf>
    <xf numFmtId="0" fontId="44" fillId="0" borderId="15" xfId="0" applyNumberFormat="1" applyFont="1" applyFill="1" applyBorder="1" applyAlignment="1">
      <alignment horizontal="center" vertical="center"/>
    </xf>
    <xf numFmtId="0" fontId="44" fillId="0" borderId="2" xfId="0" applyNumberFormat="1" applyFont="1" applyFill="1" applyBorder="1" applyAlignment="1">
      <alignment horizontal="center" vertical="center"/>
    </xf>
    <xf numFmtId="0" fontId="48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48" fillId="0" borderId="15" xfId="0" applyNumberFormat="1" applyFont="1" applyFill="1" applyBorder="1" applyAlignment="1" applyProtection="1">
      <alignment horizontal="center" vertical="center"/>
      <protection locked="0"/>
    </xf>
    <xf numFmtId="0" fontId="48" fillId="0" borderId="2" xfId="0" applyNumberFormat="1" applyFont="1" applyFill="1" applyBorder="1" applyAlignment="1" applyProtection="1">
      <alignment horizontal="center" vertical="center"/>
      <protection locked="0"/>
    </xf>
    <xf numFmtId="0" fontId="48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48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48" fillId="0" borderId="10" xfId="0" applyNumberFormat="1" applyFont="1" applyFill="1" applyBorder="1" applyAlignment="1" applyProtection="1">
      <alignment horizontal="center" vertical="center"/>
      <protection locked="0"/>
    </xf>
    <xf numFmtId="0" fontId="47" fillId="0" borderId="9" xfId="0" applyNumberFormat="1" applyFont="1" applyFill="1" applyBorder="1" applyAlignment="1" applyProtection="1">
      <alignment horizontal="center" vertical="center"/>
      <protection locked="0"/>
    </xf>
    <xf numFmtId="0" fontId="47" fillId="0" borderId="5" xfId="0" applyNumberFormat="1" applyFont="1" applyFill="1" applyBorder="1" applyAlignment="1" applyProtection="1">
      <alignment horizontal="center" vertical="center"/>
      <protection locked="0"/>
    </xf>
    <xf numFmtId="9" fontId="47" fillId="0" borderId="9" xfId="0" quotePrefix="1" applyNumberFormat="1" applyFont="1" applyFill="1" applyBorder="1" applyAlignment="1" applyProtection="1">
      <alignment horizontal="center" vertical="center"/>
      <protection locked="0"/>
    </xf>
    <xf numFmtId="9" fontId="47" fillId="0" borderId="7" xfId="0" quotePrefix="1" applyNumberFormat="1" applyFont="1" applyFill="1" applyBorder="1" applyAlignment="1" applyProtection="1">
      <alignment horizontal="center" vertical="center"/>
      <protection locked="0"/>
    </xf>
    <xf numFmtId="0" fontId="48" fillId="0" borderId="3" xfId="0" applyNumberFormat="1" applyFont="1" applyFill="1" applyBorder="1" applyAlignment="1" applyProtection="1">
      <alignment horizontal="center" vertical="center"/>
      <protection locked="0"/>
    </xf>
    <xf numFmtId="0" fontId="47" fillId="0" borderId="4" xfId="0" applyNumberFormat="1" applyFont="1" applyFill="1" applyBorder="1" applyAlignment="1" applyProtection="1">
      <alignment horizontal="center" vertical="center"/>
      <protection locked="0"/>
    </xf>
    <xf numFmtId="0" fontId="58" fillId="0" borderId="20" xfId="0" applyNumberFormat="1" applyFont="1" applyFill="1" applyBorder="1" applyAlignment="1" applyProtection="1">
      <alignment horizontal="center" vertical="center" shrinkToFit="1"/>
      <protection locked="0"/>
    </xf>
    <xf numFmtId="0" fontId="58" fillId="0" borderId="17" xfId="0" applyNumberFormat="1" applyFont="1" applyFill="1" applyBorder="1" applyAlignment="1" applyProtection="1">
      <alignment horizontal="center" vertical="center" shrinkToFit="1"/>
      <protection locked="0"/>
    </xf>
    <xf numFmtId="0" fontId="58" fillId="0" borderId="20" xfId="0" applyNumberFormat="1" applyFont="1" applyFill="1" applyBorder="1" applyAlignment="1" applyProtection="1">
      <alignment horizontal="center" vertical="center"/>
      <protection locked="0"/>
    </xf>
    <xf numFmtId="0" fontId="47" fillId="0" borderId="16" xfId="0" applyNumberFormat="1" applyFont="1" applyFill="1" applyBorder="1" applyAlignment="1" applyProtection="1">
      <alignment horizontal="center" vertical="center"/>
      <protection locked="0"/>
    </xf>
    <xf numFmtId="0" fontId="47" fillId="0" borderId="17" xfId="0" applyNumberFormat="1" applyFont="1" applyFill="1" applyBorder="1" applyAlignment="1" applyProtection="1">
      <alignment horizontal="center" vertical="center"/>
      <protection locked="0"/>
    </xf>
    <xf numFmtId="0" fontId="58" fillId="0" borderId="16" xfId="0" applyNumberFormat="1" applyFont="1" applyFill="1" applyBorder="1" applyAlignment="1" applyProtection="1">
      <alignment horizontal="center" vertical="center"/>
      <protection locked="0"/>
    </xf>
    <xf numFmtId="0" fontId="47" fillId="0" borderId="20" xfId="0" applyNumberFormat="1" applyFont="1" applyFill="1" applyBorder="1" applyAlignment="1" applyProtection="1">
      <alignment horizontal="center" vertical="center" shrinkToFit="1"/>
      <protection locked="0"/>
    </xf>
    <xf numFmtId="0" fontId="47" fillId="0" borderId="17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4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41" fillId="0" borderId="3" xfId="0" applyNumberFormat="1" applyFont="1" applyFill="1" applyBorder="1" applyAlignment="1" applyProtection="1">
      <alignment horizontal="center" vertical="center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0" fontId="24" fillId="0" borderId="11" xfId="0" applyNumberFormat="1" applyFont="1" applyFill="1" applyBorder="1" applyAlignment="1">
      <alignment horizontal="center" vertical="center"/>
    </xf>
    <xf numFmtId="0" fontId="24" fillId="0" borderId="7" xfId="0" applyNumberFormat="1" applyFont="1" applyFill="1" applyBorder="1" applyAlignment="1">
      <alignment horizontal="center" vertical="center"/>
    </xf>
  </cellXfs>
  <cellStyles count="4">
    <cellStyle name="백분율" xfId="1" builtinId="5"/>
    <cellStyle name="표준" xfId="0" builtinId="0"/>
    <cellStyle name="표준 2" xfId="3"/>
    <cellStyle name="표준 2 6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view="pageBreakPreview" zoomScale="75" zoomScaleNormal="100" workbookViewId="0"/>
  </sheetViews>
  <sheetFormatPr defaultRowHeight="15.75"/>
  <cols>
    <col min="1" max="16384" width="9" style="41"/>
  </cols>
  <sheetData>
    <row r="1" spans="1:9" s="39" customFormat="1"/>
    <row r="11" spans="1:9" s="40" customFormat="1" ht="57.75" customHeight="1">
      <c r="A11" s="508" t="s">
        <v>170</v>
      </c>
      <c r="B11" s="509"/>
      <c r="C11" s="509"/>
      <c r="D11" s="509"/>
      <c r="E11" s="509"/>
      <c r="F11" s="509"/>
      <c r="G11" s="509"/>
      <c r="H11" s="509"/>
      <c r="I11" s="509"/>
    </row>
    <row r="12" spans="1:9" s="40" customFormat="1" ht="57.75" customHeight="1">
      <c r="A12" s="509" t="s">
        <v>205</v>
      </c>
      <c r="B12" s="509"/>
      <c r="C12" s="509"/>
      <c r="D12" s="509"/>
      <c r="E12" s="509"/>
      <c r="F12" s="509"/>
      <c r="G12" s="509"/>
      <c r="H12" s="509"/>
      <c r="I12" s="509"/>
    </row>
    <row r="15" spans="1:9" ht="33.75">
      <c r="A15" s="506"/>
      <c r="B15" s="506"/>
      <c r="C15" s="506"/>
      <c r="D15" s="506"/>
      <c r="E15" s="506"/>
      <c r="F15" s="506"/>
      <c r="G15" s="506"/>
      <c r="H15" s="506"/>
      <c r="I15" s="506"/>
    </row>
    <row r="17" spans="1:9" ht="33">
      <c r="A17" s="507"/>
      <c r="B17" s="507"/>
      <c r="C17" s="507"/>
      <c r="D17" s="507"/>
      <c r="E17" s="507"/>
      <c r="F17" s="507"/>
      <c r="G17" s="507"/>
      <c r="H17" s="507"/>
      <c r="I17" s="507"/>
    </row>
  </sheetData>
  <mergeCells count="4">
    <mergeCell ref="A15:I15"/>
    <mergeCell ref="A17:I17"/>
    <mergeCell ref="A11:I11"/>
    <mergeCell ref="A12:I12"/>
  </mergeCells>
  <phoneticPr fontId="36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view="pageBreakPreview" zoomScale="85" zoomScaleNormal="100" zoomScaleSheetLayoutView="85" workbookViewId="0">
      <selection activeCell="C7" sqref="C7"/>
    </sheetView>
  </sheetViews>
  <sheetFormatPr defaultRowHeight="11.25"/>
  <cols>
    <col min="1" max="1" width="16.125" style="415" customWidth="1"/>
    <col min="2" max="2" width="10.625" style="143" customWidth="1"/>
    <col min="3" max="3" width="26.625" style="143" customWidth="1"/>
    <col min="4" max="4" width="16.625" style="143" customWidth="1"/>
    <col min="5" max="5" width="19.625" style="143" customWidth="1"/>
    <col min="6" max="16384" width="9" style="143"/>
  </cols>
  <sheetData>
    <row r="1" spans="1:5" s="38" customFormat="1" ht="24.95" customHeight="1">
      <c r="A1" s="131"/>
      <c r="E1" s="132"/>
    </row>
    <row r="2" spans="1:5" s="47" customFormat="1" ht="24.95" customHeight="1">
      <c r="A2" s="133" t="s">
        <v>192</v>
      </c>
      <c r="B2" s="134"/>
      <c r="C2" s="134"/>
      <c r="D2" s="134"/>
      <c r="E2" s="134"/>
    </row>
    <row r="3" spans="1:5" s="1" customFormat="1" ht="23.1" customHeight="1">
      <c r="A3" s="135" t="s">
        <v>180</v>
      </c>
      <c r="B3" s="136"/>
      <c r="C3" s="136"/>
      <c r="D3" s="136"/>
      <c r="E3" s="136"/>
    </row>
    <row r="4" spans="1:5" s="2" customFormat="1" ht="15" customHeight="1" thickBot="1">
      <c r="A4" s="137"/>
    </row>
    <row r="5" spans="1:5" ht="35.1" customHeight="1">
      <c r="A5" s="518" t="s">
        <v>293</v>
      </c>
      <c r="B5" s="519" t="s">
        <v>294</v>
      </c>
      <c r="C5" s="516" t="s">
        <v>295</v>
      </c>
      <c r="D5" s="517"/>
      <c r="E5" s="521" t="s">
        <v>296</v>
      </c>
    </row>
    <row r="6" spans="1:5" ht="35.1" customHeight="1">
      <c r="A6" s="512"/>
      <c r="B6" s="520"/>
      <c r="C6" s="138" t="s">
        <v>297</v>
      </c>
      <c r="D6" s="138" t="s">
        <v>298</v>
      </c>
      <c r="E6" s="522"/>
    </row>
    <row r="7" spans="1:5" ht="144.94999999999999" customHeight="1">
      <c r="A7" s="510" t="s">
        <v>1</v>
      </c>
      <c r="B7" s="140" t="s">
        <v>87</v>
      </c>
      <c r="C7" s="140" t="s">
        <v>5</v>
      </c>
      <c r="D7" s="140" t="s">
        <v>89</v>
      </c>
      <c r="E7" s="513" t="s">
        <v>299</v>
      </c>
    </row>
    <row r="8" spans="1:5" ht="144.94999999999999" customHeight="1">
      <c r="A8" s="511"/>
      <c r="B8" s="140" t="s">
        <v>88</v>
      </c>
      <c r="C8" s="140" t="s">
        <v>6</v>
      </c>
      <c r="D8" s="139" t="s">
        <v>8</v>
      </c>
      <c r="E8" s="514"/>
    </row>
    <row r="9" spans="1:5" ht="144.94999999999999" customHeight="1">
      <c r="A9" s="511"/>
      <c r="B9" s="140" t="s">
        <v>3</v>
      </c>
      <c r="C9" s="140" t="s">
        <v>7</v>
      </c>
      <c r="D9" s="139" t="s">
        <v>90</v>
      </c>
      <c r="E9" s="514"/>
    </row>
    <row r="10" spans="1:5" ht="134.1" customHeight="1">
      <c r="A10" s="512"/>
      <c r="B10" s="141" t="s">
        <v>2</v>
      </c>
      <c r="C10" s="141" t="s">
        <v>4</v>
      </c>
      <c r="D10" s="141" t="s">
        <v>91</v>
      </c>
      <c r="E10" s="515"/>
    </row>
    <row r="11" spans="1:5" ht="15" customHeight="1">
      <c r="A11" s="142" t="s">
        <v>360</v>
      </c>
      <c r="D11" s="414"/>
      <c r="E11" s="144" t="s">
        <v>362</v>
      </c>
    </row>
  </sheetData>
  <mergeCells count="6">
    <mergeCell ref="A7:A10"/>
    <mergeCell ref="E7:E10"/>
    <mergeCell ref="C5:D5"/>
    <mergeCell ref="A5:A6"/>
    <mergeCell ref="B5:B6"/>
    <mergeCell ref="E5:E6"/>
  </mergeCells>
  <phoneticPr fontId="36" type="noConversion"/>
  <pageMargins left="0.39370078740157483" right="0.39370078740157483" top="0.55118110236220474" bottom="0.55118110236220474" header="0.51181102362204722" footer="0.51181102362204722"/>
  <pageSetup paperSize="9" firstPageNumber="51" orientation="portrait" useFirstPageNumber="1" r:id="rId1"/>
  <headerFooter differentOddEven="1" scaleWithDoc="0">
    <oddHeader>&amp;R&amp;10Ⅱ&amp;"arrial narrow,보통". Land and Climate &amp;P</oddHeader>
    <oddFooter>&amp;RⅡ. Land and Climate &amp;[페이지번호]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abSelected="1" view="pageBreakPreview" zoomScale="85" zoomScaleNormal="80" zoomScaleSheetLayoutView="85" workbookViewId="0">
      <pane xSplit="1" ySplit="8" topLeftCell="B9" activePane="bottomRight" state="frozen"/>
      <selection activeCell="F27" sqref="F27"/>
      <selection pane="topRight" activeCell="F27" sqref="F27"/>
      <selection pane="bottomLeft" activeCell="F27" sqref="F27"/>
      <selection pane="bottomRight" activeCell="A2" sqref="A2"/>
    </sheetView>
  </sheetViews>
  <sheetFormatPr defaultRowHeight="14.25"/>
  <cols>
    <col min="1" max="1" width="9" style="60" customWidth="1"/>
    <col min="2" max="2" width="9.625" style="59" customWidth="1"/>
    <col min="3" max="3" width="8.375" style="59" customWidth="1"/>
    <col min="4" max="4" width="7.625" style="59" customWidth="1"/>
    <col min="5" max="6" width="6.875" style="59" customWidth="1"/>
    <col min="7" max="7" width="10.25" style="59" customWidth="1"/>
    <col min="8" max="9" width="6.875" style="59" customWidth="1"/>
    <col min="10" max="10" width="9.375" style="59" customWidth="1"/>
    <col min="11" max="11" width="7.625" style="59" customWidth="1"/>
    <col min="12" max="12" width="10.625" style="59" customWidth="1"/>
    <col min="13" max="13" width="9.5" style="59" customWidth="1"/>
    <col min="14" max="14" width="10.625" style="59" customWidth="1"/>
    <col min="15" max="15" width="9.5" style="59" customWidth="1"/>
    <col min="16" max="17" width="8.625" style="59" customWidth="1"/>
    <col min="18" max="18" width="9.625" style="59" customWidth="1"/>
    <col min="19" max="19" width="10.625" style="59" customWidth="1"/>
    <col min="20" max="20" width="11.875" style="59" customWidth="1"/>
    <col min="21" max="16384" width="9" style="59"/>
  </cols>
  <sheetData>
    <row r="1" spans="1:24" s="80" customFormat="1" ht="24.95" customHeight="1">
      <c r="A1" s="145" t="s">
        <v>208</v>
      </c>
      <c r="B1" s="146"/>
      <c r="C1" s="147"/>
      <c r="T1" s="148" t="s">
        <v>209</v>
      </c>
    </row>
    <row r="2" spans="1:24" s="54" customFormat="1" ht="24.95" customHeight="1">
      <c r="A2" s="149" t="s">
        <v>84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50" t="s">
        <v>68</v>
      </c>
      <c r="M2" s="151"/>
      <c r="N2" s="151"/>
      <c r="O2" s="151"/>
      <c r="P2" s="151"/>
      <c r="Q2" s="151"/>
      <c r="R2" s="151"/>
      <c r="S2" s="151"/>
      <c r="T2" s="151"/>
    </row>
    <row r="3" spans="1:24" s="55" customFormat="1" ht="23.1" customHeight="1">
      <c r="A3" s="152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4"/>
      <c r="M3" s="153"/>
      <c r="N3" s="153"/>
      <c r="O3" s="153"/>
      <c r="P3" s="153"/>
      <c r="Q3" s="153"/>
      <c r="R3" s="153"/>
      <c r="S3" s="153"/>
      <c r="T3" s="153"/>
    </row>
    <row r="4" spans="1:24" s="56" customFormat="1" ht="15" customHeight="1" thickBot="1">
      <c r="A4" s="155" t="s">
        <v>300</v>
      </c>
      <c r="T4" s="156" t="s">
        <v>301</v>
      </c>
    </row>
    <row r="5" spans="1:24" s="87" customFormat="1" ht="16.5" customHeight="1">
      <c r="A5" s="157" t="s">
        <v>129</v>
      </c>
      <c r="B5" s="158" t="s">
        <v>216</v>
      </c>
      <c r="C5" s="158"/>
      <c r="D5" s="164" t="s">
        <v>337</v>
      </c>
      <c r="E5" s="159"/>
      <c r="F5" s="160"/>
      <c r="G5" s="164" t="s">
        <v>338</v>
      </c>
      <c r="H5" s="161"/>
      <c r="I5" s="161"/>
      <c r="J5" s="162"/>
      <c r="K5" s="162"/>
      <c r="L5" s="158" t="s">
        <v>339</v>
      </c>
      <c r="M5" s="158"/>
      <c r="N5" s="159"/>
      <c r="O5" s="163" t="s">
        <v>52</v>
      </c>
      <c r="P5" s="526" t="s">
        <v>217</v>
      </c>
      <c r="Q5" s="527"/>
      <c r="R5" s="527"/>
      <c r="S5" s="528"/>
      <c r="T5" s="165" t="s">
        <v>127</v>
      </c>
    </row>
    <row r="6" spans="1:24" s="87" customFormat="1" ht="16.5" customHeight="1">
      <c r="A6" s="166"/>
      <c r="B6" s="167" t="s">
        <v>218</v>
      </c>
      <c r="C6" s="168" t="s">
        <v>16</v>
      </c>
      <c r="D6" s="169"/>
      <c r="E6" s="168" t="s">
        <v>35</v>
      </c>
      <c r="F6" s="168" t="s">
        <v>37</v>
      </c>
      <c r="G6" s="169"/>
      <c r="H6" s="168" t="s">
        <v>25</v>
      </c>
      <c r="I6" s="168" t="s">
        <v>50</v>
      </c>
      <c r="J6" s="523" t="s">
        <v>260</v>
      </c>
      <c r="K6" s="524"/>
      <c r="L6" s="170"/>
      <c r="M6" s="171" t="s">
        <v>12</v>
      </c>
      <c r="N6" s="172" t="s">
        <v>261</v>
      </c>
      <c r="O6" s="173"/>
      <c r="P6" s="170"/>
      <c r="Q6" s="174" t="s">
        <v>58</v>
      </c>
      <c r="R6" s="168" t="s">
        <v>340</v>
      </c>
      <c r="S6" s="175" t="s">
        <v>341</v>
      </c>
      <c r="T6" s="525"/>
    </row>
    <row r="7" spans="1:24" s="87" customFormat="1" ht="16.5" customHeight="1">
      <c r="A7" s="166"/>
      <c r="C7" s="176" t="s">
        <v>15</v>
      </c>
      <c r="D7" s="176"/>
      <c r="E7" s="176"/>
      <c r="F7" s="177"/>
      <c r="G7" s="176" t="s">
        <v>199</v>
      </c>
      <c r="H7" s="176"/>
      <c r="I7" s="176"/>
      <c r="J7" s="168" t="s">
        <v>66</v>
      </c>
      <c r="K7" s="175" t="s">
        <v>21</v>
      </c>
      <c r="L7" s="177"/>
      <c r="M7" s="178"/>
      <c r="N7" s="168" t="s">
        <v>66</v>
      </c>
      <c r="O7" s="176"/>
      <c r="P7" s="177" t="s">
        <v>146</v>
      </c>
      <c r="Q7" s="166"/>
      <c r="R7" s="169"/>
      <c r="S7" s="179"/>
      <c r="T7" s="525"/>
    </row>
    <row r="8" spans="1:24" s="87" customFormat="1" ht="16.5" customHeight="1">
      <c r="A8" s="180" t="s">
        <v>219</v>
      </c>
      <c r="B8" s="181" t="s">
        <v>94</v>
      </c>
      <c r="C8" s="182" t="s">
        <v>200</v>
      </c>
      <c r="D8" s="182" t="s">
        <v>176</v>
      </c>
      <c r="E8" s="182" t="s">
        <v>9</v>
      </c>
      <c r="F8" s="183" t="s">
        <v>60</v>
      </c>
      <c r="G8" s="182" t="s">
        <v>166</v>
      </c>
      <c r="H8" s="182" t="s">
        <v>46</v>
      </c>
      <c r="I8" s="182" t="s">
        <v>100</v>
      </c>
      <c r="J8" s="182" t="s">
        <v>83</v>
      </c>
      <c r="K8" s="181" t="s">
        <v>122</v>
      </c>
      <c r="L8" s="183" t="s">
        <v>185</v>
      </c>
      <c r="M8" s="184" t="s">
        <v>99</v>
      </c>
      <c r="N8" s="182" t="s">
        <v>83</v>
      </c>
      <c r="O8" s="182" t="s">
        <v>24</v>
      </c>
      <c r="P8" s="183" t="s">
        <v>124</v>
      </c>
      <c r="Q8" s="183" t="s">
        <v>201</v>
      </c>
      <c r="R8" s="182" t="s">
        <v>176</v>
      </c>
      <c r="S8" s="181" t="s">
        <v>194</v>
      </c>
      <c r="T8" s="184" t="s">
        <v>150</v>
      </c>
    </row>
    <row r="9" spans="1:24" s="92" customFormat="1" ht="18" customHeight="1">
      <c r="A9" s="185">
        <v>2016</v>
      </c>
      <c r="B9" s="186">
        <v>12318.79</v>
      </c>
      <c r="C9" s="186">
        <v>100</v>
      </c>
      <c r="D9" s="187">
        <v>22</v>
      </c>
      <c r="E9" s="187">
        <v>5</v>
      </c>
      <c r="F9" s="187">
        <v>17</v>
      </c>
      <c r="G9" s="187">
        <v>297</v>
      </c>
      <c r="H9" s="187">
        <v>33</v>
      </c>
      <c r="I9" s="187">
        <v>196</v>
      </c>
      <c r="J9" s="187">
        <v>68</v>
      </c>
      <c r="K9" s="187">
        <v>192</v>
      </c>
      <c r="L9" s="187">
        <v>8472</v>
      </c>
      <c r="M9" s="187">
        <v>1695</v>
      </c>
      <c r="N9" s="187">
        <v>6777</v>
      </c>
      <c r="O9" s="187">
        <v>24332</v>
      </c>
      <c r="P9" s="187">
        <v>26</v>
      </c>
      <c r="Q9" s="187">
        <v>1</v>
      </c>
      <c r="R9" s="187">
        <v>1</v>
      </c>
      <c r="S9" s="188">
        <v>24</v>
      </c>
      <c r="T9" s="189">
        <v>2016</v>
      </c>
      <c r="V9" s="57"/>
    </row>
    <row r="10" spans="1:24" s="92" customFormat="1" ht="18" customHeight="1">
      <c r="A10" s="185">
        <v>2017</v>
      </c>
      <c r="B10" s="186">
        <v>12335.13</v>
      </c>
      <c r="C10" s="186">
        <v>100</v>
      </c>
      <c r="D10" s="187">
        <v>22</v>
      </c>
      <c r="E10" s="187">
        <v>5</v>
      </c>
      <c r="F10" s="187">
        <v>17</v>
      </c>
      <c r="G10" s="187">
        <v>297</v>
      </c>
      <c r="H10" s="187">
        <v>33</v>
      </c>
      <c r="I10" s="187">
        <v>196</v>
      </c>
      <c r="J10" s="187">
        <v>68</v>
      </c>
      <c r="K10" s="187">
        <v>191</v>
      </c>
      <c r="L10" s="187">
        <v>8505</v>
      </c>
      <c r="M10" s="187">
        <v>1710</v>
      </c>
      <c r="N10" s="187">
        <v>6795</v>
      </c>
      <c r="O10" s="187">
        <v>24463</v>
      </c>
      <c r="P10" s="187">
        <v>28</v>
      </c>
      <c r="Q10" s="187">
        <v>1</v>
      </c>
      <c r="R10" s="187">
        <v>1</v>
      </c>
      <c r="S10" s="188">
        <v>26</v>
      </c>
      <c r="T10" s="189">
        <v>2017</v>
      </c>
      <c r="V10" s="57"/>
    </row>
    <row r="11" spans="1:24" s="92" customFormat="1" ht="18" customHeight="1">
      <c r="A11" s="185">
        <v>2018</v>
      </c>
      <c r="B11" s="186">
        <v>12343.6</v>
      </c>
      <c r="C11" s="186">
        <v>100</v>
      </c>
      <c r="D11" s="187">
        <v>22</v>
      </c>
      <c r="E11" s="187">
        <v>5</v>
      </c>
      <c r="F11" s="187">
        <v>17</v>
      </c>
      <c r="G11" s="187">
        <v>297</v>
      </c>
      <c r="H11" s="187">
        <v>33</v>
      </c>
      <c r="I11" s="187">
        <v>196</v>
      </c>
      <c r="J11" s="187">
        <v>68</v>
      </c>
      <c r="K11" s="187">
        <v>192</v>
      </c>
      <c r="L11" s="187">
        <v>8554</v>
      </c>
      <c r="M11" s="187">
        <v>1732</v>
      </c>
      <c r="N11" s="187">
        <v>6822</v>
      </c>
      <c r="O11" s="187">
        <v>24555</v>
      </c>
      <c r="P11" s="187">
        <v>26</v>
      </c>
      <c r="Q11" s="187">
        <v>0</v>
      </c>
      <c r="R11" s="187">
        <v>1</v>
      </c>
      <c r="S11" s="188">
        <v>25</v>
      </c>
      <c r="T11" s="387">
        <v>2018</v>
      </c>
      <c r="V11" s="57"/>
    </row>
    <row r="12" spans="1:24" s="92" customFormat="1" ht="18" customHeight="1">
      <c r="A12" s="185">
        <v>2019</v>
      </c>
      <c r="B12" s="186">
        <v>12345.199999999999</v>
      </c>
      <c r="C12" s="186">
        <v>100</v>
      </c>
      <c r="D12" s="187">
        <v>22</v>
      </c>
      <c r="E12" s="187">
        <v>5</v>
      </c>
      <c r="F12" s="187">
        <v>17</v>
      </c>
      <c r="G12" s="187">
        <v>297</v>
      </c>
      <c r="H12" s="187">
        <v>33</v>
      </c>
      <c r="I12" s="187">
        <v>196</v>
      </c>
      <c r="J12" s="187">
        <v>68</v>
      </c>
      <c r="K12" s="187">
        <v>165</v>
      </c>
      <c r="L12" s="187">
        <v>8629</v>
      </c>
      <c r="M12" s="187">
        <v>1765</v>
      </c>
      <c r="N12" s="187">
        <v>6864</v>
      </c>
      <c r="O12" s="187">
        <v>24760</v>
      </c>
      <c r="P12" s="187">
        <v>26</v>
      </c>
      <c r="Q12" s="187">
        <v>0</v>
      </c>
      <c r="R12" s="187">
        <v>1</v>
      </c>
      <c r="S12" s="188">
        <v>25</v>
      </c>
      <c r="T12" s="189">
        <v>2019</v>
      </c>
      <c r="V12" s="57"/>
    </row>
    <row r="13" spans="1:24" s="92" customFormat="1" ht="18" customHeight="1">
      <c r="A13" s="185">
        <v>2020</v>
      </c>
      <c r="B13" s="186">
        <v>12348.092602699999</v>
      </c>
      <c r="C13" s="186">
        <v>100</v>
      </c>
      <c r="D13" s="187">
        <v>22</v>
      </c>
      <c r="E13" s="187">
        <v>5</v>
      </c>
      <c r="F13" s="187">
        <v>17</v>
      </c>
      <c r="G13" s="187">
        <v>297</v>
      </c>
      <c r="H13" s="187">
        <v>33</v>
      </c>
      <c r="I13" s="187">
        <v>196</v>
      </c>
      <c r="J13" s="187">
        <v>68</v>
      </c>
      <c r="K13" s="187">
        <v>192</v>
      </c>
      <c r="L13" s="187">
        <v>8657</v>
      </c>
      <c r="M13" s="187">
        <v>1797</v>
      </c>
      <c r="N13" s="187">
        <v>6860</v>
      </c>
      <c r="O13" s="187">
        <v>24960</v>
      </c>
      <c r="P13" s="187">
        <v>26</v>
      </c>
      <c r="Q13" s="187">
        <v>0</v>
      </c>
      <c r="R13" s="187">
        <v>1</v>
      </c>
      <c r="S13" s="188">
        <v>25</v>
      </c>
      <c r="T13" s="189">
        <v>2020</v>
      </c>
      <c r="V13" s="57"/>
    </row>
    <row r="14" spans="1:24" s="97" customFormat="1" ht="44.25" customHeight="1">
      <c r="A14" s="190">
        <v>2021</v>
      </c>
      <c r="B14" s="191">
        <f>SUM(B15:B36)</f>
        <v>12358.940174899999</v>
      </c>
      <c r="C14" s="191">
        <f>B14/$B$14*100</f>
        <v>100</v>
      </c>
      <c r="D14" s="192">
        <f t="shared" ref="D14:S14" si="0">SUM(D15:D36)</f>
        <v>22</v>
      </c>
      <c r="E14" s="192">
        <f t="shared" si="0"/>
        <v>5</v>
      </c>
      <c r="F14" s="192">
        <f t="shared" si="0"/>
        <v>17</v>
      </c>
      <c r="G14" s="192">
        <f t="shared" si="0"/>
        <v>297</v>
      </c>
      <c r="H14" s="192">
        <f t="shared" si="0"/>
        <v>33</v>
      </c>
      <c r="I14" s="192">
        <f t="shared" si="0"/>
        <v>196</v>
      </c>
      <c r="J14" s="192">
        <f t="shared" si="0"/>
        <v>68</v>
      </c>
      <c r="K14" s="192">
        <f t="shared" si="0"/>
        <v>192</v>
      </c>
      <c r="L14" s="192">
        <f t="shared" si="0"/>
        <v>8678</v>
      </c>
      <c r="M14" s="192">
        <f t="shared" si="0"/>
        <v>1803</v>
      </c>
      <c r="N14" s="192">
        <f t="shared" si="0"/>
        <v>6875</v>
      </c>
      <c r="O14" s="192">
        <f t="shared" si="0"/>
        <v>25038</v>
      </c>
      <c r="P14" s="192">
        <f t="shared" si="0"/>
        <v>30</v>
      </c>
      <c r="Q14" s="192">
        <f t="shared" si="0"/>
        <v>0</v>
      </c>
      <c r="R14" s="192">
        <f t="shared" si="0"/>
        <v>1</v>
      </c>
      <c r="S14" s="192">
        <f t="shared" si="0"/>
        <v>29</v>
      </c>
      <c r="T14" s="193">
        <f>A14</f>
        <v>2021</v>
      </c>
      <c r="V14" s="57"/>
      <c r="W14" s="130"/>
      <c r="X14" s="471"/>
    </row>
    <row r="15" spans="1:24" s="58" customFormat="1" ht="18" customHeight="1">
      <c r="A15" s="194" t="s">
        <v>63</v>
      </c>
      <c r="B15" s="195">
        <v>51.6569085</v>
      </c>
      <c r="C15" s="195">
        <f t="shared" ref="C15:C36" si="1">B15/$B$14*100</f>
        <v>0.41797199249261663</v>
      </c>
      <c r="D15" s="201">
        <f>SUM(E15:F15)</f>
        <v>1</v>
      </c>
      <c r="E15" s="201">
        <v>1</v>
      </c>
      <c r="F15" s="201">
        <v>0</v>
      </c>
      <c r="G15" s="201">
        <f>SUM(H15:J15)</f>
        <v>23</v>
      </c>
      <c r="H15" s="201">
        <v>0</v>
      </c>
      <c r="I15" s="201">
        <v>0</v>
      </c>
      <c r="J15" s="201">
        <v>23</v>
      </c>
      <c r="K15" s="201">
        <v>64</v>
      </c>
      <c r="L15" s="201">
        <f>SUM(M15:N15)</f>
        <v>620</v>
      </c>
      <c r="M15" s="201">
        <v>620</v>
      </c>
      <c r="N15" s="201">
        <v>0</v>
      </c>
      <c r="O15" s="202">
        <v>2681</v>
      </c>
      <c r="P15" s="201">
        <f>SUM(Q15:S15)</f>
        <v>0</v>
      </c>
      <c r="Q15" s="201">
        <v>0</v>
      </c>
      <c r="R15" s="201">
        <v>0</v>
      </c>
      <c r="S15" s="201">
        <v>0</v>
      </c>
      <c r="T15" s="196" t="s">
        <v>363</v>
      </c>
    </row>
    <row r="16" spans="1:24" s="58" customFormat="1" ht="18" customHeight="1">
      <c r="A16" s="194" t="s">
        <v>59</v>
      </c>
      <c r="B16" s="195">
        <v>512.25911339999993</v>
      </c>
      <c r="C16" s="195">
        <f t="shared" si="1"/>
        <v>4.1448466142781113</v>
      </c>
      <c r="D16" s="201">
        <f t="shared" ref="D16:D36" si="2">SUM(E16:F16)</f>
        <v>1</v>
      </c>
      <c r="E16" s="201">
        <v>1</v>
      </c>
      <c r="F16" s="201">
        <v>0</v>
      </c>
      <c r="G16" s="201">
        <f t="shared" ref="G16:G36" si="3">SUM(H16:J16)</f>
        <v>27</v>
      </c>
      <c r="H16" s="201">
        <v>1</v>
      </c>
      <c r="I16" s="201">
        <v>6</v>
      </c>
      <c r="J16" s="201">
        <v>20</v>
      </c>
      <c r="K16" s="201">
        <v>51</v>
      </c>
      <c r="L16" s="201">
        <f t="shared" ref="L16:L36" si="4">SUM(M16:N16)</f>
        <v>691</v>
      </c>
      <c r="M16" s="201">
        <v>479</v>
      </c>
      <c r="N16" s="202">
        <v>212</v>
      </c>
      <c r="O16" s="202">
        <v>4309</v>
      </c>
      <c r="P16" s="201">
        <f t="shared" ref="P16:P36" si="5">SUM(Q16:S16)</f>
        <v>4</v>
      </c>
      <c r="Q16" s="201">
        <v>0</v>
      </c>
      <c r="R16" s="201">
        <v>1</v>
      </c>
      <c r="S16" s="201">
        <v>3</v>
      </c>
      <c r="T16" s="196" t="s">
        <v>195</v>
      </c>
    </row>
    <row r="17" spans="1:20" s="58" customFormat="1" ht="18" customHeight="1">
      <c r="A17" s="194" t="s">
        <v>22</v>
      </c>
      <c r="B17" s="195">
        <v>910.94882140000004</v>
      </c>
      <c r="C17" s="195">
        <f t="shared" si="1"/>
        <v>7.3707681120591779</v>
      </c>
      <c r="D17" s="201">
        <f t="shared" si="2"/>
        <v>1</v>
      </c>
      <c r="E17" s="201">
        <v>1</v>
      </c>
      <c r="F17" s="201">
        <v>0</v>
      </c>
      <c r="G17" s="201">
        <f t="shared" si="3"/>
        <v>24</v>
      </c>
      <c r="H17" s="201">
        <v>1</v>
      </c>
      <c r="I17" s="201">
        <v>10</v>
      </c>
      <c r="J17" s="201">
        <v>13</v>
      </c>
      <c r="K17" s="201">
        <v>33</v>
      </c>
      <c r="L17" s="201">
        <f t="shared" si="4"/>
        <v>865</v>
      </c>
      <c r="M17" s="201">
        <v>397</v>
      </c>
      <c r="N17" s="202">
        <v>468</v>
      </c>
      <c r="O17" s="202">
        <v>2376</v>
      </c>
      <c r="P17" s="201">
        <f t="shared" si="5"/>
        <v>2</v>
      </c>
      <c r="Q17" s="201">
        <v>0</v>
      </c>
      <c r="R17" s="201">
        <v>0</v>
      </c>
      <c r="S17" s="201">
        <v>2</v>
      </c>
      <c r="T17" s="196" t="s">
        <v>364</v>
      </c>
    </row>
    <row r="18" spans="1:20" s="58" customFormat="1" ht="18" customHeight="1">
      <c r="A18" s="194" t="s">
        <v>36</v>
      </c>
      <c r="B18" s="195">
        <v>608.45403750000003</v>
      </c>
      <c r="C18" s="195">
        <f t="shared" si="1"/>
        <v>4.9231894392993389</v>
      </c>
      <c r="D18" s="201">
        <f t="shared" si="2"/>
        <v>1</v>
      </c>
      <c r="E18" s="201">
        <v>1</v>
      </c>
      <c r="F18" s="201">
        <v>0</v>
      </c>
      <c r="G18" s="201">
        <f t="shared" si="3"/>
        <v>20</v>
      </c>
      <c r="H18" s="201">
        <v>1</v>
      </c>
      <c r="I18" s="201">
        <v>12</v>
      </c>
      <c r="J18" s="201">
        <v>7</v>
      </c>
      <c r="K18" s="201">
        <v>34</v>
      </c>
      <c r="L18" s="201">
        <f t="shared" si="4"/>
        <v>634</v>
      </c>
      <c r="M18" s="201">
        <v>179</v>
      </c>
      <c r="N18" s="202">
        <v>455</v>
      </c>
      <c r="O18" s="202">
        <v>1700</v>
      </c>
      <c r="P18" s="201">
        <f t="shared" si="5"/>
        <v>0</v>
      </c>
      <c r="Q18" s="201">
        <v>0</v>
      </c>
      <c r="R18" s="201">
        <v>0</v>
      </c>
      <c r="S18" s="201">
        <v>0</v>
      </c>
      <c r="T18" s="196" t="s">
        <v>155</v>
      </c>
    </row>
    <row r="19" spans="1:20" s="58" customFormat="1" ht="18" customHeight="1">
      <c r="A19" s="194" t="s">
        <v>65</v>
      </c>
      <c r="B19" s="195">
        <v>464.13469189999995</v>
      </c>
      <c r="C19" s="195">
        <f t="shared" si="1"/>
        <v>3.7554570645355154</v>
      </c>
      <c r="D19" s="201">
        <f t="shared" si="2"/>
        <v>1</v>
      </c>
      <c r="E19" s="201">
        <v>1</v>
      </c>
      <c r="F19" s="201">
        <v>0</v>
      </c>
      <c r="G19" s="201">
        <f t="shared" si="3"/>
        <v>12</v>
      </c>
      <c r="H19" s="201">
        <v>1</v>
      </c>
      <c r="I19" s="201">
        <v>6</v>
      </c>
      <c r="J19" s="201">
        <v>5</v>
      </c>
      <c r="K19" s="201">
        <v>10</v>
      </c>
      <c r="L19" s="201">
        <f t="shared" si="4"/>
        <v>333</v>
      </c>
      <c r="M19" s="201">
        <v>128</v>
      </c>
      <c r="N19" s="202">
        <v>205</v>
      </c>
      <c r="O19" s="202">
        <v>1249</v>
      </c>
      <c r="P19" s="201">
        <f t="shared" si="5"/>
        <v>0</v>
      </c>
      <c r="Q19" s="201">
        <v>0</v>
      </c>
      <c r="R19" s="201">
        <v>0</v>
      </c>
      <c r="S19" s="201">
        <v>0</v>
      </c>
      <c r="T19" s="196" t="s">
        <v>76</v>
      </c>
    </row>
    <row r="20" spans="1:20" s="58" customFormat="1" ht="18" customHeight="1">
      <c r="A20" s="194" t="s">
        <v>17</v>
      </c>
      <c r="B20" s="195">
        <v>455.09011900000002</v>
      </c>
      <c r="C20" s="195">
        <f t="shared" si="1"/>
        <v>3.6822746332590155</v>
      </c>
      <c r="D20" s="201">
        <f t="shared" si="2"/>
        <v>1</v>
      </c>
      <c r="E20" s="201">
        <v>0</v>
      </c>
      <c r="F20" s="201">
        <v>1</v>
      </c>
      <c r="G20" s="201">
        <f t="shared" si="3"/>
        <v>12</v>
      </c>
      <c r="H20" s="201">
        <v>1</v>
      </c>
      <c r="I20" s="201">
        <v>11</v>
      </c>
      <c r="J20" s="201">
        <v>0</v>
      </c>
      <c r="K20" s="201">
        <v>0</v>
      </c>
      <c r="L20" s="201">
        <f t="shared" si="4"/>
        <v>318</v>
      </c>
      <c r="M20" s="201">
        <v>0</v>
      </c>
      <c r="N20" s="202">
        <v>318</v>
      </c>
      <c r="O20" s="202">
        <v>623</v>
      </c>
      <c r="P20" s="201">
        <f t="shared" si="5"/>
        <v>0</v>
      </c>
      <c r="Q20" s="201">
        <v>0</v>
      </c>
      <c r="R20" s="201">
        <v>0</v>
      </c>
      <c r="S20" s="201">
        <v>0</v>
      </c>
      <c r="T20" s="197" t="s">
        <v>354</v>
      </c>
    </row>
    <row r="21" spans="1:20" s="58" customFormat="1" ht="18" customHeight="1">
      <c r="A21" s="194" t="s">
        <v>27</v>
      </c>
      <c r="B21" s="195">
        <v>547.5067861</v>
      </c>
      <c r="C21" s="195">
        <f t="shared" si="1"/>
        <v>4.4300464145942033</v>
      </c>
      <c r="D21" s="201">
        <f t="shared" si="2"/>
        <v>1</v>
      </c>
      <c r="E21" s="201">
        <v>0</v>
      </c>
      <c r="F21" s="201">
        <v>1</v>
      </c>
      <c r="G21" s="201">
        <f t="shared" si="3"/>
        <v>11</v>
      </c>
      <c r="H21" s="201">
        <v>1</v>
      </c>
      <c r="I21" s="201">
        <v>10</v>
      </c>
      <c r="J21" s="201">
        <v>0</v>
      </c>
      <c r="K21" s="201">
        <v>0</v>
      </c>
      <c r="L21" s="201">
        <f t="shared" si="4"/>
        <v>273</v>
      </c>
      <c r="M21" s="201">
        <v>0</v>
      </c>
      <c r="N21" s="202">
        <v>273</v>
      </c>
      <c r="O21" s="202">
        <v>497</v>
      </c>
      <c r="P21" s="201">
        <f t="shared" si="5"/>
        <v>0</v>
      </c>
      <c r="Q21" s="201">
        <v>0</v>
      </c>
      <c r="R21" s="201">
        <v>0</v>
      </c>
      <c r="S21" s="201">
        <v>0</v>
      </c>
      <c r="T21" s="196" t="s">
        <v>70</v>
      </c>
    </row>
    <row r="22" spans="1:20" s="58" customFormat="1" ht="18" customHeight="1">
      <c r="A22" s="194" t="s">
        <v>43</v>
      </c>
      <c r="B22" s="195">
        <v>442.93919549999998</v>
      </c>
      <c r="C22" s="195">
        <f t="shared" si="1"/>
        <v>3.5839577603876864</v>
      </c>
      <c r="D22" s="201">
        <f t="shared" si="2"/>
        <v>1</v>
      </c>
      <c r="E22" s="201">
        <v>0</v>
      </c>
      <c r="F22" s="201">
        <v>1</v>
      </c>
      <c r="G22" s="201">
        <f t="shared" si="3"/>
        <v>8</v>
      </c>
      <c r="H22" s="201">
        <v>1</v>
      </c>
      <c r="I22" s="201">
        <v>7</v>
      </c>
      <c r="J22" s="201">
        <v>0</v>
      </c>
      <c r="K22" s="201">
        <v>0</v>
      </c>
      <c r="L22" s="201">
        <f t="shared" si="4"/>
        <v>155</v>
      </c>
      <c r="M22" s="201">
        <v>0</v>
      </c>
      <c r="N22" s="202">
        <v>155</v>
      </c>
      <c r="O22" s="202">
        <v>460</v>
      </c>
      <c r="P22" s="201">
        <f t="shared" si="5"/>
        <v>0</v>
      </c>
      <c r="Q22" s="201">
        <v>0</v>
      </c>
      <c r="R22" s="201">
        <v>0</v>
      </c>
      <c r="S22" s="201">
        <v>0</v>
      </c>
      <c r="T22" s="196" t="s">
        <v>191</v>
      </c>
    </row>
    <row r="23" spans="1:20" s="58" customFormat="1" ht="18" customHeight="1">
      <c r="A23" s="194" t="s">
        <v>10</v>
      </c>
      <c r="B23" s="195">
        <v>807.31882280000002</v>
      </c>
      <c r="C23" s="195">
        <f t="shared" si="1"/>
        <v>6.5322658041471779</v>
      </c>
      <c r="D23" s="201">
        <f t="shared" si="2"/>
        <v>1</v>
      </c>
      <c r="E23" s="201">
        <v>0</v>
      </c>
      <c r="F23" s="201">
        <v>1</v>
      </c>
      <c r="G23" s="201">
        <f t="shared" si="3"/>
        <v>16</v>
      </c>
      <c r="H23" s="201">
        <v>2</v>
      </c>
      <c r="I23" s="201">
        <v>14</v>
      </c>
      <c r="J23" s="201">
        <v>0</v>
      </c>
      <c r="K23" s="201">
        <v>0</v>
      </c>
      <c r="L23" s="201">
        <f t="shared" si="4"/>
        <v>515</v>
      </c>
      <c r="M23" s="201">
        <v>0</v>
      </c>
      <c r="N23" s="202">
        <v>515</v>
      </c>
      <c r="O23" s="202">
        <v>1392</v>
      </c>
      <c r="P23" s="201">
        <f t="shared" si="5"/>
        <v>2</v>
      </c>
      <c r="Q23" s="201">
        <v>0</v>
      </c>
      <c r="R23" s="201">
        <v>0</v>
      </c>
      <c r="S23" s="201">
        <v>2</v>
      </c>
      <c r="T23" s="196" t="s">
        <v>188</v>
      </c>
    </row>
    <row r="24" spans="1:20" s="58" customFormat="1" ht="18" customHeight="1">
      <c r="A24" s="194" t="s">
        <v>47</v>
      </c>
      <c r="B24" s="195">
        <v>664.09234059999994</v>
      </c>
      <c r="C24" s="195">
        <f t="shared" si="1"/>
        <v>5.3733761245055414</v>
      </c>
      <c r="D24" s="201">
        <f t="shared" si="2"/>
        <v>1</v>
      </c>
      <c r="E24" s="201">
        <v>0</v>
      </c>
      <c r="F24" s="201">
        <v>1</v>
      </c>
      <c r="G24" s="201">
        <f t="shared" si="3"/>
        <v>12</v>
      </c>
      <c r="H24" s="201">
        <v>2</v>
      </c>
      <c r="I24" s="201">
        <v>10</v>
      </c>
      <c r="J24" s="201">
        <v>0</v>
      </c>
      <c r="K24" s="201">
        <v>0</v>
      </c>
      <c r="L24" s="201">
        <f t="shared" si="4"/>
        <v>316</v>
      </c>
      <c r="M24" s="201">
        <v>0</v>
      </c>
      <c r="N24" s="202">
        <v>316</v>
      </c>
      <c r="O24" s="202">
        <v>721</v>
      </c>
      <c r="P24" s="201">
        <f t="shared" si="5"/>
        <v>1</v>
      </c>
      <c r="Q24" s="201">
        <v>0</v>
      </c>
      <c r="R24" s="201">
        <v>0</v>
      </c>
      <c r="S24" s="201">
        <v>1</v>
      </c>
      <c r="T24" s="196" t="s">
        <v>197</v>
      </c>
    </row>
    <row r="25" spans="1:20" s="58" customFormat="1" ht="18" customHeight="1">
      <c r="A25" s="194" t="s">
        <v>38</v>
      </c>
      <c r="B25" s="195">
        <v>787.03309739999997</v>
      </c>
      <c r="C25" s="195">
        <f t="shared" si="1"/>
        <v>6.3681277379948815</v>
      </c>
      <c r="D25" s="201">
        <f t="shared" si="2"/>
        <v>1</v>
      </c>
      <c r="E25" s="201">
        <v>0</v>
      </c>
      <c r="F25" s="201">
        <v>1</v>
      </c>
      <c r="G25" s="201">
        <f t="shared" si="3"/>
        <v>13</v>
      </c>
      <c r="H25" s="201">
        <v>1</v>
      </c>
      <c r="I25" s="201">
        <v>12</v>
      </c>
      <c r="J25" s="201">
        <v>0</v>
      </c>
      <c r="K25" s="201">
        <v>0</v>
      </c>
      <c r="L25" s="201">
        <f t="shared" si="4"/>
        <v>351</v>
      </c>
      <c r="M25" s="201">
        <v>0</v>
      </c>
      <c r="N25" s="202">
        <v>351</v>
      </c>
      <c r="O25" s="202">
        <v>991</v>
      </c>
      <c r="P25" s="201">
        <f t="shared" si="5"/>
        <v>1</v>
      </c>
      <c r="Q25" s="201">
        <v>0</v>
      </c>
      <c r="R25" s="201">
        <v>0</v>
      </c>
      <c r="S25" s="201">
        <v>1</v>
      </c>
      <c r="T25" s="196" t="s">
        <v>172</v>
      </c>
    </row>
    <row r="26" spans="1:20" s="58" customFormat="1" ht="18" customHeight="1">
      <c r="A26" s="194" t="s">
        <v>26</v>
      </c>
      <c r="B26" s="195">
        <v>622.37065680000001</v>
      </c>
      <c r="C26" s="195">
        <f t="shared" si="1"/>
        <v>5.0357931019359103</v>
      </c>
      <c r="D26" s="201">
        <f t="shared" si="2"/>
        <v>1</v>
      </c>
      <c r="E26" s="201">
        <v>0</v>
      </c>
      <c r="F26" s="201">
        <v>1</v>
      </c>
      <c r="G26" s="201">
        <f t="shared" si="3"/>
        <v>10</v>
      </c>
      <c r="H26" s="201">
        <v>3</v>
      </c>
      <c r="I26" s="201">
        <v>7</v>
      </c>
      <c r="J26" s="201">
        <v>0</v>
      </c>
      <c r="K26" s="201">
        <v>0</v>
      </c>
      <c r="L26" s="201">
        <f t="shared" si="4"/>
        <v>281</v>
      </c>
      <c r="M26" s="201">
        <v>0</v>
      </c>
      <c r="N26" s="202">
        <v>281</v>
      </c>
      <c r="O26" s="202">
        <v>650</v>
      </c>
      <c r="P26" s="201">
        <f t="shared" si="5"/>
        <v>0</v>
      </c>
      <c r="Q26" s="201">
        <v>0</v>
      </c>
      <c r="R26" s="201">
        <v>0</v>
      </c>
      <c r="S26" s="201">
        <v>0</v>
      </c>
      <c r="T26" s="196" t="s">
        <v>80</v>
      </c>
    </row>
    <row r="27" spans="1:20" s="58" customFormat="1" ht="18" customHeight="1">
      <c r="A27" s="194" t="s">
        <v>11</v>
      </c>
      <c r="B27" s="195">
        <v>500.90227730000004</v>
      </c>
      <c r="C27" s="195">
        <f t="shared" si="1"/>
        <v>4.0529549476846869</v>
      </c>
      <c r="D27" s="201">
        <f t="shared" si="2"/>
        <v>1</v>
      </c>
      <c r="E27" s="201">
        <v>0</v>
      </c>
      <c r="F27" s="201">
        <v>1</v>
      </c>
      <c r="G27" s="201">
        <f t="shared" si="3"/>
        <v>11</v>
      </c>
      <c r="H27" s="187">
        <v>1</v>
      </c>
      <c r="I27" s="187">
        <v>10</v>
      </c>
      <c r="J27" s="201">
        <v>0</v>
      </c>
      <c r="K27" s="201">
        <v>0</v>
      </c>
      <c r="L27" s="201">
        <f t="shared" si="4"/>
        <v>293</v>
      </c>
      <c r="M27" s="201">
        <v>0</v>
      </c>
      <c r="N27" s="198">
        <v>293</v>
      </c>
      <c r="O27" s="198">
        <v>615</v>
      </c>
      <c r="P27" s="201">
        <f t="shared" si="5"/>
        <v>0</v>
      </c>
      <c r="Q27" s="201">
        <v>0</v>
      </c>
      <c r="R27" s="187">
        <v>0</v>
      </c>
      <c r="S27" s="187">
        <v>0</v>
      </c>
      <c r="T27" s="196" t="s">
        <v>365</v>
      </c>
    </row>
    <row r="28" spans="1:20" s="58" customFormat="1" ht="18" customHeight="1">
      <c r="A28" s="194" t="s">
        <v>31</v>
      </c>
      <c r="B28" s="195">
        <v>1043.7602272000001</v>
      </c>
      <c r="C28" s="195">
        <f t="shared" si="1"/>
        <v>8.4453861935491226</v>
      </c>
      <c r="D28" s="201">
        <f t="shared" si="2"/>
        <v>1</v>
      </c>
      <c r="E28" s="201">
        <v>0</v>
      </c>
      <c r="F28" s="201">
        <v>1</v>
      </c>
      <c r="G28" s="201">
        <f t="shared" si="3"/>
        <v>14</v>
      </c>
      <c r="H28" s="201">
        <v>1</v>
      </c>
      <c r="I28" s="201">
        <v>13</v>
      </c>
      <c r="J28" s="201">
        <v>0</v>
      </c>
      <c r="K28" s="201">
        <v>0</v>
      </c>
      <c r="L28" s="201">
        <f t="shared" si="4"/>
        <v>515</v>
      </c>
      <c r="M28" s="201">
        <v>0</v>
      </c>
      <c r="N28" s="202">
        <v>515</v>
      </c>
      <c r="O28" s="202">
        <v>368</v>
      </c>
      <c r="P28" s="201">
        <f t="shared" si="5"/>
        <v>0</v>
      </c>
      <c r="Q28" s="201">
        <v>0</v>
      </c>
      <c r="R28" s="201">
        <v>0</v>
      </c>
      <c r="S28" s="201">
        <v>0</v>
      </c>
      <c r="T28" s="196" t="s">
        <v>173</v>
      </c>
    </row>
    <row r="29" spans="1:20" s="58" customFormat="1" ht="18" customHeight="1">
      <c r="A29" s="194" t="s">
        <v>41</v>
      </c>
      <c r="B29" s="195">
        <v>612.48498129999996</v>
      </c>
      <c r="C29" s="195">
        <f t="shared" si="1"/>
        <v>4.9558050498853214</v>
      </c>
      <c r="D29" s="201">
        <f t="shared" si="2"/>
        <v>1</v>
      </c>
      <c r="E29" s="201">
        <v>0</v>
      </c>
      <c r="F29" s="201">
        <v>1</v>
      </c>
      <c r="G29" s="201">
        <f t="shared" si="3"/>
        <v>11</v>
      </c>
      <c r="H29" s="201">
        <v>2</v>
      </c>
      <c r="I29" s="201">
        <v>9</v>
      </c>
      <c r="J29" s="201">
        <v>0</v>
      </c>
      <c r="K29" s="201">
        <v>0</v>
      </c>
      <c r="L29" s="201">
        <f t="shared" si="4"/>
        <v>403</v>
      </c>
      <c r="M29" s="201">
        <v>0</v>
      </c>
      <c r="N29" s="202">
        <v>403</v>
      </c>
      <c r="O29" s="202">
        <v>725</v>
      </c>
      <c r="P29" s="201">
        <f t="shared" si="5"/>
        <v>1</v>
      </c>
      <c r="Q29" s="201">
        <v>0</v>
      </c>
      <c r="R29" s="201">
        <v>0</v>
      </c>
      <c r="S29" s="201">
        <v>1</v>
      </c>
      <c r="T29" s="196" t="s">
        <v>186</v>
      </c>
    </row>
    <row r="30" spans="1:20" s="58" customFormat="1" ht="18" customHeight="1">
      <c r="A30" s="194" t="s">
        <v>39</v>
      </c>
      <c r="B30" s="195">
        <v>450.41337240000001</v>
      </c>
      <c r="C30" s="195">
        <f t="shared" si="1"/>
        <v>3.6444336328672651</v>
      </c>
      <c r="D30" s="201">
        <f t="shared" si="2"/>
        <v>1</v>
      </c>
      <c r="E30" s="201">
        <v>0</v>
      </c>
      <c r="F30" s="201">
        <v>1</v>
      </c>
      <c r="G30" s="201">
        <f t="shared" si="3"/>
        <v>9</v>
      </c>
      <c r="H30" s="201">
        <v>3</v>
      </c>
      <c r="I30" s="201">
        <v>6</v>
      </c>
      <c r="J30" s="201">
        <v>0</v>
      </c>
      <c r="K30" s="201">
        <v>0</v>
      </c>
      <c r="L30" s="201">
        <f t="shared" si="4"/>
        <v>427</v>
      </c>
      <c r="M30" s="201">
        <v>0</v>
      </c>
      <c r="N30" s="202">
        <v>427</v>
      </c>
      <c r="O30" s="202">
        <v>789</v>
      </c>
      <c r="P30" s="201">
        <f t="shared" si="5"/>
        <v>1</v>
      </c>
      <c r="Q30" s="201">
        <v>0</v>
      </c>
      <c r="R30" s="201">
        <v>0</v>
      </c>
      <c r="S30" s="201">
        <v>1</v>
      </c>
      <c r="T30" s="196" t="s">
        <v>196</v>
      </c>
    </row>
    <row r="31" spans="1:20" s="58" customFormat="1" ht="18" customHeight="1">
      <c r="A31" s="194" t="s">
        <v>20</v>
      </c>
      <c r="B31" s="195">
        <v>392.02829210000004</v>
      </c>
      <c r="C31" s="195">
        <f t="shared" si="1"/>
        <v>3.1720219254412894</v>
      </c>
      <c r="D31" s="201">
        <f t="shared" si="2"/>
        <v>1</v>
      </c>
      <c r="E31" s="201">
        <v>0</v>
      </c>
      <c r="F31" s="201">
        <v>1</v>
      </c>
      <c r="G31" s="201">
        <f t="shared" si="3"/>
        <v>9</v>
      </c>
      <c r="H31" s="201">
        <v>1</v>
      </c>
      <c r="I31" s="201">
        <v>8</v>
      </c>
      <c r="J31" s="201">
        <v>0</v>
      </c>
      <c r="K31" s="201">
        <v>0</v>
      </c>
      <c r="L31" s="201">
        <f t="shared" si="4"/>
        <v>273</v>
      </c>
      <c r="M31" s="201">
        <v>0</v>
      </c>
      <c r="N31" s="202">
        <v>273</v>
      </c>
      <c r="O31" s="202">
        <v>517</v>
      </c>
      <c r="P31" s="201">
        <f t="shared" si="5"/>
        <v>0</v>
      </c>
      <c r="Q31" s="201">
        <v>0</v>
      </c>
      <c r="R31" s="201">
        <v>0</v>
      </c>
      <c r="S31" s="201">
        <v>0</v>
      </c>
      <c r="T31" s="196" t="s">
        <v>75</v>
      </c>
    </row>
    <row r="32" spans="1:20" s="58" customFormat="1" ht="18" customHeight="1">
      <c r="A32" s="194" t="s">
        <v>45</v>
      </c>
      <c r="B32" s="195">
        <v>474.70987839999998</v>
      </c>
      <c r="C32" s="195">
        <f t="shared" si="1"/>
        <v>3.8410241629302253</v>
      </c>
      <c r="D32" s="201">
        <f t="shared" si="2"/>
        <v>1</v>
      </c>
      <c r="E32" s="201">
        <v>0</v>
      </c>
      <c r="F32" s="201">
        <v>1</v>
      </c>
      <c r="G32" s="201">
        <f t="shared" si="3"/>
        <v>11</v>
      </c>
      <c r="H32" s="199">
        <v>3</v>
      </c>
      <c r="I32" s="199">
        <v>8</v>
      </c>
      <c r="J32" s="201">
        <v>0</v>
      </c>
      <c r="K32" s="201">
        <v>0</v>
      </c>
      <c r="L32" s="201">
        <f t="shared" si="4"/>
        <v>292</v>
      </c>
      <c r="M32" s="201">
        <v>0</v>
      </c>
      <c r="N32" s="200">
        <v>292</v>
      </c>
      <c r="O32" s="200">
        <v>897</v>
      </c>
      <c r="P32" s="201">
        <f t="shared" si="5"/>
        <v>1</v>
      </c>
      <c r="Q32" s="201">
        <v>0</v>
      </c>
      <c r="R32" s="201">
        <v>0</v>
      </c>
      <c r="S32" s="199">
        <v>1</v>
      </c>
      <c r="T32" s="196" t="s">
        <v>71</v>
      </c>
    </row>
    <row r="33" spans="1:20" s="58" customFormat="1" ht="18" customHeight="1">
      <c r="A33" s="194" t="s">
        <v>57</v>
      </c>
      <c r="B33" s="195">
        <v>518.34624559999997</v>
      </c>
      <c r="C33" s="195">
        <f t="shared" si="1"/>
        <v>4.1940994799272424</v>
      </c>
      <c r="D33" s="201">
        <f t="shared" si="2"/>
        <v>1</v>
      </c>
      <c r="E33" s="201">
        <v>0</v>
      </c>
      <c r="F33" s="201">
        <v>1</v>
      </c>
      <c r="G33" s="201">
        <f t="shared" si="3"/>
        <v>11</v>
      </c>
      <c r="H33" s="201">
        <v>1</v>
      </c>
      <c r="I33" s="201">
        <v>10</v>
      </c>
      <c r="J33" s="201">
        <v>0</v>
      </c>
      <c r="K33" s="201">
        <v>0</v>
      </c>
      <c r="L33" s="201">
        <f t="shared" si="4"/>
        <v>292</v>
      </c>
      <c r="M33" s="201">
        <v>0</v>
      </c>
      <c r="N33" s="202">
        <v>292</v>
      </c>
      <c r="O33" s="202">
        <v>575</v>
      </c>
      <c r="P33" s="201">
        <f t="shared" si="5"/>
        <v>0</v>
      </c>
      <c r="Q33" s="201">
        <v>0</v>
      </c>
      <c r="R33" s="201">
        <v>0</v>
      </c>
      <c r="S33" s="201">
        <v>0</v>
      </c>
      <c r="T33" s="196" t="s">
        <v>69</v>
      </c>
    </row>
    <row r="34" spans="1:20" s="58" customFormat="1" ht="18" customHeight="1">
      <c r="A34" s="194" t="s">
        <v>54</v>
      </c>
      <c r="B34" s="195">
        <v>396.7584956</v>
      </c>
      <c r="C34" s="195">
        <f t="shared" si="1"/>
        <v>3.2102954621123918</v>
      </c>
      <c r="D34" s="201">
        <f t="shared" si="2"/>
        <v>1</v>
      </c>
      <c r="E34" s="201">
        <v>0</v>
      </c>
      <c r="F34" s="201">
        <v>1</v>
      </c>
      <c r="G34" s="201">
        <f t="shared" si="3"/>
        <v>12</v>
      </c>
      <c r="H34" s="201">
        <v>3</v>
      </c>
      <c r="I34" s="201">
        <v>9</v>
      </c>
      <c r="J34" s="201">
        <v>0</v>
      </c>
      <c r="K34" s="201">
        <v>0</v>
      </c>
      <c r="L34" s="201">
        <f t="shared" si="4"/>
        <v>246</v>
      </c>
      <c r="M34" s="201">
        <v>0</v>
      </c>
      <c r="N34" s="202">
        <v>246</v>
      </c>
      <c r="O34" s="202">
        <v>1345</v>
      </c>
      <c r="P34" s="201">
        <f t="shared" si="5"/>
        <v>2</v>
      </c>
      <c r="Q34" s="201">
        <v>0</v>
      </c>
      <c r="R34" s="201">
        <v>0</v>
      </c>
      <c r="S34" s="201">
        <v>2</v>
      </c>
      <c r="T34" s="196" t="s">
        <v>181</v>
      </c>
    </row>
    <row r="35" spans="1:20" s="58" customFormat="1" ht="18" customHeight="1">
      <c r="A35" s="194" t="s">
        <v>53</v>
      </c>
      <c r="B35" s="195">
        <v>440.10867780000001</v>
      </c>
      <c r="C35" s="195">
        <f t="shared" si="1"/>
        <v>3.5610551679328042</v>
      </c>
      <c r="D35" s="201">
        <f t="shared" si="2"/>
        <v>1</v>
      </c>
      <c r="E35" s="201">
        <v>0</v>
      </c>
      <c r="F35" s="201">
        <v>1</v>
      </c>
      <c r="G35" s="201">
        <f t="shared" si="3"/>
        <v>7</v>
      </c>
      <c r="H35" s="201">
        <v>1</v>
      </c>
      <c r="I35" s="201">
        <v>6</v>
      </c>
      <c r="J35" s="201">
        <v>0</v>
      </c>
      <c r="K35" s="201">
        <v>0</v>
      </c>
      <c r="L35" s="201">
        <f t="shared" si="4"/>
        <v>242</v>
      </c>
      <c r="M35" s="201">
        <v>0</v>
      </c>
      <c r="N35" s="202">
        <v>242</v>
      </c>
      <c r="O35" s="202">
        <v>714</v>
      </c>
      <c r="P35" s="201">
        <f t="shared" si="5"/>
        <v>2</v>
      </c>
      <c r="Q35" s="201">
        <v>0</v>
      </c>
      <c r="R35" s="201">
        <v>0</v>
      </c>
      <c r="S35" s="201">
        <v>2</v>
      </c>
      <c r="T35" s="196" t="s">
        <v>171</v>
      </c>
    </row>
    <row r="36" spans="1:20" s="58" customFormat="1" ht="18" customHeight="1">
      <c r="A36" s="194" t="s">
        <v>29</v>
      </c>
      <c r="B36" s="195">
        <v>655.62313629999994</v>
      </c>
      <c r="C36" s="195">
        <f t="shared" si="1"/>
        <v>5.304849178180481</v>
      </c>
      <c r="D36" s="201">
        <f t="shared" si="2"/>
        <v>1</v>
      </c>
      <c r="E36" s="201">
        <v>0</v>
      </c>
      <c r="F36" s="201">
        <v>1</v>
      </c>
      <c r="G36" s="201">
        <f t="shared" si="3"/>
        <v>14</v>
      </c>
      <c r="H36" s="201">
        <v>2</v>
      </c>
      <c r="I36" s="201">
        <v>12</v>
      </c>
      <c r="J36" s="201">
        <v>0</v>
      </c>
      <c r="K36" s="201"/>
      <c r="L36" s="201">
        <f t="shared" si="4"/>
        <v>343</v>
      </c>
      <c r="M36" s="201"/>
      <c r="N36" s="202">
        <v>343</v>
      </c>
      <c r="O36" s="202">
        <v>844</v>
      </c>
      <c r="P36" s="201">
        <f t="shared" si="5"/>
        <v>13</v>
      </c>
      <c r="Q36" s="201"/>
      <c r="R36" s="201"/>
      <c r="S36" s="201">
        <v>13</v>
      </c>
      <c r="T36" s="196" t="s">
        <v>187</v>
      </c>
    </row>
    <row r="37" spans="1:20" s="104" customFormat="1" ht="6.75" customHeight="1">
      <c r="A37" s="203"/>
      <c r="B37" s="204"/>
      <c r="C37" s="205"/>
      <c r="D37" s="206"/>
      <c r="E37" s="207"/>
      <c r="F37" s="207"/>
      <c r="G37" s="206"/>
      <c r="H37" s="206"/>
      <c r="I37" s="206"/>
      <c r="J37" s="207"/>
      <c r="K37" s="207"/>
      <c r="L37" s="206"/>
      <c r="M37" s="208"/>
      <c r="N37" s="209"/>
      <c r="O37" s="209"/>
      <c r="P37" s="207"/>
      <c r="Q37" s="207"/>
      <c r="R37" s="207"/>
      <c r="S37" s="210"/>
      <c r="T37" s="211"/>
    </row>
    <row r="38" spans="1:20" s="104" customFormat="1" ht="13.5">
      <c r="A38" s="212" t="s">
        <v>302</v>
      </c>
      <c r="B38" s="212"/>
      <c r="E38" s="213"/>
      <c r="F38" s="213"/>
      <c r="H38" s="214"/>
      <c r="I38" s="214"/>
      <c r="J38" s="213"/>
      <c r="K38" s="213"/>
      <c r="L38" s="215"/>
      <c r="M38" s="216"/>
      <c r="N38" s="217"/>
      <c r="O38" s="217"/>
      <c r="P38" s="213"/>
      <c r="Q38" s="213"/>
      <c r="R38" s="213"/>
      <c r="S38" s="213"/>
      <c r="T38" s="144" t="s">
        <v>303</v>
      </c>
    </row>
    <row r="39" spans="1:20" s="76" customFormat="1" ht="13.5" customHeight="1">
      <c r="A39" s="218" t="s">
        <v>401</v>
      </c>
      <c r="B39" s="218"/>
      <c r="C39" s="219"/>
      <c r="D39" s="219"/>
      <c r="E39" s="220"/>
      <c r="F39" s="220"/>
      <c r="G39" s="219"/>
      <c r="H39" s="219"/>
      <c r="I39" s="219"/>
      <c r="J39" s="220"/>
      <c r="K39" s="220"/>
      <c r="L39" s="219"/>
      <c r="M39" s="219"/>
      <c r="N39" s="220"/>
      <c r="O39" s="221"/>
      <c r="P39" s="222"/>
      <c r="Q39" s="222"/>
      <c r="R39" s="222"/>
      <c r="S39" s="222"/>
      <c r="T39" s="144" t="s">
        <v>402</v>
      </c>
    </row>
    <row r="40" spans="1:20">
      <c r="A40" s="105"/>
      <c r="B40" s="119"/>
      <c r="C40" s="119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28"/>
      <c r="T40" s="129"/>
    </row>
    <row r="41" spans="1:20">
      <c r="A41" s="105"/>
      <c r="T41" s="109"/>
    </row>
    <row r="42" spans="1:20">
      <c r="A42" s="105"/>
      <c r="E42" s="109"/>
      <c r="F42" s="109"/>
      <c r="J42" s="109"/>
      <c r="K42" s="109"/>
      <c r="N42" s="109"/>
      <c r="P42" s="109"/>
      <c r="Q42" s="109"/>
      <c r="R42" s="109"/>
      <c r="S42" s="109"/>
      <c r="T42" s="109"/>
    </row>
    <row r="43" spans="1:20">
      <c r="A43" s="105"/>
      <c r="E43" s="109"/>
      <c r="F43" s="109"/>
      <c r="J43" s="109"/>
      <c r="K43" s="109"/>
      <c r="N43" s="109"/>
      <c r="P43" s="109"/>
      <c r="Q43" s="109"/>
      <c r="R43" s="109"/>
      <c r="S43" s="109"/>
      <c r="T43" s="109"/>
    </row>
    <row r="44" spans="1:20">
      <c r="A44" s="105"/>
      <c r="E44" s="109"/>
      <c r="F44" s="109"/>
      <c r="J44" s="109"/>
      <c r="K44" s="109"/>
      <c r="N44" s="109"/>
      <c r="P44" s="109"/>
      <c r="Q44" s="109"/>
      <c r="R44" s="109"/>
      <c r="S44" s="109"/>
      <c r="T44" s="109"/>
    </row>
    <row r="45" spans="1:20">
      <c r="A45" s="105"/>
      <c r="E45" s="109"/>
      <c r="F45" s="109"/>
      <c r="J45" s="109"/>
      <c r="K45" s="109"/>
      <c r="N45" s="109"/>
      <c r="P45" s="109"/>
      <c r="Q45" s="109"/>
      <c r="R45" s="109"/>
      <c r="S45" s="109"/>
      <c r="T45" s="109"/>
    </row>
    <row r="46" spans="1:20">
      <c r="A46" s="105"/>
      <c r="E46" s="109"/>
      <c r="F46" s="109"/>
      <c r="J46" s="109"/>
      <c r="K46" s="109"/>
      <c r="N46" s="109"/>
      <c r="P46" s="109"/>
      <c r="Q46" s="109"/>
      <c r="R46" s="109"/>
      <c r="S46" s="109"/>
      <c r="T46" s="109"/>
    </row>
    <row r="47" spans="1:20">
      <c r="A47" s="105"/>
      <c r="E47" s="109"/>
      <c r="F47" s="109"/>
      <c r="J47" s="109"/>
      <c r="K47" s="109"/>
      <c r="N47" s="109"/>
      <c r="P47" s="109"/>
      <c r="Q47" s="109"/>
      <c r="R47" s="109"/>
      <c r="S47" s="109"/>
      <c r="T47" s="109"/>
    </row>
    <row r="48" spans="1:20">
      <c r="A48" s="105"/>
      <c r="E48" s="109"/>
      <c r="F48" s="109"/>
      <c r="J48" s="109"/>
      <c r="K48" s="109"/>
      <c r="N48" s="109"/>
      <c r="P48" s="109"/>
      <c r="Q48" s="109"/>
      <c r="R48" s="109"/>
      <c r="S48" s="109"/>
      <c r="T48" s="109"/>
    </row>
    <row r="49" spans="1:20">
      <c r="A49" s="105"/>
      <c r="E49" s="109"/>
      <c r="F49" s="109"/>
      <c r="J49" s="109"/>
      <c r="K49" s="109"/>
      <c r="N49" s="109"/>
      <c r="P49" s="109"/>
      <c r="Q49" s="109"/>
      <c r="R49" s="109"/>
      <c r="S49" s="109"/>
      <c r="T49" s="109"/>
    </row>
    <row r="50" spans="1:20">
      <c r="A50" s="105"/>
      <c r="E50" s="109"/>
      <c r="F50" s="109"/>
      <c r="J50" s="109"/>
      <c r="K50" s="109"/>
      <c r="N50" s="109"/>
      <c r="P50" s="109"/>
      <c r="Q50" s="109"/>
      <c r="R50" s="109"/>
      <c r="S50" s="109"/>
      <c r="T50" s="109"/>
    </row>
    <row r="51" spans="1:20">
      <c r="A51" s="105"/>
      <c r="E51" s="109"/>
      <c r="F51" s="109"/>
      <c r="J51" s="109"/>
      <c r="K51" s="109"/>
      <c r="N51" s="109"/>
      <c r="P51" s="109"/>
      <c r="Q51" s="109"/>
      <c r="R51" s="109"/>
      <c r="S51" s="109"/>
      <c r="T51" s="109"/>
    </row>
    <row r="52" spans="1:20">
      <c r="A52" s="105"/>
      <c r="E52" s="109"/>
      <c r="F52" s="109"/>
      <c r="J52" s="109"/>
      <c r="K52" s="109"/>
      <c r="N52" s="109"/>
      <c r="P52" s="109"/>
      <c r="Q52" s="109"/>
      <c r="R52" s="109"/>
      <c r="S52" s="109"/>
      <c r="T52" s="109"/>
    </row>
    <row r="53" spans="1:20">
      <c r="A53" s="105"/>
      <c r="E53" s="109"/>
      <c r="F53" s="109"/>
      <c r="J53" s="109"/>
      <c r="K53" s="109"/>
      <c r="N53" s="109"/>
      <c r="P53" s="109"/>
      <c r="Q53" s="109"/>
      <c r="R53" s="109"/>
      <c r="S53" s="109"/>
      <c r="T53" s="109"/>
    </row>
    <row r="54" spans="1:20">
      <c r="A54" s="105"/>
      <c r="E54" s="109"/>
      <c r="F54" s="109"/>
      <c r="J54" s="109"/>
      <c r="K54" s="109"/>
      <c r="N54" s="109"/>
      <c r="P54" s="109"/>
      <c r="Q54" s="109"/>
      <c r="R54" s="109"/>
      <c r="S54" s="109"/>
      <c r="T54" s="109"/>
    </row>
    <row r="55" spans="1:20">
      <c r="A55" s="105"/>
      <c r="E55" s="109"/>
      <c r="F55" s="109"/>
      <c r="J55" s="109"/>
      <c r="K55" s="109"/>
      <c r="N55" s="109"/>
      <c r="P55" s="109"/>
      <c r="Q55" s="109"/>
      <c r="R55" s="109"/>
      <c r="S55" s="109"/>
      <c r="T55" s="109"/>
    </row>
    <row r="56" spans="1:20">
      <c r="A56" s="105"/>
      <c r="E56" s="109"/>
      <c r="F56" s="109"/>
      <c r="J56" s="109"/>
      <c r="K56" s="109"/>
      <c r="N56" s="109"/>
      <c r="P56" s="109"/>
      <c r="Q56" s="109"/>
      <c r="R56" s="109"/>
      <c r="S56" s="109"/>
      <c r="T56" s="109"/>
    </row>
    <row r="57" spans="1:20">
      <c r="A57" s="105"/>
      <c r="E57" s="109"/>
      <c r="F57" s="109"/>
      <c r="J57" s="109"/>
      <c r="K57" s="109"/>
      <c r="N57" s="109"/>
      <c r="P57" s="109"/>
      <c r="Q57" s="109"/>
      <c r="R57" s="109"/>
      <c r="S57" s="109"/>
      <c r="T57" s="109"/>
    </row>
    <row r="58" spans="1:20">
      <c r="A58" s="105"/>
      <c r="E58" s="109"/>
      <c r="F58" s="109"/>
      <c r="J58" s="109"/>
      <c r="K58" s="109"/>
      <c r="N58" s="109"/>
      <c r="P58" s="109"/>
      <c r="Q58" s="109"/>
      <c r="R58" s="109"/>
      <c r="S58" s="109"/>
      <c r="T58" s="109"/>
    </row>
    <row r="59" spans="1:20">
      <c r="A59" s="105"/>
      <c r="E59" s="109"/>
      <c r="F59" s="109"/>
      <c r="J59" s="109"/>
      <c r="K59" s="109"/>
      <c r="N59" s="109"/>
      <c r="P59" s="109"/>
      <c r="Q59" s="109"/>
      <c r="R59" s="109"/>
      <c r="S59" s="109"/>
      <c r="T59" s="109"/>
    </row>
    <row r="60" spans="1:20">
      <c r="A60" s="105"/>
      <c r="E60" s="109"/>
      <c r="F60" s="109"/>
      <c r="J60" s="109"/>
      <c r="K60" s="109"/>
      <c r="N60" s="109"/>
      <c r="P60" s="109"/>
      <c r="Q60" s="109"/>
      <c r="R60" s="109"/>
      <c r="S60" s="109"/>
      <c r="T60" s="109"/>
    </row>
    <row r="61" spans="1:20">
      <c r="A61" s="105"/>
      <c r="E61" s="109"/>
      <c r="F61" s="109"/>
      <c r="J61" s="109"/>
      <c r="K61" s="109"/>
      <c r="N61" s="109"/>
      <c r="P61" s="109"/>
      <c r="Q61" s="109"/>
      <c r="R61" s="109"/>
      <c r="S61" s="109"/>
      <c r="T61" s="109"/>
    </row>
    <row r="62" spans="1:20">
      <c r="A62" s="105"/>
      <c r="E62" s="109"/>
      <c r="F62" s="109"/>
      <c r="J62" s="109"/>
      <c r="K62" s="109"/>
      <c r="N62" s="109"/>
      <c r="P62" s="109"/>
      <c r="Q62" s="109"/>
      <c r="R62" s="109"/>
      <c r="S62" s="109"/>
      <c r="T62" s="109"/>
    </row>
    <row r="63" spans="1:20">
      <c r="A63" s="105"/>
      <c r="E63" s="109"/>
      <c r="F63" s="109"/>
      <c r="J63" s="109"/>
      <c r="K63" s="109"/>
      <c r="N63" s="109"/>
      <c r="P63" s="109"/>
      <c r="Q63" s="109"/>
      <c r="R63" s="109"/>
      <c r="S63" s="109"/>
      <c r="T63" s="109"/>
    </row>
    <row r="64" spans="1:20">
      <c r="A64" s="105"/>
      <c r="E64" s="109"/>
      <c r="F64" s="109"/>
      <c r="J64" s="109"/>
      <c r="K64" s="109"/>
      <c r="N64" s="109"/>
      <c r="P64" s="109"/>
      <c r="Q64" s="109"/>
      <c r="R64" s="109"/>
      <c r="S64" s="109"/>
      <c r="T64" s="109"/>
    </row>
    <row r="65" spans="1:20">
      <c r="A65" s="105"/>
      <c r="E65" s="109"/>
      <c r="F65" s="109"/>
      <c r="J65" s="109"/>
      <c r="K65" s="109"/>
      <c r="N65" s="109"/>
      <c r="P65" s="109"/>
      <c r="Q65" s="109"/>
      <c r="R65" s="109"/>
      <c r="S65" s="109"/>
      <c r="T65" s="109"/>
    </row>
    <row r="66" spans="1:20">
      <c r="A66" s="105"/>
      <c r="E66" s="109"/>
      <c r="F66" s="109"/>
      <c r="J66" s="109"/>
      <c r="K66" s="109"/>
      <c r="N66" s="109"/>
      <c r="P66" s="109"/>
      <c r="Q66" s="109"/>
      <c r="R66" s="109"/>
      <c r="S66" s="109"/>
      <c r="T66" s="109"/>
    </row>
    <row r="67" spans="1:20">
      <c r="A67" s="105"/>
      <c r="E67" s="109"/>
      <c r="F67" s="109"/>
      <c r="J67" s="109"/>
      <c r="K67" s="109"/>
      <c r="N67" s="109"/>
      <c r="P67" s="109"/>
      <c r="Q67" s="109"/>
      <c r="R67" s="109"/>
      <c r="S67" s="109"/>
      <c r="T67" s="109"/>
    </row>
    <row r="68" spans="1:20">
      <c r="A68" s="105"/>
      <c r="E68" s="109"/>
      <c r="F68" s="109"/>
      <c r="J68" s="109"/>
      <c r="K68" s="109"/>
      <c r="N68" s="109"/>
      <c r="P68" s="109"/>
      <c r="Q68" s="109"/>
      <c r="R68" s="109"/>
      <c r="S68" s="109"/>
      <c r="T68" s="109"/>
    </row>
    <row r="69" spans="1:20">
      <c r="A69" s="105"/>
      <c r="E69" s="109"/>
      <c r="F69" s="109"/>
      <c r="J69" s="109"/>
      <c r="K69" s="109"/>
      <c r="N69" s="109"/>
      <c r="P69" s="109"/>
      <c r="Q69" s="109"/>
      <c r="R69" s="109"/>
      <c r="S69" s="109"/>
      <c r="T69" s="109"/>
    </row>
    <row r="70" spans="1:20">
      <c r="A70" s="105"/>
      <c r="E70" s="109"/>
      <c r="F70" s="109"/>
      <c r="J70" s="109"/>
      <c r="K70" s="109"/>
      <c r="N70" s="109"/>
      <c r="P70" s="109"/>
      <c r="Q70" s="109"/>
      <c r="R70" s="109"/>
      <c r="S70" s="109"/>
      <c r="T70" s="109"/>
    </row>
    <row r="71" spans="1:20">
      <c r="A71" s="105"/>
      <c r="E71" s="109"/>
      <c r="F71" s="109"/>
      <c r="J71" s="109"/>
      <c r="K71" s="109"/>
      <c r="N71" s="109"/>
      <c r="P71" s="109"/>
      <c r="Q71" s="109"/>
      <c r="R71" s="109"/>
      <c r="S71" s="109"/>
      <c r="T71" s="109"/>
    </row>
    <row r="72" spans="1:20">
      <c r="A72" s="105"/>
      <c r="E72" s="109"/>
      <c r="F72" s="109"/>
      <c r="J72" s="109"/>
      <c r="K72" s="109"/>
      <c r="N72" s="109"/>
      <c r="P72" s="109"/>
      <c r="Q72" s="109"/>
      <c r="R72" s="109"/>
      <c r="S72" s="109"/>
      <c r="T72" s="109"/>
    </row>
    <row r="73" spans="1:20">
      <c r="A73" s="105"/>
      <c r="E73" s="109"/>
      <c r="F73" s="109"/>
      <c r="J73" s="109"/>
      <c r="K73" s="109"/>
      <c r="N73" s="109"/>
      <c r="P73" s="109"/>
      <c r="Q73" s="109"/>
      <c r="R73" s="109"/>
      <c r="S73" s="109"/>
      <c r="T73" s="109"/>
    </row>
    <row r="74" spans="1:20">
      <c r="A74" s="105"/>
      <c r="E74" s="109"/>
      <c r="F74" s="109"/>
      <c r="J74" s="109"/>
      <c r="K74" s="109"/>
      <c r="N74" s="109"/>
      <c r="P74" s="109"/>
      <c r="Q74" s="109"/>
      <c r="R74" s="109"/>
      <c r="S74" s="109"/>
      <c r="T74" s="109"/>
    </row>
    <row r="75" spans="1:20">
      <c r="A75" s="105"/>
      <c r="E75" s="109"/>
      <c r="F75" s="109"/>
      <c r="J75" s="109"/>
      <c r="K75" s="109"/>
      <c r="N75" s="109"/>
      <c r="P75" s="109"/>
      <c r="Q75" s="109"/>
      <c r="R75" s="109"/>
      <c r="S75" s="109"/>
      <c r="T75" s="109"/>
    </row>
    <row r="76" spans="1:20">
      <c r="A76" s="105"/>
      <c r="E76" s="109"/>
      <c r="F76" s="109"/>
      <c r="J76" s="109"/>
      <c r="K76" s="109"/>
      <c r="N76" s="109"/>
      <c r="P76" s="109"/>
      <c r="Q76" s="109"/>
      <c r="R76" s="109"/>
      <c r="S76" s="109"/>
      <c r="T76" s="109"/>
    </row>
    <row r="77" spans="1:20">
      <c r="A77" s="105"/>
      <c r="E77" s="109"/>
      <c r="F77" s="109"/>
      <c r="J77" s="109"/>
      <c r="K77" s="109"/>
      <c r="N77" s="109"/>
      <c r="P77" s="109"/>
      <c r="Q77" s="109"/>
      <c r="R77" s="109"/>
      <c r="S77" s="109"/>
      <c r="T77" s="109"/>
    </row>
    <row r="78" spans="1:20">
      <c r="A78" s="105"/>
      <c r="E78" s="109"/>
      <c r="F78" s="109"/>
      <c r="J78" s="109"/>
      <c r="K78" s="109"/>
      <c r="N78" s="109"/>
      <c r="P78" s="109"/>
      <c r="Q78" s="109"/>
      <c r="R78" s="109"/>
      <c r="S78" s="109"/>
      <c r="T78" s="109"/>
    </row>
    <row r="79" spans="1:20">
      <c r="A79" s="105"/>
      <c r="E79" s="109"/>
      <c r="F79" s="109"/>
      <c r="J79" s="109"/>
      <c r="K79" s="109"/>
      <c r="N79" s="109"/>
      <c r="P79" s="109"/>
      <c r="Q79" s="109"/>
      <c r="R79" s="109"/>
      <c r="S79" s="109"/>
      <c r="T79" s="109"/>
    </row>
    <row r="80" spans="1:20">
      <c r="A80" s="105"/>
      <c r="E80" s="109"/>
      <c r="F80" s="109"/>
      <c r="J80" s="109"/>
      <c r="K80" s="109"/>
      <c r="N80" s="109"/>
      <c r="P80" s="109"/>
      <c r="Q80" s="109"/>
      <c r="R80" s="109"/>
      <c r="S80" s="109"/>
      <c r="T80" s="109"/>
    </row>
    <row r="81" spans="1:20">
      <c r="A81" s="105"/>
      <c r="E81" s="109"/>
      <c r="F81" s="109"/>
      <c r="J81" s="109"/>
      <c r="K81" s="109"/>
      <c r="N81" s="109"/>
      <c r="P81" s="109"/>
      <c r="Q81" s="109"/>
      <c r="R81" s="109"/>
      <c r="S81" s="109"/>
      <c r="T81" s="109"/>
    </row>
    <row r="82" spans="1:20">
      <c r="A82" s="105"/>
      <c r="E82" s="109"/>
      <c r="F82" s="109"/>
      <c r="J82" s="109"/>
      <c r="K82" s="109"/>
      <c r="N82" s="109"/>
      <c r="P82" s="109"/>
      <c r="Q82" s="109"/>
      <c r="R82" s="109"/>
      <c r="S82" s="109"/>
      <c r="T82" s="109"/>
    </row>
    <row r="83" spans="1:20">
      <c r="A83" s="105"/>
      <c r="E83" s="109"/>
      <c r="F83" s="109"/>
      <c r="J83" s="109"/>
      <c r="K83" s="109"/>
      <c r="N83" s="109"/>
      <c r="P83" s="109"/>
      <c r="Q83" s="109"/>
      <c r="R83" s="109"/>
      <c r="S83" s="109"/>
      <c r="T83" s="109"/>
    </row>
    <row r="84" spans="1:20">
      <c r="A84" s="105"/>
      <c r="E84" s="109"/>
      <c r="F84" s="109"/>
      <c r="J84" s="109"/>
      <c r="K84" s="109"/>
      <c r="N84" s="109"/>
      <c r="P84" s="109"/>
      <c r="Q84" s="109"/>
      <c r="R84" s="109"/>
      <c r="S84" s="109"/>
      <c r="T84" s="109"/>
    </row>
    <row r="85" spans="1:20">
      <c r="A85" s="105"/>
      <c r="E85" s="109"/>
      <c r="F85" s="109"/>
      <c r="J85" s="109"/>
      <c r="K85" s="109"/>
      <c r="N85" s="109"/>
      <c r="P85" s="109"/>
      <c r="Q85" s="109"/>
      <c r="R85" s="109"/>
      <c r="S85" s="109"/>
      <c r="T85" s="109"/>
    </row>
    <row r="86" spans="1:20">
      <c r="A86" s="105"/>
      <c r="E86" s="109"/>
      <c r="F86" s="109"/>
      <c r="J86" s="109"/>
      <c r="K86" s="109"/>
      <c r="N86" s="109"/>
      <c r="P86" s="109"/>
      <c r="Q86" s="109"/>
      <c r="R86" s="109"/>
      <c r="S86" s="109"/>
      <c r="T86" s="109"/>
    </row>
    <row r="87" spans="1:20">
      <c r="A87" s="105"/>
      <c r="E87" s="109"/>
      <c r="F87" s="109"/>
      <c r="J87" s="109"/>
      <c r="K87" s="109"/>
      <c r="N87" s="109"/>
      <c r="P87" s="109"/>
      <c r="Q87" s="109"/>
      <c r="R87" s="109"/>
      <c r="S87" s="109"/>
      <c r="T87" s="109"/>
    </row>
    <row r="88" spans="1:20">
      <c r="A88" s="105"/>
      <c r="E88" s="109"/>
      <c r="F88" s="109"/>
      <c r="J88" s="109"/>
      <c r="K88" s="109"/>
      <c r="N88" s="109"/>
      <c r="P88" s="109"/>
      <c r="Q88" s="109"/>
      <c r="R88" s="109"/>
      <c r="S88" s="109"/>
      <c r="T88" s="109"/>
    </row>
    <row r="89" spans="1:20">
      <c r="A89" s="105"/>
      <c r="E89" s="109"/>
      <c r="F89" s="109"/>
      <c r="J89" s="109"/>
      <c r="K89" s="109"/>
      <c r="N89" s="109"/>
      <c r="P89" s="109"/>
      <c r="Q89" s="109"/>
      <c r="R89" s="109"/>
      <c r="S89" s="109"/>
      <c r="T89" s="109"/>
    </row>
    <row r="90" spans="1:20">
      <c r="A90" s="105"/>
      <c r="E90" s="109"/>
      <c r="F90" s="109"/>
      <c r="J90" s="109"/>
      <c r="K90" s="109"/>
      <c r="N90" s="109"/>
      <c r="P90" s="109"/>
      <c r="Q90" s="109"/>
      <c r="R90" s="109"/>
      <c r="S90" s="109"/>
      <c r="T90" s="109"/>
    </row>
    <row r="91" spans="1:20">
      <c r="A91" s="105"/>
      <c r="E91" s="109"/>
      <c r="F91" s="109"/>
      <c r="J91" s="109"/>
      <c r="K91" s="109"/>
      <c r="N91" s="109"/>
      <c r="P91" s="109"/>
      <c r="Q91" s="109"/>
      <c r="R91" s="109"/>
      <c r="S91" s="109"/>
      <c r="T91" s="109"/>
    </row>
    <row r="92" spans="1:20">
      <c r="A92" s="105"/>
      <c r="E92" s="109"/>
      <c r="F92" s="109"/>
      <c r="J92" s="109"/>
      <c r="K92" s="109"/>
      <c r="N92" s="109"/>
      <c r="P92" s="109"/>
      <c r="Q92" s="109"/>
      <c r="R92" s="109"/>
      <c r="S92" s="109"/>
      <c r="T92" s="109"/>
    </row>
    <row r="93" spans="1:20">
      <c r="A93" s="105"/>
      <c r="E93" s="109"/>
      <c r="F93" s="109"/>
      <c r="J93" s="109"/>
      <c r="K93" s="109"/>
      <c r="N93" s="109"/>
      <c r="P93" s="109"/>
      <c r="Q93" s="109"/>
      <c r="R93" s="109"/>
      <c r="S93" s="109"/>
      <c r="T93" s="109"/>
    </row>
    <row r="94" spans="1:20">
      <c r="A94" s="105"/>
      <c r="E94" s="109"/>
      <c r="F94" s="109"/>
      <c r="J94" s="109"/>
      <c r="K94" s="109"/>
      <c r="N94" s="109"/>
      <c r="P94" s="109"/>
      <c r="Q94" s="109"/>
      <c r="R94" s="109"/>
      <c r="S94" s="109"/>
      <c r="T94" s="109"/>
    </row>
    <row r="95" spans="1:20">
      <c r="A95" s="105"/>
      <c r="E95" s="109"/>
      <c r="F95" s="109"/>
      <c r="J95" s="109"/>
      <c r="K95" s="109"/>
      <c r="N95" s="109"/>
      <c r="P95" s="109"/>
      <c r="Q95" s="109"/>
      <c r="R95" s="109"/>
      <c r="S95" s="109"/>
      <c r="T95" s="109"/>
    </row>
    <row r="96" spans="1:20">
      <c r="A96" s="105"/>
      <c r="E96" s="109"/>
      <c r="F96" s="109"/>
      <c r="J96" s="109"/>
      <c r="K96" s="109"/>
      <c r="N96" s="109"/>
      <c r="P96" s="109"/>
      <c r="Q96" s="109"/>
      <c r="R96" s="109"/>
      <c r="S96" s="109"/>
      <c r="T96" s="109"/>
    </row>
    <row r="97" spans="1:20">
      <c r="A97" s="105"/>
      <c r="E97" s="109"/>
      <c r="F97" s="109"/>
      <c r="J97" s="109"/>
      <c r="K97" s="109"/>
      <c r="N97" s="109"/>
      <c r="P97" s="109"/>
      <c r="Q97" s="109"/>
      <c r="R97" s="109"/>
      <c r="S97" s="109"/>
      <c r="T97" s="109"/>
    </row>
    <row r="98" spans="1:20">
      <c r="A98" s="105"/>
      <c r="E98" s="109"/>
      <c r="F98" s="109"/>
      <c r="J98" s="109"/>
      <c r="K98" s="109"/>
      <c r="N98" s="109"/>
      <c r="P98" s="109"/>
      <c r="Q98" s="109"/>
      <c r="R98" s="109"/>
      <c r="S98" s="109"/>
      <c r="T98" s="109"/>
    </row>
    <row r="99" spans="1:20">
      <c r="A99" s="105"/>
      <c r="E99" s="109"/>
      <c r="F99" s="109"/>
      <c r="J99" s="109"/>
      <c r="K99" s="109"/>
      <c r="N99" s="109"/>
      <c r="P99" s="109"/>
      <c r="Q99" s="109"/>
      <c r="R99" s="109"/>
      <c r="S99" s="109"/>
      <c r="T99" s="109"/>
    </row>
    <row r="100" spans="1:20">
      <c r="A100" s="105"/>
      <c r="E100" s="109"/>
      <c r="F100" s="109"/>
      <c r="J100" s="109"/>
      <c r="K100" s="109"/>
      <c r="N100" s="109"/>
      <c r="P100" s="109"/>
      <c r="Q100" s="109"/>
      <c r="R100" s="109"/>
      <c r="S100" s="109"/>
      <c r="T100" s="109"/>
    </row>
    <row r="101" spans="1:20">
      <c r="A101" s="105"/>
      <c r="E101" s="109"/>
      <c r="F101" s="109"/>
      <c r="J101" s="109"/>
      <c r="K101" s="109"/>
      <c r="N101" s="109"/>
      <c r="P101" s="109"/>
      <c r="Q101" s="109"/>
      <c r="R101" s="109"/>
      <c r="S101" s="109"/>
      <c r="T101" s="109"/>
    </row>
    <row r="102" spans="1:20">
      <c r="A102" s="105"/>
      <c r="E102" s="109"/>
      <c r="F102" s="109"/>
      <c r="J102" s="109"/>
      <c r="K102" s="109"/>
      <c r="N102" s="109"/>
      <c r="P102" s="109"/>
      <c r="Q102" s="109"/>
      <c r="R102" s="109"/>
      <c r="S102" s="109"/>
      <c r="T102" s="109"/>
    </row>
    <row r="103" spans="1:20">
      <c r="A103" s="105"/>
      <c r="E103" s="109"/>
      <c r="F103" s="109"/>
      <c r="J103" s="109"/>
      <c r="K103" s="109"/>
      <c r="N103" s="109"/>
      <c r="P103" s="109"/>
      <c r="Q103" s="109"/>
      <c r="R103" s="109"/>
      <c r="S103" s="109"/>
      <c r="T103" s="109"/>
    </row>
    <row r="104" spans="1:20">
      <c r="A104" s="105"/>
      <c r="E104" s="109"/>
      <c r="F104" s="109"/>
      <c r="J104" s="109"/>
      <c r="K104" s="109"/>
      <c r="N104" s="109"/>
      <c r="P104" s="109"/>
      <c r="Q104" s="109"/>
      <c r="R104" s="109"/>
      <c r="S104" s="109"/>
      <c r="T104" s="109"/>
    </row>
    <row r="105" spans="1:20">
      <c r="A105" s="105"/>
      <c r="E105" s="109"/>
      <c r="F105" s="109"/>
      <c r="J105" s="109"/>
      <c r="K105" s="109"/>
      <c r="N105" s="109"/>
      <c r="P105" s="109"/>
      <c r="Q105" s="109"/>
      <c r="R105" s="109"/>
      <c r="S105" s="109"/>
      <c r="T105" s="109"/>
    </row>
    <row r="106" spans="1:20">
      <c r="A106" s="105"/>
      <c r="E106" s="109"/>
      <c r="F106" s="109"/>
      <c r="J106" s="109"/>
      <c r="K106" s="109"/>
      <c r="N106" s="109"/>
      <c r="P106" s="109"/>
      <c r="Q106" s="109"/>
      <c r="R106" s="109"/>
      <c r="S106" s="109"/>
      <c r="T106" s="109"/>
    </row>
    <row r="107" spans="1:20">
      <c r="A107" s="105"/>
      <c r="E107" s="109"/>
      <c r="F107" s="109"/>
      <c r="J107" s="109"/>
      <c r="K107" s="109"/>
      <c r="N107" s="109"/>
      <c r="P107" s="109"/>
      <c r="Q107" s="109"/>
      <c r="R107" s="109"/>
      <c r="S107" s="109"/>
      <c r="T107" s="109"/>
    </row>
    <row r="108" spans="1:20">
      <c r="A108" s="105"/>
      <c r="E108" s="109"/>
      <c r="F108" s="109"/>
      <c r="J108" s="109"/>
      <c r="K108" s="109"/>
      <c r="N108" s="109"/>
      <c r="P108" s="109"/>
      <c r="Q108" s="109"/>
      <c r="R108" s="109"/>
      <c r="S108" s="109"/>
      <c r="T108" s="109"/>
    </row>
    <row r="109" spans="1:20">
      <c r="A109" s="105"/>
      <c r="E109" s="109"/>
      <c r="F109" s="109"/>
      <c r="J109" s="109"/>
      <c r="K109" s="109"/>
      <c r="N109" s="109"/>
      <c r="P109" s="109"/>
      <c r="Q109" s="109"/>
      <c r="R109" s="109"/>
      <c r="S109" s="109"/>
      <c r="T109" s="109"/>
    </row>
    <row r="110" spans="1:20">
      <c r="A110" s="105"/>
      <c r="E110" s="109"/>
      <c r="F110" s="109"/>
      <c r="J110" s="109"/>
      <c r="K110" s="109"/>
      <c r="N110" s="109"/>
      <c r="P110" s="109"/>
      <c r="Q110" s="109"/>
      <c r="R110" s="109"/>
      <c r="S110" s="109"/>
      <c r="T110" s="109"/>
    </row>
    <row r="111" spans="1:20">
      <c r="A111" s="105"/>
      <c r="E111" s="109"/>
      <c r="F111" s="109"/>
      <c r="J111" s="109"/>
      <c r="K111" s="109"/>
      <c r="N111" s="109"/>
      <c r="P111" s="109"/>
      <c r="Q111" s="109"/>
      <c r="R111" s="109"/>
      <c r="S111" s="109"/>
      <c r="T111" s="109"/>
    </row>
    <row r="112" spans="1:20">
      <c r="A112" s="105"/>
      <c r="E112" s="109"/>
      <c r="F112" s="109"/>
      <c r="J112" s="109"/>
      <c r="K112" s="109"/>
      <c r="N112" s="109"/>
      <c r="P112" s="109"/>
      <c r="Q112" s="109"/>
      <c r="R112" s="109"/>
      <c r="S112" s="109"/>
      <c r="T112" s="109"/>
    </row>
    <row r="113" spans="1:20">
      <c r="A113" s="105"/>
      <c r="E113" s="109"/>
      <c r="F113" s="109"/>
      <c r="J113" s="109"/>
      <c r="K113" s="109"/>
      <c r="N113" s="109"/>
      <c r="P113" s="109"/>
      <c r="Q113" s="109"/>
      <c r="R113" s="109"/>
      <c r="S113" s="109"/>
      <c r="T113" s="109"/>
    </row>
    <row r="114" spans="1:20">
      <c r="A114" s="105"/>
      <c r="E114" s="109"/>
      <c r="F114" s="109"/>
      <c r="J114" s="109"/>
      <c r="K114" s="109"/>
      <c r="N114" s="109"/>
      <c r="P114" s="109"/>
      <c r="Q114" s="109"/>
      <c r="R114" s="109"/>
      <c r="S114" s="109"/>
      <c r="T114" s="109"/>
    </row>
    <row r="115" spans="1:20">
      <c r="A115" s="105"/>
      <c r="E115" s="109"/>
      <c r="F115" s="109"/>
      <c r="J115" s="109"/>
      <c r="K115" s="109"/>
      <c r="N115" s="109"/>
      <c r="P115" s="109"/>
      <c r="Q115" s="109"/>
      <c r="R115" s="109"/>
      <c r="S115" s="109"/>
      <c r="T115" s="109"/>
    </row>
    <row r="116" spans="1:20">
      <c r="A116" s="105"/>
      <c r="E116" s="109"/>
      <c r="F116" s="109"/>
      <c r="J116" s="109"/>
      <c r="K116" s="109"/>
      <c r="N116" s="109"/>
      <c r="P116" s="109"/>
      <c r="Q116" s="109"/>
      <c r="R116" s="109"/>
      <c r="S116" s="109"/>
      <c r="T116" s="109"/>
    </row>
    <row r="117" spans="1:20">
      <c r="A117" s="105"/>
      <c r="E117" s="109"/>
      <c r="F117" s="109"/>
      <c r="J117" s="109"/>
      <c r="K117" s="109"/>
      <c r="N117" s="109"/>
      <c r="P117" s="109"/>
      <c r="Q117" s="109"/>
      <c r="R117" s="109"/>
      <c r="S117" s="109"/>
      <c r="T117" s="109"/>
    </row>
    <row r="118" spans="1:20">
      <c r="A118" s="105"/>
      <c r="E118" s="109"/>
      <c r="F118" s="109"/>
      <c r="J118" s="109"/>
      <c r="K118" s="109"/>
      <c r="N118" s="109"/>
      <c r="P118" s="109"/>
      <c r="Q118" s="109"/>
      <c r="R118" s="109"/>
      <c r="S118" s="109"/>
      <c r="T118" s="109"/>
    </row>
    <row r="119" spans="1:20">
      <c r="A119" s="105"/>
      <c r="E119" s="109"/>
      <c r="F119" s="109"/>
      <c r="J119" s="109"/>
      <c r="K119" s="109"/>
      <c r="N119" s="109"/>
      <c r="P119" s="109"/>
      <c r="Q119" s="109"/>
      <c r="R119" s="109"/>
      <c r="S119" s="109"/>
      <c r="T119" s="109"/>
    </row>
    <row r="120" spans="1:20">
      <c r="A120" s="105"/>
      <c r="E120" s="109"/>
      <c r="F120" s="109"/>
      <c r="J120" s="109"/>
      <c r="K120" s="109"/>
      <c r="N120" s="109"/>
      <c r="P120" s="109"/>
      <c r="Q120" s="109"/>
      <c r="R120" s="109"/>
      <c r="S120" s="109"/>
      <c r="T120" s="109"/>
    </row>
    <row r="121" spans="1:20">
      <c r="A121" s="105"/>
      <c r="E121" s="109"/>
      <c r="F121" s="109"/>
      <c r="J121" s="109"/>
      <c r="K121" s="109"/>
      <c r="N121" s="109"/>
      <c r="P121" s="109"/>
      <c r="Q121" s="109"/>
      <c r="R121" s="109"/>
      <c r="S121" s="109"/>
      <c r="T121" s="109"/>
    </row>
    <row r="122" spans="1:20">
      <c r="A122" s="105"/>
      <c r="E122" s="109"/>
      <c r="F122" s="109"/>
      <c r="J122" s="109"/>
      <c r="K122" s="109"/>
      <c r="N122" s="109"/>
      <c r="P122" s="109"/>
      <c r="Q122" s="109"/>
      <c r="R122" s="109"/>
      <c r="S122" s="109"/>
      <c r="T122" s="109"/>
    </row>
    <row r="123" spans="1:20">
      <c r="A123" s="105"/>
      <c r="E123" s="109"/>
      <c r="F123" s="109"/>
      <c r="J123" s="109"/>
      <c r="K123" s="109"/>
      <c r="N123" s="109"/>
      <c r="P123" s="109"/>
      <c r="Q123" s="109"/>
      <c r="R123" s="109"/>
      <c r="S123" s="109"/>
      <c r="T123" s="109"/>
    </row>
    <row r="124" spans="1:20">
      <c r="A124" s="105"/>
      <c r="E124" s="109"/>
      <c r="F124" s="109"/>
      <c r="J124" s="109"/>
      <c r="K124" s="109"/>
      <c r="N124" s="109"/>
      <c r="P124" s="109"/>
      <c r="Q124" s="109"/>
      <c r="R124" s="109"/>
      <c r="S124" s="109"/>
      <c r="T124" s="109"/>
    </row>
    <row r="125" spans="1:20">
      <c r="A125" s="105"/>
      <c r="E125" s="109"/>
      <c r="F125" s="109"/>
      <c r="J125" s="109"/>
      <c r="K125" s="109"/>
      <c r="N125" s="109"/>
      <c r="P125" s="109"/>
      <c r="Q125" s="109"/>
      <c r="R125" s="109"/>
      <c r="S125" s="109"/>
      <c r="T125" s="109"/>
    </row>
    <row r="126" spans="1:20">
      <c r="A126" s="105"/>
      <c r="E126" s="109"/>
      <c r="F126" s="109"/>
      <c r="J126" s="109"/>
      <c r="K126" s="109"/>
      <c r="N126" s="109"/>
      <c r="P126" s="109"/>
      <c r="Q126" s="109"/>
      <c r="R126" s="109"/>
      <c r="S126" s="109"/>
      <c r="T126" s="109"/>
    </row>
    <row r="127" spans="1:20">
      <c r="A127" s="105"/>
      <c r="E127" s="109"/>
      <c r="F127" s="109"/>
      <c r="J127" s="109"/>
      <c r="K127" s="109"/>
      <c r="N127" s="109"/>
      <c r="P127" s="109"/>
      <c r="Q127" s="109"/>
      <c r="R127" s="109"/>
      <c r="S127" s="109"/>
      <c r="T127" s="109"/>
    </row>
    <row r="128" spans="1:20">
      <c r="A128" s="105"/>
      <c r="E128" s="109"/>
      <c r="F128" s="109"/>
      <c r="J128" s="109"/>
      <c r="K128" s="109"/>
      <c r="N128" s="109"/>
      <c r="P128" s="109"/>
      <c r="Q128" s="109"/>
      <c r="R128" s="109"/>
      <c r="S128" s="109"/>
      <c r="T128" s="109"/>
    </row>
    <row r="129" spans="1:20">
      <c r="A129" s="105"/>
      <c r="E129" s="109"/>
      <c r="F129" s="109"/>
      <c r="J129" s="109"/>
      <c r="K129" s="109"/>
      <c r="N129" s="109"/>
      <c r="P129" s="109"/>
      <c r="Q129" s="109"/>
      <c r="R129" s="109"/>
      <c r="S129" s="109"/>
      <c r="T129" s="109"/>
    </row>
    <row r="130" spans="1:20">
      <c r="A130" s="105"/>
      <c r="E130" s="109"/>
      <c r="F130" s="109"/>
      <c r="J130" s="109"/>
      <c r="K130" s="109"/>
      <c r="N130" s="109"/>
      <c r="P130" s="109"/>
      <c r="Q130" s="109"/>
      <c r="R130" s="109"/>
      <c r="S130" s="109"/>
      <c r="T130" s="109"/>
    </row>
    <row r="131" spans="1:20">
      <c r="A131" s="105"/>
      <c r="E131" s="109"/>
      <c r="F131" s="109"/>
      <c r="J131" s="109"/>
      <c r="K131" s="109"/>
      <c r="N131" s="109"/>
      <c r="P131" s="109"/>
      <c r="Q131" s="109"/>
      <c r="R131" s="109"/>
      <c r="S131" s="109"/>
      <c r="T131" s="109"/>
    </row>
    <row r="132" spans="1:20">
      <c r="A132" s="105"/>
      <c r="E132" s="109"/>
      <c r="F132" s="109"/>
      <c r="J132" s="109"/>
      <c r="K132" s="109"/>
      <c r="N132" s="109"/>
      <c r="P132" s="109"/>
      <c r="Q132" s="109"/>
      <c r="R132" s="109"/>
      <c r="S132" s="109"/>
      <c r="T132" s="109"/>
    </row>
    <row r="133" spans="1:20">
      <c r="A133" s="105"/>
      <c r="E133" s="109"/>
      <c r="F133" s="109"/>
      <c r="J133" s="109"/>
      <c r="K133" s="109"/>
      <c r="N133" s="109"/>
      <c r="P133" s="109"/>
      <c r="Q133" s="109"/>
      <c r="R133" s="109"/>
      <c r="S133" s="109"/>
      <c r="T133" s="109"/>
    </row>
    <row r="134" spans="1:20">
      <c r="A134" s="105"/>
      <c r="E134" s="109"/>
      <c r="F134" s="109"/>
      <c r="J134" s="109"/>
      <c r="K134" s="109"/>
      <c r="N134" s="109"/>
      <c r="P134" s="109"/>
      <c r="Q134" s="109"/>
      <c r="R134" s="109"/>
      <c r="S134" s="109"/>
      <c r="T134" s="109"/>
    </row>
    <row r="135" spans="1:20">
      <c r="A135" s="105"/>
      <c r="E135" s="109"/>
      <c r="F135" s="109"/>
      <c r="J135" s="109"/>
      <c r="K135" s="109"/>
      <c r="N135" s="109"/>
      <c r="P135" s="109"/>
      <c r="Q135" s="109"/>
      <c r="R135" s="109"/>
      <c r="S135" s="109"/>
      <c r="T135" s="109"/>
    </row>
    <row r="136" spans="1:20">
      <c r="A136" s="105"/>
      <c r="E136" s="109"/>
      <c r="F136" s="109"/>
      <c r="J136" s="109"/>
      <c r="K136" s="109"/>
      <c r="N136" s="109"/>
      <c r="P136" s="109"/>
      <c r="Q136" s="109"/>
      <c r="R136" s="109"/>
      <c r="S136" s="109"/>
      <c r="T136" s="109"/>
    </row>
    <row r="137" spans="1:20">
      <c r="A137" s="105"/>
      <c r="E137" s="109"/>
      <c r="F137" s="109"/>
      <c r="J137" s="109"/>
      <c r="K137" s="109"/>
      <c r="N137" s="109"/>
      <c r="P137" s="109"/>
      <c r="Q137" s="109"/>
      <c r="R137" s="109"/>
      <c r="S137" s="109"/>
      <c r="T137" s="109"/>
    </row>
    <row r="138" spans="1:20">
      <c r="A138" s="105"/>
      <c r="E138" s="109"/>
      <c r="F138" s="109"/>
      <c r="J138" s="109"/>
      <c r="K138" s="109"/>
      <c r="N138" s="109"/>
      <c r="P138" s="109"/>
      <c r="Q138" s="109"/>
      <c r="R138" s="109"/>
      <c r="S138" s="109"/>
      <c r="T138" s="109"/>
    </row>
    <row r="139" spans="1:20">
      <c r="A139" s="105"/>
      <c r="E139" s="109"/>
      <c r="F139" s="109"/>
      <c r="J139" s="109"/>
      <c r="K139" s="109"/>
      <c r="N139" s="109"/>
      <c r="P139" s="109"/>
      <c r="Q139" s="109"/>
      <c r="R139" s="109"/>
      <c r="S139" s="109"/>
      <c r="T139" s="109"/>
    </row>
  </sheetData>
  <sheetProtection formatCells="0" formatColumns="0" formatRows="0" insertColumns="0" insertRows="0" insertHyperlinks="0" deleteColumns="0" deleteRows="0" selectLockedCells="1" sort="0" autoFilter="0" pivotTables="0"/>
  <mergeCells count="3">
    <mergeCell ref="J6:K6"/>
    <mergeCell ref="T6:T7"/>
    <mergeCell ref="P5:S5"/>
  </mergeCells>
  <phoneticPr fontId="36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0" pageOrder="overThenDown" orientation="portrait" blackAndWhite="1" r:id="rId1"/>
  <headerFooter alignWithMargins="0"/>
  <colBreaks count="2" manualBreakCount="2">
    <brk id="11" max="39" man="1"/>
    <brk id="21" max="3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8"/>
  <sheetViews>
    <sheetView view="pageBreakPreview" zoomScale="85" zoomScaleNormal="100" zoomScaleSheetLayoutView="85" workbookViewId="0">
      <pane xSplit="1" ySplit="7" topLeftCell="B8" activePane="bottomRight" state="frozen"/>
      <selection activeCell="F27" sqref="F27"/>
      <selection pane="topRight" activeCell="F27" sqref="F27"/>
      <selection pane="bottomLeft" activeCell="F27" sqref="F27"/>
      <selection pane="bottomRight" activeCell="A2" sqref="A2"/>
    </sheetView>
  </sheetViews>
  <sheetFormatPr defaultRowHeight="15.75"/>
  <cols>
    <col min="1" max="1" width="6.625" style="33" customWidth="1"/>
    <col min="2" max="7" width="12.625" style="30" customWidth="1"/>
    <col min="8" max="8" width="8.75" style="30" bestFit="1" customWidth="1"/>
    <col min="9" max="16" width="10.625" style="30" customWidth="1"/>
    <col min="17" max="17" width="7.625" style="53" customWidth="1"/>
    <col min="18" max="18" width="10.625" style="30" customWidth="1"/>
    <col min="19" max="19" width="10" style="30" customWidth="1"/>
    <col min="20" max="20" width="10.25" style="30" customWidth="1"/>
    <col min="21" max="23" width="10.625" style="30" customWidth="1"/>
    <col min="24" max="24" width="9.875" style="30" customWidth="1"/>
    <col min="25" max="25" width="9.75" style="30" customWidth="1"/>
    <col min="26" max="31" width="9.625" style="30" customWidth="1"/>
    <col min="32" max="32" width="11.5" style="30" bestFit="1" customWidth="1"/>
    <col min="33" max="33" width="11.75" style="30" customWidth="1"/>
    <col min="34" max="16384" width="9" style="30"/>
  </cols>
  <sheetData>
    <row r="1" spans="1:33" s="37" customFormat="1" ht="24.95" customHeight="1">
      <c r="A1" s="223" t="s">
        <v>210</v>
      </c>
      <c r="B1" s="224"/>
      <c r="C1" s="225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132" t="s">
        <v>211</v>
      </c>
      <c r="Q1" s="131" t="s">
        <v>212</v>
      </c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132" t="s">
        <v>213</v>
      </c>
    </row>
    <row r="2" spans="1:33" ht="24.95" customHeight="1">
      <c r="A2" s="134" t="s">
        <v>207</v>
      </c>
      <c r="B2" s="134"/>
      <c r="C2" s="134"/>
      <c r="D2" s="134"/>
      <c r="E2" s="134"/>
      <c r="F2" s="134"/>
      <c r="G2" s="134"/>
      <c r="H2" s="134"/>
      <c r="I2" s="226" t="s">
        <v>373</v>
      </c>
      <c r="J2" s="227"/>
      <c r="K2" s="228"/>
      <c r="L2" s="228"/>
      <c r="M2" s="228"/>
      <c r="N2" s="228"/>
      <c r="O2" s="228"/>
      <c r="P2" s="229"/>
      <c r="Q2" s="133" t="s">
        <v>203</v>
      </c>
      <c r="R2" s="134"/>
      <c r="S2" s="134"/>
      <c r="T2" s="134"/>
      <c r="U2" s="134"/>
      <c r="V2" s="134"/>
      <c r="W2" s="134"/>
      <c r="X2" s="134"/>
      <c r="Y2" s="134"/>
      <c r="Z2" s="226" t="s">
        <v>377</v>
      </c>
      <c r="AA2" s="228"/>
      <c r="AB2" s="227"/>
      <c r="AC2" s="227"/>
      <c r="AD2" s="228"/>
      <c r="AE2" s="228"/>
      <c r="AF2" s="228"/>
      <c r="AG2" s="229"/>
    </row>
    <row r="3" spans="1:33" s="31" customFormat="1" ht="23.1" customHeight="1">
      <c r="A3" s="230"/>
      <c r="B3" s="231"/>
      <c r="C3" s="231"/>
      <c r="D3" s="231"/>
      <c r="E3" s="231"/>
      <c r="F3" s="231"/>
      <c r="G3" s="231"/>
      <c r="H3" s="230"/>
      <c r="I3" s="231"/>
      <c r="J3" s="231"/>
      <c r="K3" s="232"/>
      <c r="L3" s="232"/>
      <c r="M3" s="232"/>
      <c r="N3" s="232"/>
      <c r="O3" s="232"/>
      <c r="P3" s="233"/>
      <c r="Q3" s="135"/>
      <c r="R3" s="230"/>
      <c r="S3" s="230"/>
      <c r="T3" s="231"/>
      <c r="U3" s="231"/>
      <c r="V3" s="231"/>
      <c r="W3" s="231"/>
      <c r="X3" s="231"/>
      <c r="Y3" s="231"/>
      <c r="Z3" s="231"/>
      <c r="AA3" s="230"/>
      <c r="AB3" s="231"/>
      <c r="AC3" s="231"/>
      <c r="AD3" s="232"/>
      <c r="AE3" s="232"/>
      <c r="AF3" s="232"/>
      <c r="AG3" s="233"/>
    </row>
    <row r="4" spans="1:33" s="48" customFormat="1" ht="15" customHeight="1" thickBot="1">
      <c r="A4" s="234" t="s">
        <v>304</v>
      </c>
      <c r="P4" s="235" t="s">
        <v>305</v>
      </c>
      <c r="Q4" s="236" t="s">
        <v>306</v>
      </c>
      <c r="R4" s="237"/>
      <c r="S4" s="237"/>
      <c r="AG4" s="235" t="s">
        <v>305</v>
      </c>
    </row>
    <row r="5" spans="1:33" s="10" customFormat="1" ht="18.75" customHeight="1">
      <c r="A5" s="238" t="s">
        <v>129</v>
      </c>
      <c r="B5" s="239" t="s">
        <v>13</v>
      </c>
      <c r="C5" s="239" t="s">
        <v>48</v>
      </c>
      <c r="D5" s="239" t="s">
        <v>32</v>
      </c>
      <c r="E5" s="239" t="s">
        <v>33</v>
      </c>
      <c r="F5" s="239" t="s">
        <v>164</v>
      </c>
      <c r="G5" s="240" t="s">
        <v>220</v>
      </c>
      <c r="H5" s="240" t="s">
        <v>49</v>
      </c>
      <c r="I5" s="238" t="s">
        <v>221</v>
      </c>
      <c r="J5" s="239" t="s">
        <v>222</v>
      </c>
      <c r="K5" s="239" t="s">
        <v>151</v>
      </c>
      <c r="L5" s="239" t="s">
        <v>162</v>
      </c>
      <c r="M5" s="240" t="s">
        <v>14</v>
      </c>
      <c r="N5" s="239" t="s">
        <v>139</v>
      </c>
      <c r="O5" s="239" t="s">
        <v>115</v>
      </c>
      <c r="P5" s="240" t="s">
        <v>127</v>
      </c>
      <c r="Q5" s="238" t="s">
        <v>129</v>
      </c>
      <c r="R5" s="238" t="s">
        <v>223</v>
      </c>
      <c r="S5" s="238" t="s">
        <v>111</v>
      </c>
      <c r="T5" s="239" t="s">
        <v>225</v>
      </c>
      <c r="U5" s="239" t="s">
        <v>224</v>
      </c>
      <c r="V5" s="239" t="s">
        <v>226</v>
      </c>
      <c r="W5" s="239" t="s">
        <v>227</v>
      </c>
      <c r="X5" s="239" t="s">
        <v>40</v>
      </c>
      <c r="Y5" s="240" t="s">
        <v>116</v>
      </c>
      <c r="Z5" s="238" t="s">
        <v>228</v>
      </c>
      <c r="AA5" s="238" t="s">
        <v>109</v>
      </c>
      <c r="AB5" s="239" t="s">
        <v>18</v>
      </c>
      <c r="AC5" s="239" t="s">
        <v>153</v>
      </c>
      <c r="AD5" s="239" t="s">
        <v>30</v>
      </c>
      <c r="AE5" s="239" t="s">
        <v>229</v>
      </c>
      <c r="AF5" s="239" t="s">
        <v>56</v>
      </c>
      <c r="AG5" s="240" t="s">
        <v>127</v>
      </c>
    </row>
    <row r="6" spans="1:33" s="10" customFormat="1" ht="18.75" customHeight="1">
      <c r="A6" s="241"/>
      <c r="B6" s="242"/>
      <c r="C6" s="242"/>
      <c r="D6" s="242"/>
      <c r="E6" s="242"/>
      <c r="F6" s="242"/>
      <c r="G6" s="243" t="s">
        <v>135</v>
      </c>
      <c r="H6" s="244" t="s">
        <v>140</v>
      </c>
      <c r="I6" s="245"/>
      <c r="J6" s="246" t="s">
        <v>190</v>
      </c>
      <c r="K6" s="242" t="s">
        <v>128</v>
      </c>
      <c r="L6" s="242" t="s">
        <v>121</v>
      </c>
      <c r="M6" s="244" t="s">
        <v>141</v>
      </c>
      <c r="N6" s="242" t="s">
        <v>105</v>
      </c>
      <c r="O6" s="242" t="s">
        <v>177</v>
      </c>
      <c r="P6" s="244"/>
      <c r="Q6" s="247"/>
      <c r="R6" s="247"/>
      <c r="S6" s="247" t="s">
        <v>380</v>
      </c>
      <c r="T6" s="242"/>
      <c r="U6" s="242"/>
      <c r="V6" s="242"/>
      <c r="W6" s="242" t="s">
        <v>64</v>
      </c>
      <c r="X6" s="242" t="s">
        <v>148</v>
      </c>
      <c r="Y6" s="244" t="s">
        <v>108</v>
      </c>
      <c r="Z6" s="247"/>
      <c r="AA6" s="247" t="s">
        <v>383</v>
      </c>
      <c r="AB6" s="242" t="s">
        <v>183</v>
      </c>
      <c r="AC6" s="242" t="s">
        <v>174</v>
      </c>
      <c r="AD6" s="242" t="s">
        <v>178</v>
      </c>
      <c r="AE6" s="242"/>
      <c r="AF6" s="242" t="s">
        <v>81</v>
      </c>
      <c r="AG6" s="244"/>
    </row>
    <row r="7" spans="1:33" s="10" customFormat="1" ht="19.5" customHeight="1">
      <c r="A7" s="248" t="s">
        <v>219</v>
      </c>
      <c r="B7" s="249" t="s">
        <v>123</v>
      </c>
      <c r="C7" s="249" t="s">
        <v>378</v>
      </c>
      <c r="D7" s="249" t="s">
        <v>379</v>
      </c>
      <c r="E7" s="249" t="s">
        <v>110</v>
      </c>
      <c r="F7" s="249" t="s">
        <v>126</v>
      </c>
      <c r="G7" s="250" t="s">
        <v>118</v>
      </c>
      <c r="H7" s="250" t="s">
        <v>198</v>
      </c>
      <c r="I7" s="251" t="s">
        <v>95</v>
      </c>
      <c r="J7" s="252" t="s">
        <v>117</v>
      </c>
      <c r="K7" s="249" t="s">
        <v>117</v>
      </c>
      <c r="L7" s="249" t="s">
        <v>117</v>
      </c>
      <c r="M7" s="250" t="s">
        <v>44</v>
      </c>
      <c r="N7" s="249" t="s">
        <v>74</v>
      </c>
      <c r="O7" s="249" t="s">
        <v>117</v>
      </c>
      <c r="P7" s="250" t="s">
        <v>150</v>
      </c>
      <c r="Q7" s="253" t="s">
        <v>219</v>
      </c>
      <c r="R7" s="254" t="s">
        <v>132</v>
      </c>
      <c r="S7" s="254" t="s">
        <v>381</v>
      </c>
      <c r="T7" s="249" t="s">
        <v>152</v>
      </c>
      <c r="U7" s="249" t="s">
        <v>119</v>
      </c>
      <c r="V7" s="255" t="s">
        <v>167</v>
      </c>
      <c r="W7" s="255" t="s">
        <v>149</v>
      </c>
      <c r="X7" s="255" t="s">
        <v>157</v>
      </c>
      <c r="Y7" s="256" t="s">
        <v>382</v>
      </c>
      <c r="Z7" s="257" t="s">
        <v>96</v>
      </c>
      <c r="AA7" s="257" t="s">
        <v>381</v>
      </c>
      <c r="AB7" s="255" t="s">
        <v>130</v>
      </c>
      <c r="AC7" s="255" t="s">
        <v>117</v>
      </c>
      <c r="AD7" s="255" t="s">
        <v>117</v>
      </c>
      <c r="AE7" s="255" t="s">
        <v>384</v>
      </c>
      <c r="AF7" s="255" t="s">
        <v>117</v>
      </c>
      <c r="AG7" s="256" t="s">
        <v>150</v>
      </c>
    </row>
    <row r="8" spans="1:33" s="12" customFormat="1" ht="18" customHeight="1">
      <c r="A8" s="258">
        <v>2016</v>
      </c>
      <c r="B8" s="420">
        <v>12318794317</v>
      </c>
      <c r="C8" s="420">
        <v>1157543128.9000001</v>
      </c>
      <c r="D8" s="420">
        <v>2048438163.5</v>
      </c>
      <c r="E8" s="420">
        <v>37624955.399999999</v>
      </c>
      <c r="F8" s="420">
        <v>69557418.5</v>
      </c>
      <c r="G8" s="420">
        <v>6991122885.8000002</v>
      </c>
      <c r="H8" s="421">
        <v>408</v>
      </c>
      <c r="I8" s="420">
        <v>51935334.799999997</v>
      </c>
      <c r="J8" s="420">
        <v>295533601.69999999</v>
      </c>
      <c r="K8" s="420">
        <v>84738558.400000006</v>
      </c>
      <c r="L8" s="420">
        <v>25221041.199999999</v>
      </c>
      <c r="M8" s="420">
        <v>3280043.6</v>
      </c>
      <c r="N8" s="420">
        <v>1620579.3</v>
      </c>
      <c r="O8" s="422">
        <v>10674607.4</v>
      </c>
      <c r="P8" s="416">
        <v>2016</v>
      </c>
      <c r="Q8" s="417">
        <v>2016</v>
      </c>
      <c r="R8" s="422">
        <v>435602241.80000001</v>
      </c>
      <c r="S8" s="422">
        <v>12035423.5</v>
      </c>
      <c r="T8" s="420">
        <v>27871202</v>
      </c>
      <c r="U8" s="420">
        <v>245268521.90000001</v>
      </c>
      <c r="V8" s="420">
        <v>278929805.60000002</v>
      </c>
      <c r="W8" s="420">
        <v>318223670.80000001</v>
      </c>
      <c r="X8" s="420">
        <v>8826106.3000000007</v>
      </c>
      <c r="Y8" s="420">
        <v>9380168.4000000004</v>
      </c>
      <c r="Z8" s="420">
        <v>15589303.5</v>
      </c>
      <c r="AA8" s="420">
        <v>22733372.399999999</v>
      </c>
      <c r="AB8" s="420">
        <v>2455627.4</v>
      </c>
      <c r="AC8" s="420">
        <v>4642310.3</v>
      </c>
      <c r="AD8" s="420">
        <v>3483245.9</v>
      </c>
      <c r="AE8" s="420">
        <v>31772852.399999999</v>
      </c>
      <c r="AF8" s="420">
        <v>124689738.3</v>
      </c>
      <c r="AG8" s="259">
        <v>2016</v>
      </c>
    </row>
    <row r="9" spans="1:33" s="12" customFormat="1" ht="18" customHeight="1">
      <c r="A9" s="258">
        <v>2017</v>
      </c>
      <c r="B9" s="420">
        <v>12335125169.9</v>
      </c>
      <c r="C9" s="420">
        <v>1157091493.3</v>
      </c>
      <c r="D9" s="420">
        <v>2043137209</v>
      </c>
      <c r="E9" s="420">
        <v>38447457.200000003</v>
      </c>
      <c r="F9" s="420">
        <v>69413264.900000006</v>
      </c>
      <c r="G9" s="420">
        <v>6982147217.6000004</v>
      </c>
      <c r="H9" s="421">
        <v>408</v>
      </c>
      <c r="I9" s="420">
        <v>51491177.799999997</v>
      </c>
      <c r="J9" s="420">
        <v>299025365.39999998</v>
      </c>
      <c r="K9" s="420">
        <v>86115682.099999994</v>
      </c>
      <c r="L9" s="420">
        <v>25257290.399999999</v>
      </c>
      <c r="M9" s="420">
        <v>3562378.3</v>
      </c>
      <c r="N9" s="420">
        <v>1639331</v>
      </c>
      <c r="O9" s="422">
        <v>11294148.199999999</v>
      </c>
      <c r="P9" s="416">
        <v>2017</v>
      </c>
      <c r="Q9" s="417">
        <v>2017</v>
      </c>
      <c r="R9" s="422">
        <v>439005798.10000002</v>
      </c>
      <c r="S9" s="422">
        <v>12054240</v>
      </c>
      <c r="T9" s="420">
        <v>28032654.100000001</v>
      </c>
      <c r="U9" s="420">
        <v>245618964.40000001</v>
      </c>
      <c r="V9" s="420">
        <v>279815636.60000002</v>
      </c>
      <c r="W9" s="420">
        <v>318919318.60000002</v>
      </c>
      <c r="X9" s="420">
        <v>9013759.6999999993</v>
      </c>
      <c r="Y9" s="420">
        <v>9493222.6999999993</v>
      </c>
      <c r="Z9" s="420">
        <v>18278159.5</v>
      </c>
      <c r="AA9" s="420">
        <v>24216038.600000001</v>
      </c>
      <c r="AB9" s="420">
        <v>2603341.7999999998</v>
      </c>
      <c r="AC9" s="420">
        <v>4758832.9000000004</v>
      </c>
      <c r="AD9" s="420">
        <v>3483022</v>
      </c>
      <c r="AE9" s="420">
        <v>31722787.600000001</v>
      </c>
      <c r="AF9" s="420">
        <v>139486970.09999999</v>
      </c>
      <c r="AG9" s="259">
        <v>2017</v>
      </c>
    </row>
    <row r="10" spans="1:33" s="12" customFormat="1" ht="18" customHeight="1">
      <c r="A10" s="258">
        <v>2018</v>
      </c>
      <c r="B10" s="420">
        <v>12343575972.799997</v>
      </c>
      <c r="C10" s="420">
        <v>1162693055</v>
      </c>
      <c r="D10" s="420">
        <v>2039008715.9999998</v>
      </c>
      <c r="E10" s="420">
        <v>40411457.300000004</v>
      </c>
      <c r="F10" s="420">
        <v>69395260.599999994</v>
      </c>
      <c r="G10" s="420">
        <v>6967487573.5999994</v>
      </c>
      <c r="H10" s="421">
        <v>408</v>
      </c>
      <c r="I10" s="420">
        <v>51093185.900000006</v>
      </c>
      <c r="J10" s="420">
        <v>301807709.60000002</v>
      </c>
      <c r="K10" s="420">
        <v>87683872.900000006</v>
      </c>
      <c r="L10" s="420">
        <v>25313302.399999991</v>
      </c>
      <c r="M10" s="420">
        <v>3703844.3000000003</v>
      </c>
      <c r="N10" s="420">
        <v>1872033.1</v>
      </c>
      <c r="O10" s="422">
        <v>11856023.799999999</v>
      </c>
      <c r="P10" s="416">
        <v>2018</v>
      </c>
      <c r="Q10" s="417">
        <v>2018</v>
      </c>
      <c r="R10" s="422">
        <v>441894611</v>
      </c>
      <c r="S10" s="422">
        <v>12048297.099999998</v>
      </c>
      <c r="T10" s="422">
        <v>28159344.600000001</v>
      </c>
      <c r="U10" s="422">
        <v>245541356.29999998</v>
      </c>
      <c r="V10" s="420">
        <v>280031294.30000001</v>
      </c>
      <c r="W10" s="420">
        <v>319340048.69999999</v>
      </c>
      <c r="X10" s="420">
        <v>9247591.2999999989</v>
      </c>
      <c r="Y10" s="420">
        <v>9553760.8999999985</v>
      </c>
      <c r="Z10" s="420">
        <v>19293532.300000001</v>
      </c>
      <c r="AA10" s="420">
        <v>24306413.300000001</v>
      </c>
      <c r="AB10" s="420">
        <v>2638437</v>
      </c>
      <c r="AC10" s="420">
        <v>4849506.9000000004</v>
      </c>
      <c r="AD10" s="420">
        <v>3482144.7</v>
      </c>
      <c r="AE10" s="420">
        <v>31665159.800000001</v>
      </c>
      <c r="AF10" s="420">
        <v>149198032.09999999</v>
      </c>
      <c r="AG10" s="259">
        <v>2018</v>
      </c>
    </row>
    <row r="11" spans="1:33" s="12" customFormat="1" ht="18" customHeight="1">
      <c r="A11" s="258">
        <v>2019</v>
      </c>
      <c r="B11" s="420">
        <v>12345209475.299995</v>
      </c>
      <c r="C11" s="420">
        <v>1160819991.8</v>
      </c>
      <c r="D11" s="420">
        <v>2033294416.6999998</v>
      </c>
      <c r="E11" s="420">
        <v>40420815.500000007</v>
      </c>
      <c r="F11" s="420">
        <v>69578098.599999994</v>
      </c>
      <c r="G11" s="420">
        <v>6961019663.000001</v>
      </c>
      <c r="H11" s="421">
        <v>408</v>
      </c>
      <c r="I11" s="420">
        <v>50343574.900000006</v>
      </c>
      <c r="J11" s="420">
        <v>304530662.99999994</v>
      </c>
      <c r="K11" s="420">
        <v>88394124.200000018</v>
      </c>
      <c r="L11" s="420">
        <v>25309622.499999996</v>
      </c>
      <c r="M11" s="420">
        <v>3959011.8000000003</v>
      </c>
      <c r="N11" s="420">
        <v>1887673.5999999999</v>
      </c>
      <c r="O11" s="422">
        <v>12377481.199999999</v>
      </c>
      <c r="P11" s="416">
        <v>2019</v>
      </c>
      <c r="Q11" s="417">
        <v>2019</v>
      </c>
      <c r="R11" s="422">
        <v>446919594.80000001</v>
      </c>
      <c r="S11" s="422">
        <v>11946265.599999998</v>
      </c>
      <c r="T11" s="422">
        <v>28258451.199999999</v>
      </c>
      <c r="U11" s="422">
        <v>245561797.69999999</v>
      </c>
      <c r="V11" s="420">
        <v>280014278.39999998</v>
      </c>
      <c r="W11" s="420">
        <v>319510172.39999998</v>
      </c>
      <c r="X11" s="420">
        <v>9472461.6999999993</v>
      </c>
      <c r="Y11" s="420">
        <v>9564156</v>
      </c>
      <c r="Z11" s="420">
        <v>19760630.800000001</v>
      </c>
      <c r="AA11" s="420">
        <v>24477267.599999998</v>
      </c>
      <c r="AB11" s="420">
        <v>2804134.8000000003</v>
      </c>
      <c r="AC11" s="420">
        <v>4965054.5</v>
      </c>
      <c r="AD11" s="420">
        <v>3482309.7</v>
      </c>
      <c r="AE11" s="420">
        <v>31618405.500000004</v>
      </c>
      <c r="AF11" s="420">
        <v>154918949.80000001</v>
      </c>
      <c r="AG11" s="259">
        <v>2019</v>
      </c>
    </row>
    <row r="12" spans="1:33" s="12" customFormat="1" ht="18" customHeight="1">
      <c r="A12" s="258">
        <v>2020</v>
      </c>
      <c r="B12" s="420">
        <v>12348092602.700003</v>
      </c>
      <c r="C12" s="420">
        <v>1157147402.3999999</v>
      </c>
      <c r="D12" s="420">
        <v>2025742025.5999997</v>
      </c>
      <c r="E12" s="420">
        <v>40393482.800000004</v>
      </c>
      <c r="F12" s="420">
        <v>69669346.299999997</v>
      </c>
      <c r="G12" s="420">
        <v>6951315670.3999996</v>
      </c>
      <c r="H12" s="421">
        <v>408</v>
      </c>
      <c r="I12" s="473">
        <v>48865426</v>
      </c>
      <c r="J12" s="473">
        <v>308405413.39999998</v>
      </c>
      <c r="K12" s="473">
        <v>89151386</v>
      </c>
      <c r="L12" s="473">
        <v>25263765.899999999</v>
      </c>
      <c r="M12" s="473">
        <v>4133216.0000000005</v>
      </c>
      <c r="N12" s="473">
        <v>1917651.4999999998</v>
      </c>
      <c r="O12" s="473">
        <v>12804722.799999997</v>
      </c>
      <c r="P12" s="474">
        <v>2020</v>
      </c>
      <c r="Q12" s="417">
        <v>2020</v>
      </c>
      <c r="R12" s="422">
        <v>452915875.39999998</v>
      </c>
      <c r="S12" s="422">
        <v>12083793.699999999</v>
      </c>
      <c r="T12" s="422">
        <v>28303483.799999997</v>
      </c>
      <c r="U12" s="422">
        <v>245979835.99999997</v>
      </c>
      <c r="V12" s="420">
        <v>279765827.80000001</v>
      </c>
      <c r="W12" s="420">
        <v>320887442.09999996</v>
      </c>
      <c r="X12" s="420">
        <v>9808186.9000000004</v>
      </c>
      <c r="Y12" s="420">
        <v>9712833.8999999966</v>
      </c>
      <c r="Z12" s="420">
        <v>20882796.300000001</v>
      </c>
      <c r="AA12" s="420">
        <v>26107444.299999997</v>
      </c>
      <c r="AB12" s="420">
        <v>2866530.6</v>
      </c>
      <c r="AC12" s="420">
        <v>5050990.3</v>
      </c>
      <c r="AD12" s="420">
        <v>3482309.7</v>
      </c>
      <c r="AE12" s="420">
        <v>31594531.599999994</v>
      </c>
      <c r="AF12" s="420">
        <v>163840803.19999999</v>
      </c>
      <c r="AG12" s="259">
        <v>2020</v>
      </c>
    </row>
    <row r="13" spans="1:33" s="61" customFormat="1" ht="39" customHeight="1">
      <c r="A13" s="190">
        <v>2021</v>
      </c>
      <c r="B13" s="423">
        <f>SUM(B14:B35)</f>
        <v>12358940174.899998</v>
      </c>
      <c r="C13" s="423">
        <f t="shared" ref="C13:O13" si="0">SUM(C14:C35)</f>
        <v>1153774956.7</v>
      </c>
      <c r="D13" s="423">
        <f t="shared" si="0"/>
        <v>2027688490.7</v>
      </c>
      <c r="E13" s="423">
        <f t="shared" si="0"/>
        <v>40263060.100000001</v>
      </c>
      <c r="F13" s="423">
        <f t="shared" si="0"/>
        <v>69387794.599999994</v>
      </c>
      <c r="G13" s="423">
        <f t="shared" si="0"/>
        <v>6944515812.3999987</v>
      </c>
      <c r="H13" s="423">
        <f t="shared" si="0"/>
        <v>408</v>
      </c>
      <c r="I13" s="423">
        <f t="shared" si="0"/>
        <v>48429867.399999999</v>
      </c>
      <c r="J13" s="423">
        <f t="shared" si="0"/>
        <v>311826275.39999998</v>
      </c>
      <c r="K13" s="423">
        <f t="shared" si="0"/>
        <v>89738845.399999991</v>
      </c>
      <c r="L13" s="423">
        <f t="shared" si="0"/>
        <v>25309649.5</v>
      </c>
      <c r="M13" s="423">
        <f t="shared" si="0"/>
        <v>4310036.1000000006</v>
      </c>
      <c r="N13" s="423">
        <f t="shared" si="0"/>
        <v>1924519.1999999997</v>
      </c>
      <c r="O13" s="423">
        <f t="shared" si="0"/>
        <v>13227306.499999998</v>
      </c>
      <c r="P13" s="418">
        <f>A13</f>
        <v>2021</v>
      </c>
      <c r="Q13" s="419">
        <f>A13</f>
        <v>2021</v>
      </c>
      <c r="R13" s="423">
        <f t="shared" ref="R13:AF13" si="1">SUM(R14:R35)</f>
        <v>458464408.69999999</v>
      </c>
      <c r="S13" s="423">
        <f t="shared" si="1"/>
        <v>12166880.399999999</v>
      </c>
      <c r="T13" s="423">
        <f t="shared" si="1"/>
        <v>28519077.800000001</v>
      </c>
      <c r="U13" s="423">
        <f t="shared" si="1"/>
        <v>246242879.30000004</v>
      </c>
      <c r="V13" s="423">
        <f t="shared" si="1"/>
        <v>281441473.5</v>
      </c>
      <c r="W13" s="423">
        <f t="shared" si="1"/>
        <v>320791906.5</v>
      </c>
      <c r="X13" s="423">
        <f t="shared" si="1"/>
        <v>10080342.399999999</v>
      </c>
      <c r="Y13" s="423">
        <f t="shared" si="1"/>
        <v>9726363.6999999974</v>
      </c>
      <c r="Z13" s="423">
        <f t="shared" si="1"/>
        <v>21483729.100000001</v>
      </c>
      <c r="AA13" s="423">
        <f t="shared" si="1"/>
        <v>27518155.399999995</v>
      </c>
      <c r="AB13" s="423">
        <f t="shared" si="1"/>
        <v>2935872.6</v>
      </c>
      <c r="AC13" s="423">
        <f t="shared" si="1"/>
        <v>5130097.9999999991</v>
      </c>
      <c r="AD13" s="423">
        <f t="shared" si="1"/>
        <v>3590401.7</v>
      </c>
      <c r="AE13" s="423">
        <f t="shared" si="1"/>
        <v>31543053.099999998</v>
      </c>
      <c r="AF13" s="423">
        <f t="shared" si="1"/>
        <v>168908510.70000002</v>
      </c>
      <c r="AG13" s="193">
        <f>A13</f>
        <v>2021</v>
      </c>
    </row>
    <row r="14" spans="1:33" s="62" customFormat="1" ht="18" customHeight="1">
      <c r="A14" s="194" t="s">
        <v>63</v>
      </c>
      <c r="B14" s="260">
        <v>51656908.5</v>
      </c>
      <c r="C14" s="261">
        <v>6525232.0999999996</v>
      </c>
      <c r="D14" s="261">
        <v>1818060.8</v>
      </c>
      <c r="E14" s="261">
        <v>9100</v>
      </c>
      <c r="F14" s="261">
        <v>7744</v>
      </c>
      <c r="G14" s="261">
        <v>10993075.699999999</v>
      </c>
      <c r="H14" s="425">
        <v>0</v>
      </c>
      <c r="I14" s="425">
        <v>559682</v>
      </c>
      <c r="J14" s="425">
        <v>12062134.199999999</v>
      </c>
      <c r="K14" s="425">
        <v>1759129.3</v>
      </c>
      <c r="L14" s="425">
        <v>1489105.5</v>
      </c>
      <c r="M14" s="425">
        <v>306626.7</v>
      </c>
      <c r="N14" s="425">
        <v>91169.1</v>
      </c>
      <c r="O14" s="425">
        <v>88816.1</v>
      </c>
      <c r="P14" s="437" t="s">
        <v>193</v>
      </c>
      <c r="Q14" s="438" t="s">
        <v>63</v>
      </c>
      <c r="R14" s="425">
        <v>6975063.7000000002</v>
      </c>
      <c r="S14" s="425">
        <v>394101.9</v>
      </c>
      <c r="T14" s="425">
        <v>165230</v>
      </c>
      <c r="U14" s="425">
        <v>1400370</v>
      </c>
      <c r="V14" s="425">
        <v>636572.19999999995</v>
      </c>
      <c r="W14" s="425">
        <v>170109</v>
      </c>
      <c r="X14" s="425">
        <v>6206</v>
      </c>
      <c r="Y14" s="425">
        <v>226138.9</v>
      </c>
      <c r="Z14" s="425">
        <v>1545698.3</v>
      </c>
      <c r="AA14" s="425">
        <v>493434</v>
      </c>
      <c r="AB14" s="425">
        <v>28790</v>
      </c>
      <c r="AC14" s="425">
        <v>280944.7</v>
      </c>
      <c r="AD14" s="262">
        <v>0</v>
      </c>
      <c r="AE14" s="425">
        <v>160464.6</v>
      </c>
      <c r="AF14" s="425">
        <v>3463909.7</v>
      </c>
      <c r="AG14" s="196" t="s">
        <v>193</v>
      </c>
    </row>
    <row r="15" spans="1:33" s="62" customFormat="1" ht="18" customHeight="1">
      <c r="A15" s="194" t="s">
        <v>59</v>
      </c>
      <c r="B15" s="260">
        <v>512259113.39999998</v>
      </c>
      <c r="C15" s="261">
        <v>63187067.899999999</v>
      </c>
      <c r="D15" s="261">
        <v>38376899.600000001</v>
      </c>
      <c r="E15" s="261">
        <v>587729</v>
      </c>
      <c r="F15" s="261">
        <v>1857196.2</v>
      </c>
      <c r="G15" s="261">
        <v>299757577.39999998</v>
      </c>
      <c r="H15" s="425">
        <v>0</v>
      </c>
      <c r="I15" s="425">
        <v>2828</v>
      </c>
      <c r="J15" s="425">
        <v>24580225.899999999</v>
      </c>
      <c r="K15" s="425">
        <v>21027246.800000001</v>
      </c>
      <c r="L15" s="425">
        <v>2024748.6</v>
      </c>
      <c r="M15" s="425">
        <v>564104.69999999995</v>
      </c>
      <c r="N15" s="425">
        <v>772706.2</v>
      </c>
      <c r="O15" s="425">
        <v>352653.8</v>
      </c>
      <c r="P15" s="437" t="s">
        <v>195</v>
      </c>
      <c r="Q15" s="438" t="s">
        <v>59</v>
      </c>
      <c r="R15" s="425">
        <v>23564347.399999999</v>
      </c>
      <c r="S15" s="425">
        <v>1622268.8</v>
      </c>
      <c r="T15" s="425">
        <v>705266.7</v>
      </c>
      <c r="U15" s="425">
        <v>2671274.4</v>
      </c>
      <c r="V15" s="425">
        <v>4567192</v>
      </c>
      <c r="W15" s="425">
        <v>2777585</v>
      </c>
      <c r="X15" s="425">
        <v>270494.7</v>
      </c>
      <c r="Y15" s="425">
        <v>611359.30000000005</v>
      </c>
      <c r="Z15" s="425">
        <v>3483642.3</v>
      </c>
      <c r="AA15" s="425">
        <v>3564981.3</v>
      </c>
      <c r="AB15" s="425">
        <v>418739.3</v>
      </c>
      <c r="AC15" s="425">
        <v>468500.2</v>
      </c>
      <c r="AD15" s="425">
        <v>20795</v>
      </c>
      <c r="AE15" s="425">
        <v>1771968.8</v>
      </c>
      <c r="AF15" s="425">
        <v>12649714.1</v>
      </c>
      <c r="AG15" s="196" t="s">
        <v>195</v>
      </c>
    </row>
    <row r="16" spans="1:33" s="62" customFormat="1" ht="18" customHeight="1">
      <c r="A16" s="194" t="s">
        <v>22</v>
      </c>
      <c r="B16" s="260">
        <v>910948821.39999998</v>
      </c>
      <c r="C16" s="261">
        <v>54353821.799999997</v>
      </c>
      <c r="D16" s="261">
        <v>102568529.7</v>
      </c>
      <c r="E16" s="261">
        <v>2385952.2000000002</v>
      </c>
      <c r="F16" s="261">
        <v>4106196.2</v>
      </c>
      <c r="G16" s="261">
        <v>615276700.89999998</v>
      </c>
      <c r="H16" s="425">
        <v>25</v>
      </c>
      <c r="I16" s="425">
        <v>1075152</v>
      </c>
      <c r="J16" s="425">
        <v>23903255</v>
      </c>
      <c r="K16" s="425">
        <v>4678586.0999999996</v>
      </c>
      <c r="L16" s="425">
        <v>2410077.2999999998</v>
      </c>
      <c r="M16" s="425">
        <v>414282.5</v>
      </c>
      <c r="N16" s="425">
        <v>130374.6</v>
      </c>
      <c r="O16" s="425">
        <v>747529.4</v>
      </c>
      <c r="P16" s="437" t="s">
        <v>179</v>
      </c>
      <c r="Q16" s="438" t="s">
        <v>22</v>
      </c>
      <c r="R16" s="425">
        <v>29577712.5</v>
      </c>
      <c r="S16" s="425">
        <v>2041374.2</v>
      </c>
      <c r="T16" s="425">
        <v>684654.8</v>
      </c>
      <c r="U16" s="425">
        <v>12949668.9</v>
      </c>
      <c r="V16" s="425">
        <v>14186080.800000001</v>
      </c>
      <c r="W16" s="425">
        <v>24195043.800000001</v>
      </c>
      <c r="X16" s="425">
        <v>53140</v>
      </c>
      <c r="Y16" s="425">
        <v>500280.4</v>
      </c>
      <c r="Z16" s="425">
        <v>2345342</v>
      </c>
      <c r="AA16" s="425">
        <v>3334593.1</v>
      </c>
      <c r="AB16" s="425">
        <v>108808</v>
      </c>
      <c r="AC16" s="425">
        <v>487670.5</v>
      </c>
      <c r="AD16" s="425">
        <v>64447</v>
      </c>
      <c r="AE16" s="425">
        <v>1787944.5</v>
      </c>
      <c r="AF16" s="425">
        <v>6581578.2000000002</v>
      </c>
      <c r="AG16" s="196" t="s">
        <v>179</v>
      </c>
    </row>
    <row r="17" spans="1:33" s="62" customFormat="1" ht="18" customHeight="1">
      <c r="A17" s="194" t="s">
        <v>36</v>
      </c>
      <c r="B17" s="260">
        <v>608454037.5</v>
      </c>
      <c r="C17" s="261">
        <v>61720164.5</v>
      </c>
      <c r="D17" s="261">
        <v>146989529.5</v>
      </c>
      <c r="E17" s="261">
        <v>14249058.800000001</v>
      </c>
      <c r="F17" s="261">
        <v>4235429.8</v>
      </c>
      <c r="G17" s="261">
        <v>232048641</v>
      </c>
      <c r="H17" s="425">
        <v>0</v>
      </c>
      <c r="I17" s="425">
        <v>0</v>
      </c>
      <c r="J17" s="425">
        <v>23763130.600000001</v>
      </c>
      <c r="K17" s="425">
        <v>4101789.8</v>
      </c>
      <c r="L17" s="425">
        <v>2117274.1</v>
      </c>
      <c r="M17" s="425">
        <v>209464.1</v>
      </c>
      <c r="N17" s="425">
        <v>80756.899999999994</v>
      </c>
      <c r="O17" s="425">
        <v>676602.6</v>
      </c>
      <c r="P17" s="437" t="s">
        <v>155</v>
      </c>
      <c r="Q17" s="438" t="s">
        <v>36</v>
      </c>
      <c r="R17" s="425">
        <v>27880277.899999999</v>
      </c>
      <c r="S17" s="425">
        <v>846278.2</v>
      </c>
      <c r="T17" s="425">
        <v>1692644.1</v>
      </c>
      <c r="U17" s="425">
        <v>33382905.600000001</v>
      </c>
      <c r="V17" s="425">
        <v>22192306.100000001</v>
      </c>
      <c r="W17" s="425">
        <v>17653463.899999999</v>
      </c>
      <c r="X17" s="425">
        <v>150580</v>
      </c>
      <c r="Y17" s="425">
        <v>191749.9</v>
      </c>
      <c r="Z17" s="425">
        <v>2214076.7999999998</v>
      </c>
      <c r="AA17" s="425">
        <v>3865902.8</v>
      </c>
      <c r="AB17" s="425">
        <v>119078</v>
      </c>
      <c r="AC17" s="425">
        <v>285292.2</v>
      </c>
      <c r="AD17" s="425">
        <v>17658</v>
      </c>
      <c r="AE17" s="425">
        <v>1764698.9</v>
      </c>
      <c r="AF17" s="425">
        <v>6005283.4000000004</v>
      </c>
      <c r="AG17" s="196" t="s">
        <v>155</v>
      </c>
    </row>
    <row r="18" spans="1:33" s="62" customFormat="1" ht="18" customHeight="1">
      <c r="A18" s="194" t="s">
        <v>65</v>
      </c>
      <c r="B18" s="260">
        <v>464134691.89999998</v>
      </c>
      <c r="C18" s="261">
        <v>18602607.699999999</v>
      </c>
      <c r="D18" s="261">
        <v>45293185.299999997</v>
      </c>
      <c r="E18" s="261">
        <v>354547</v>
      </c>
      <c r="F18" s="261">
        <v>899951.9</v>
      </c>
      <c r="G18" s="261">
        <v>297070719.69999999</v>
      </c>
      <c r="H18" s="425">
        <v>0</v>
      </c>
      <c r="I18" s="425">
        <v>52415</v>
      </c>
      <c r="J18" s="425">
        <v>14189525.699999999</v>
      </c>
      <c r="K18" s="425">
        <v>23924799</v>
      </c>
      <c r="L18" s="425">
        <v>1330113.3999999999</v>
      </c>
      <c r="M18" s="425">
        <v>379478.7</v>
      </c>
      <c r="N18" s="425">
        <v>122239.1</v>
      </c>
      <c r="O18" s="425">
        <v>1125365.2</v>
      </c>
      <c r="P18" s="437" t="s">
        <v>76</v>
      </c>
      <c r="Q18" s="438" t="s">
        <v>65</v>
      </c>
      <c r="R18" s="425">
        <v>21465984.300000001</v>
      </c>
      <c r="S18" s="425">
        <v>1818792.7</v>
      </c>
      <c r="T18" s="425">
        <v>847340.9</v>
      </c>
      <c r="U18" s="425">
        <v>12500277.9</v>
      </c>
      <c r="V18" s="425">
        <v>4906134.9000000004</v>
      </c>
      <c r="W18" s="425">
        <v>3608895.1</v>
      </c>
      <c r="X18" s="425">
        <v>25620</v>
      </c>
      <c r="Y18" s="425">
        <v>892659.7</v>
      </c>
      <c r="Z18" s="425">
        <v>1727809.1</v>
      </c>
      <c r="AA18" s="425">
        <v>540210.19999999995</v>
      </c>
      <c r="AB18" s="425">
        <v>219099.9</v>
      </c>
      <c r="AC18" s="425">
        <v>188114.9</v>
      </c>
      <c r="AD18" s="262">
        <v>0</v>
      </c>
      <c r="AE18" s="425">
        <v>1271614.8</v>
      </c>
      <c r="AF18" s="425">
        <v>10777189.800000001</v>
      </c>
      <c r="AG18" s="196" t="s">
        <v>76</v>
      </c>
    </row>
    <row r="19" spans="1:33" s="62" customFormat="1" ht="18" customHeight="1">
      <c r="A19" s="194" t="s">
        <v>17</v>
      </c>
      <c r="B19" s="260">
        <v>455090119</v>
      </c>
      <c r="C19" s="261">
        <v>25412024.300000001</v>
      </c>
      <c r="D19" s="261">
        <v>78546190</v>
      </c>
      <c r="E19" s="261">
        <v>930250.2</v>
      </c>
      <c r="F19" s="261">
        <v>2187256.2999999998</v>
      </c>
      <c r="G19" s="261">
        <v>272797864.60000002</v>
      </c>
      <c r="H19" s="425">
        <v>0</v>
      </c>
      <c r="I19" s="425">
        <v>0</v>
      </c>
      <c r="J19" s="425">
        <v>13216275</v>
      </c>
      <c r="K19" s="425">
        <v>2120311.1</v>
      </c>
      <c r="L19" s="425">
        <v>877438.4</v>
      </c>
      <c r="M19" s="425">
        <v>168895.7</v>
      </c>
      <c r="N19" s="425">
        <v>47619</v>
      </c>
      <c r="O19" s="425">
        <v>428985.4</v>
      </c>
      <c r="P19" s="437" t="s">
        <v>169</v>
      </c>
      <c r="Q19" s="438" t="s">
        <v>17</v>
      </c>
      <c r="R19" s="425">
        <v>18968901.100000001</v>
      </c>
      <c r="S19" s="425">
        <v>104443.2</v>
      </c>
      <c r="T19" s="425">
        <v>1483537.3</v>
      </c>
      <c r="U19" s="425">
        <v>9773901.4000000004</v>
      </c>
      <c r="V19" s="425">
        <v>11662649.699999999</v>
      </c>
      <c r="W19" s="425">
        <v>8264362.5999999996</v>
      </c>
      <c r="X19" s="425">
        <v>48032.800000000003</v>
      </c>
      <c r="Y19" s="425">
        <v>73694.8</v>
      </c>
      <c r="Z19" s="425">
        <v>538529.5</v>
      </c>
      <c r="AA19" s="425">
        <v>1140143.8999999999</v>
      </c>
      <c r="AB19" s="425">
        <v>84491.199999999997</v>
      </c>
      <c r="AC19" s="425">
        <v>185194.4</v>
      </c>
      <c r="AD19" s="425">
        <v>65620</v>
      </c>
      <c r="AE19" s="425">
        <v>1293540.8999999999</v>
      </c>
      <c r="AF19" s="425">
        <v>4669966.2</v>
      </c>
      <c r="AG19" s="196" t="s">
        <v>169</v>
      </c>
    </row>
    <row r="20" spans="1:33" s="62" customFormat="1" ht="18" customHeight="1">
      <c r="A20" s="194" t="s">
        <v>27</v>
      </c>
      <c r="B20" s="260">
        <v>547506786.10000002</v>
      </c>
      <c r="C20" s="261">
        <v>28690215.699999999</v>
      </c>
      <c r="D20" s="261">
        <v>62877650.299999997</v>
      </c>
      <c r="E20" s="261">
        <v>1092713.8999999999</v>
      </c>
      <c r="F20" s="261">
        <v>1733734.7</v>
      </c>
      <c r="G20" s="261">
        <v>393395489.69999999</v>
      </c>
      <c r="H20" s="425">
        <v>0</v>
      </c>
      <c r="I20" s="425">
        <v>0</v>
      </c>
      <c r="J20" s="425">
        <v>8421523.0999999996</v>
      </c>
      <c r="K20" s="425">
        <v>1455268.8</v>
      </c>
      <c r="L20" s="425">
        <v>654191</v>
      </c>
      <c r="M20" s="425">
        <v>59391.8</v>
      </c>
      <c r="N20" s="425">
        <v>34849</v>
      </c>
      <c r="O20" s="425">
        <v>279111.2</v>
      </c>
      <c r="P20" s="437" t="s">
        <v>70</v>
      </c>
      <c r="Q20" s="438" t="s">
        <v>27</v>
      </c>
      <c r="R20" s="425">
        <v>13292949.1</v>
      </c>
      <c r="S20" s="425">
        <v>594918</v>
      </c>
      <c r="T20" s="425">
        <v>1229096.6000000001</v>
      </c>
      <c r="U20" s="425">
        <v>13892989.199999999</v>
      </c>
      <c r="V20" s="425">
        <v>11813696.1</v>
      </c>
      <c r="W20" s="425">
        <v>3075727.7</v>
      </c>
      <c r="X20" s="425">
        <v>104814</v>
      </c>
      <c r="Y20" s="425">
        <v>41363</v>
      </c>
      <c r="Z20" s="425">
        <v>81608.100000000006</v>
      </c>
      <c r="AA20" s="425">
        <v>1049798.6000000001</v>
      </c>
      <c r="AB20" s="425">
        <v>256867.9</v>
      </c>
      <c r="AC20" s="425">
        <v>199492.6</v>
      </c>
      <c r="AD20" s="425">
        <v>2034</v>
      </c>
      <c r="AE20" s="425">
        <v>1280218.1000000001</v>
      </c>
      <c r="AF20" s="425">
        <v>1897073.9</v>
      </c>
      <c r="AG20" s="196" t="s">
        <v>70</v>
      </c>
    </row>
    <row r="21" spans="1:33" s="62" customFormat="1" ht="18" customHeight="1">
      <c r="A21" s="194" t="s">
        <v>43</v>
      </c>
      <c r="B21" s="260">
        <v>442939195.5</v>
      </c>
      <c r="C21" s="261">
        <v>18980625.800000001</v>
      </c>
      <c r="D21" s="261">
        <v>41047128.899999999</v>
      </c>
      <c r="E21" s="261">
        <v>716703.4</v>
      </c>
      <c r="F21" s="261">
        <v>808980.7</v>
      </c>
      <c r="G21" s="261">
        <v>339884664.39999998</v>
      </c>
      <c r="H21" s="425">
        <v>20</v>
      </c>
      <c r="I21" s="425">
        <v>0</v>
      </c>
      <c r="J21" s="425">
        <v>7308599.2999999998</v>
      </c>
      <c r="K21" s="425">
        <v>348601.4</v>
      </c>
      <c r="L21" s="425">
        <v>529175</v>
      </c>
      <c r="M21" s="425">
        <v>85396.7</v>
      </c>
      <c r="N21" s="425">
        <v>10399</v>
      </c>
      <c r="O21" s="425">
        <v>177338.1</v>
      </c>
      <c r="P21" s="437" t="s">
        <v>191</v>
      </c>
      <c r="Q21" s="438" t="s">
        <v>43</v>
      </c>
      <c r="R21" s="425">
        <v>10353931</v>
      </c>
      <c r="S21" s="262">
        <v>0</v>
      </c>
      <c r="T21" s="425">
        <v>566896</v>
      </c>
      <c r="U21" s="425">
        <v>11646257.4</v>
      </c>
      <c r="V21" s="425">
        <v>6367042.5</v>
      </c>
      <c r="W21" s="425">
        <v>1957722.6</v>
      </c>
      <c r="X21" s="425">
        <v>6737</v>
      </c>
      <c r="Y21" s="425">
        <v>27239</v>
      </c>
      <c r="Z21" s="425">
        <v>93131.8</v>
      </c>
      <c r="AA21" s="425">
        <v>227896</v>
      </c>
      <c r="AB21" s="425">
        <v>96277</v>
      </c>
      <c r="AC21" s="425">
        <v>218960.3</v>
      </c>
      <c r="AD21" s="425">
        <v>14420</v>
      </c>
      <c r="AE21" s="425">
        <v>597266.9</v>
      </c>
      <c r="AF21" s="425">
        <v>867785.3</v>
      </c>
      <c r="AG21" s="196" t="s">
        <v>191</v>
      </c>
    </row>
    <row r="22" spans="1:33" s="62" customFormat="1" ht="18" customHeight="1">
      <c r="A22" s="194" t="s">
        <v>10</v>
      </c>
      <c r="B22" s="260">
        <v>807318822.79999995</v>
      </c>
      <c r="C22" s="261">
        <v>80563898.900000006</v>
      </c>
      <c r="D22" s="261">
        <v>156304763.5</v>
      </c>
      <c r="E22" s="261">
        <v>2474233.6</v>
      </c>
      <c r="F22" s="261">
        <v>2702895.9</v>
      </c>
      <c r="G22" s="261">
        <v>450961536.89999998</v>
      </c>
      <c r="H22" s="425">
        <v>0</v>
      </c>
      <c r="I22" s="425">
        <v>231138</v>
      </c>
      <c r="J22" s="425">
        <v>16683616.300000001</v>
      </c>
      <c r="K22" s="425">
        <v>843179</v>
      </c>
      <c r="L22" s="425">
        <v>1419223.8</v>
      </c>
      <c r="M22" s="425">
        <v>94989.1</v>
      </c>
      <c r="N22" s="425">
        <v>54365</v>
      </c>
      <c r="O22" s="425">
        <v>1079066.8999999999</v>
      </c>
      <c r="P22" s="437" t="s">
        <v>188</v>
      </c>
      <c r="Q22" s="438" t="s">
        <v>10</v>
      </c>
      <c r="R22" s="425">
        <v>28263116.899999999</v>
      </c>
      <c r="S22" s="262">
        <v>0</v>
      </c>
      <c r="T22" s="425">
        <v>2112848</v>
      </c>
      <c r="U22" s="425">
        <v>7601977.2000000002</v>
      </c>
      <c r="V22" s="425">
        <v>17967321.699999999</v>
      </c>
      <c r="W22" s="425">
        <v>27738159.800000001</v>
      </c>
      <c r="X22" s="425">
        <v>449465.3</v>
      </c>
      <c r="Y22" s="425">
        <v>196830</v>
      </c>
      <c r="Z22" s="425">
        <v>120894.8</v>
      </c>
      <c r="AA22" s="425">
        <v>194853.5</v>
      </c>
      <c r="AB22" s="262">
        <v>2160</v>
      </c>
      <c r="AC22" s="425">
        <v>284401.8</v>
      </c>
      <c r="AD22" s="425">
        <v>23068</v>
      </c>
      <c r="AE22" s="425">
        <v>1878086.8</v>
      </c>
      <c r="AF22" s="425">
        <v>7072732.0999999996</v>
      </c>
      <c r="AG22" s="196" t="s">
        <v>188</v>
      </c>
    </row>
    <row r="23" spans="1:33" s="62" customFormat="1" ht="18" customHeight="1">
      <c r="A23" s="194" t="s">
        <v>47</v>
      </c>
      <c r="B23" s="260">
        <v>664092340.60000002</v>
      </c>
      <c r="C23" s="261">
        <v>48737040</v>
      </c>
      <c r="D23" s="261">
        <v>109898269.59999999</v>
      </c>
      <c r="E23" s="261">
        <v>2376766.1</v>
      </c>
      <c r="F23" s="261">
        <v>1713027.4</v>
      </c>
      <c r="G23" s="261">
        <v>410921787.69999999</v>
      </c>
      <c r="H23" s="425">
        <v>0</v>
      </c>
      <c r="I23" s="425">
        <v>165307.5</v>
      </c>
      <c r="J23" s="425">
        <v>14360760.9</v>
      </c>
      <c r="K23" s="425">
        <v>655836.80000000005</v>
      </c>
      <c r="L23" s="425">
        <v>953602.3</v>
      </c>
      <c r="M23" s="425">
        <v>85879.1</v>
      </c>
      <c r="N23" s="425">
        <v>52107</v>
      </c>
      <c r="O23" s="425">
        <v>501393.5</v>
      </c>
      <c r="P23" s="437" t="s">
        <v>197</v>
      </c>
      <c r="Q23" s="438" t="s">
        <v>47</v>
      </c>
      <c r="R23" s="425">
        <v>24010300.699999999</v>
      </c>
      <c r="S23" s="425">
        <v>912126</v>
      </c>
      <c r="T23" s="425">
        <v>1483755.4</v>
      </c>
      <c r="U23" s="425">
        <v>8937271.4000000004</v>
      </c>
      <c r="V23" s="425">
        <v>14451001.300000001</v>
      </c>
      <c r="W23" s="425">
        <v>17474384.300000001</v>
      </c>
      <c r="X23" s="425">
        <v>149049</v>
      </c>
      <c r="Y23" s="425">
        <v>77954</v>
      </c>
      <c r="Z23" s="425">
        <v>46283.6</v>
      </c>
      <c r="AA23" s="425">
        <v>1086647.8</v>
      </c>
      <c r="AB23" s="439">
        <v>27645</v>
      </c>
      <c r="AC23" s="425">
        <v>220044.5</v>
      </c>
      <c r="AD23" s="262">
        <v>0</v>
      </c>
      <c r="AE23" s="425">
        <v>1173575.6000000001</v>
      </c>
      <c r="AF23" s="425">
        <v>3620524.1</v>
      </c>
      <c r="AG23" s="196" t="s">
        <v>197</v>
      </c>
    </row>
    <row r="24" spans="1:33" s="62" customFormat="1" ht="18" customHeight="1">
      <c r="A24" s="194" t="s">
        <v>38</v>
      </c>
      <c r="B24" s="260">
        <v>787033097.39999998</v>
      </c>
      <c r="C24" s="261">
        <v>47719827.200000003</v>
      </c>
      <c r="D24" s="261">
        <v>70498247.099999994</v>
      </c>
      <c r="E24" s="261">
        <v>1691349.9</v>
      </c>
      <c r="F24" s="261">
        <v>1885262.5</v>
      </c>
      <c r="G24" s="261">
        <v>574912250.89999998</v>
      </c>
      <c r="H24" s="425">
        <v>363</v>
      </c>
      <c r="I24" s="425">
        <v>0</v>
      </c>
      <c r="J24" s="425">
        <v>13187902.5</v>
      </c>
      <c r="K24" s="425">
        <v>1750056.1</v>
      </c>
      <c r="L24" s="425">
        <v>920956.7</v>
      </c>
      <c r="M24" s="425">
        <v>117348.7</v>
      </c>
      <c r="N24" s="425">
        <v>54378</v>
      </c>
      <c r="O24" s="425">
        <v>495943.4</v>
      </c>
      <c r="P24" s="437" t="s">
        <v>172</v>
      </c>
      <c r="Q24" s="438" t="s">
        <v>38</v>
      </c>
      <c r="R24" s="425">
        <v>18723882.600000001</v>
      </c>
      <c r="S24" s="425">
        <v>835748</v>
      </c>
      <c r="T24" s="425">
        <v>1288631.8999999999</v>
      </c>
      <c r="U24" s="425">
        <v>15503226.800000001</v>
      </c>
      <c r="V24" s="425">
        <v>14183928.800000001</v>
      </c>
      <c r="W24" s="425">
        <v>14156089.6</v>
      </c>
      <c r="X24" s="425">
        <v>110036.7</v>
      </c>
      <c r="Y24" s="425">
        <v>684167.9</v>
      </c>
      <c r="Z24" s="425">
        <v>347324.7</v>
      </c>
      <c r="AA24" s="425">
        <v>2082076.2</v>
      </c>
      <c r="AB24" s="425">
        <v>101239</v>
      </c>
      <c r="AC24" s="425">
        <v>260712</v>
      </c>
      <c r="AD24" s="425">
        <v>920</v>
      </c>
      <c r="AE24" s="425">
        <v>2615895</v>
      </c>
      <c r="AF24" s="425">
        <v>2905332.2</v>
      </c>
      <c r="AG24" s="196" t="s">
        <v>172</v>
      </c>
    </row>
    <row r="25" spans="1:33" s="62" customFormat="1" ht="18" customHeight="1">
      <c r="A25" s="194" t="s">
        <v>26</v>
      </c>
      <c r="B25" s="260">
        <v>622370656.79999995</v>
      </c>
      <c r="C25" s="261">
        <v>33362726</v>
      </c>
      <c r="D25" s="261">
        <v>95793377.200000003</v>
      </c>
      <c r="E25" s="261">
        <v>832420.7</v>
      </c>
      <c r="F25" s="261">
        <v>3338057.5</v>
      </c>
      <c r="G25" s="261">
        <v>401313389</v>
      </c>
      <c r="H25" s="425">
        <v>0</v>
      </c>
      <c r="I25" s="425">
        <v>93</v>
      </c>
      <c r="J25" s="425">
        <v>11649610.6</v>
      </c>
      <c r="K25" s="425">
        <v>1848881.3</v>
      </c>
      <c r="L25" s="425">
        <v>578300</v>
      </c>
      <c r="M25" s="425">
        <v>92592.9</v>
      </c>
      <c r="N25" s="425">
        <v>32355</v>
      </c>
      <c r="O25" s="425">
        <v>563107.6</v>
      </c>
      <c r="P25" s="437" t="s">
        <v>80</v>
      </c>
      <c r="Q25" s="438" t="s">
        <v>26</v>
      </c>
      <c r="R25" s="425">
        <v>20886373.199999999</v>
      </c>
      <c r="S25" s="425">
        <v>5874.7</v>
      </c>
      <c r="T25" s="425">
        <v>2415297.1</v>
      </c>
      <c r="U25" s="425">
        <v>14057682.800000001</v>
      </c>
      <c r="V25" s="425">
        <v>10853301.1</v>
      </c>
      <c r="W25" s="425">
        <v>17981969.100000001</v>
      </c>
      <c r="X25" s="425">
        <v>237661.5</v>
      </c>
      <c r="Y25" s="425">
        <v>357952.9</v>
      </c>
      <c r="Z25" s="425">
        <v>574780.6</v>
      </c>
      <c r="AA25" s="425">
        <v>1131070.6000000001</v>
      </c>
      <c r="AB25" s="425">
        <v>149037</v>
      </c>
      <c r="AC25" s="425">
        <v>204405.8</v>
      </c>
      <c r="AD25" s="425">
        <v>5882.1</v>
      </c>
      <c r="AE25" s="425">
        <v>1664352.5</v>
      </c>
      <c r="AF25" s="425">
        <v>2440105</v>
      </c>
      <c r="AG25" s="196" t="s">
        <v>80</v>
      </c>
    </row>
    <row r="26" spans="1:33" s="62" customFormat="1" ht="18" customHeight="1">
      <c r="A26" s="194" t="s">
        <v>11</v>
      </c>
      <c r="B26" s="260">
        <v>500902277.30000001</v>
      </c>
      <c r="C26" s="261">
        <v>30537387.199999999</v>
      </c>
      <c r="D26" s="261">
        <v>107752249.40000001</v>
      </c>
      <c r="E26" s="261">
        <v>745701.6</v>
      </c>
      <c r="F26" s="261">
        <v>3086925.4</v>
      </c>
      <c r="G26" s="261">
        <v>287166393.30000001</v>
      </c>
      <c r="H26" s="425">
        <v>0</v>
      </c>
      <c r="I26" s="425">
        <v>425</v>
      </c>
      <c r="J26" s="425">
        <v>11019529.800000001</v>
      </c>
      <c r="K26" s="425">
        <v>1244015.8</v>
      </c>
      <c r="L26" s="425">
        <v>845981</v>
      </c>
      <c r="M26" s="425">
        <v>68063</v>
      </c>
      <c r="N26" s="425">
        <v>34385.800000000003</v>
      </c>
      <c r="O26" s="425">
        <v>498269.5</v>
      </c>
      <c r="P26" s="437" t="s">
        <v>175</v>
      </c>
      <c r="Q26" s="438" t="s">
        <v>11</v>
      </c>
      <c r="R26" s="425">
        <v>17846166.600000001</v>
      </c>
      <c r="S26" s="262">
        <v>0</v>
      </c>
      <c r="T26" s="425">
        <v>1589477.4</v>
      </c>
      <c r="U26" s="425">
        <v>10348462.9</v>
      </c>
      <c r="V26" s="425">
        <v>12458128</v>
      </c>
      <c r="W26" s="425">
        <v>9619247.6999999993</v>
      </c>
      <c r="X26" s="425">
        <v>344310.1</v>
      </c>
      <c r="Y26" s="425">
        <v>376508.1</v>
      </c>
      <c r="Z26" s="425">
        <v>152078.9</v>
      </c>
      <c r="AA26" s="425">
        <v>200945.2</v>
      </c>
      <c r="AB26" s="425">
        <v>56505.2</v>
      </c>
      <c r="AC26" s="425">
        <v>162331.4</v>
      </c>
      <c r="AD26" s="425">
        <v>14817</v>
      </c>
      <c r="AE26" s="425">
        <v>1264544.2</v>
      </c>
      <c r="AF26" s="425">
        <v>3469427.8</v>
      </c>
      <c r="AG26" s="196" t="s">
        <v>175</v>
      </c>
    </row>
    <row r="27" spans="1:33" s="62" customFormat="1" ht="18" customHeight="1">
      <c r="A27" s="194" t="s">
        <v>31</v>
      </c>
      <c r="B27" s="260">
        <v>1043760227.2</v>
      </c>
      <c r="C27" s="261">
        <v>123014480.90000001</v>
      </c>
      <c r="D27" s="261">
        <v>234259364.90000001</v>
      </c>
      <c r="E27" s="261">
        <v>1162920.1000000001</v>
      </c>
      <c r="F27" s="261">
        <v>7268242.2000000002</v>
      </c>
      <c r="G27" s="261">
        <v>444011868.39999998</v>
      </c>
      <c r="H27" s="425">
        <v>0</v>
      </c>
      <c r="I27" s="425">
        <v>1639025</v>
      </c>
      <c r="J27" s="425">
        <v>19749614</v>
      </c>
      <c r="K27" s="425">
        <v>1235499</v>
      </c>
      <c r="L27" s="425">
        <v>1363731.3</v>
      </c>
      <c r="M27" s="425">
        <v>215318</v>
      </c>
      <c r="N27" s="425">
        <v>90315.4</v>
      </c>
      <c r="O27" s="425">
        <v>1362450.2</v>
      </c>
      <c r="P27" s="437" t="s">
        <v>173</v>
      </c>
      <c r="Q27" s="438" t="s">
        <v>31</v>
      </c>
      <c r="R27" s="425">
        <v>40609488.899999999</v>
      </c>
      <c r="S27" s="262">
        <v>0</v>
      </c>
      <c r="T27" s="425">
        <v>1864314</v>
      </c>
      <c r="U27" s="425">
        <v>11090877.800000001</v>
      </c>
      <c r="V27" s="425">
        <v>32978860.800000001</v>
      </c>
      <c r="W27" s="425">
        <v>81868852.299999997</v>
      </c>
      <c r="X27" s="425">
        <v>992950.1</v>
      </c>
      <c r="Y27" s="425">
        <v>629927.6</v>
      </c>
      <c r="Z27" s="425">
        <v>2926744.5</v>
      </c>
      <c r="AA27" s="425">
        <v>1556218.9</v>
      </c>
      <c r="AB27" s="425">
        <v>180895</v>
      </c>
      <c r="AC27" s="425">
        <v>356659.1</v>
      </c>
      <c r="AD27" s="425">
        <v>822750.9</v>
      </c>
      <c r="AE27" s="425">
        <v>3630490.8</v>
      </c>
      <c r="AF27" s="425">
        <v>28878367.100000001</v>
      </c>
      <c r="AG27" s="196" t="s">
        <v>173</v>
      </c>
    </row>
    <row r="28" spans="1:33" s="62" customFormat="1" ht="18" customHeight="1">
      <c r="A28" s="194" t="s">
        <v>41</v>
      </c>
      <c r="B28" s="260">
        <v>612484981.29999995</v>
      </c>
      <c r="C28" s="261">
        <v>60663907.600000001</v>
      </c>
      <c r="D28" s="261">
        <v>158912749.59999999</v>
      </c>
      <c r="E28" s="261">
        <v>4242947.2</v>
      </c>
      <c r="F28" s="261">
        <v>7813269.5999999996</v>
      </c>
      <c r="G28" s="261">
        <v>225491333</v>
      </c>
      <c r="H28" s="425">
        <v>0</v>
      </c>
      <c r="I28" s="425">
        <v>675495</v>
      </c>
      <c r="J28" s="425">
        <v>14728134.1</v>
      </c>
      <c r="K28" s="425">
        <v>9272026.1999999993</v>
      </c>
      <c r="L28" s="425">
        <v>1022149.2</v>
      </c>
      <c r="M28" s="425">
        <v>634138.69999999995</v>
      </c>
      <c r="N28" s="425">
        <v>107878</v>
      </c>
      <c r="O28" s="425">
        <v>1025735.6</v>
      </c>
      <c r="P28" s="437" t="s">
        <v>186</v>
      </c>
      <c r="Q28" s="438" t="s">
        <v>41</v>
      </c>
      <c r="R28" s="425">
        <v>28418020.100000001</v>
      </c>
      <c r="S28" s="425">
        <v>2423.6999999999998</v>
      </c>
      <c r="T28" s="425">
        <v>1107817.7</v>
      </c>
      <c r="U28" s="425">
        <v>25875552</v>
      </c>
      <c r="V28" s="425">
        <v>23868697.100000001</v>
      </c>
      <c r="W28" s="425">
        <v>20731847.300000001</v>
      </c>
      <c r="X28" s="425">
        <v>326314.5</v>
      </c>
      <c r="Y28" s="425">
        <v>835356.8</v>
      </c>
      <c r="Z28" s="425">
        <v>2630328.2999999998</v>
      </c>
      <c r="AA28" s="425">
        <v>1782348.1</v>
      </c>
      <c r="AB28" s="425">
        <v>212625</v>
      </c>
      <c r="AC28" s="425">
        <v>209945.1</v>
      </c>
      <c r="AD28" s="425">
        <v>2443736</v>
      </c>
      <c r="AE28" s="425">
        <v>1148834.1000000001</v>
      </c>
      <c r="AF28" s="425">
        <v>18301371.699999999</v>
      </c>
      <c r="AG28" s="196" t="s">
        <v>186</v>
      </c>
    </row>
    <row r="29" spans="1:33" s="62" customFormat="1" ht="18" customHeight="1">
      <c r="A29" s="194" t="s">
        <v>39</v>
      </c>
      <c r="B29" s="260">
        <v>450413372.39999998</v>
      </c>
      <c r="C29" s="261">
        <v>93384820.900000006</v>
      </c>
      <c r="D29" s="261">
        <v>87012889.099999994</v>
      </c>
      <c r="E29" s="261">
        <v>341244.1</v>
      </c>
      <c r="F29" s="261">
        <v>10120585</v>
      </c>
      <c r="G29" s="261">
        <v>148180194.69999999</v>
      </c>
      <c r="H29" s="425">
        <v>0</v>
      </c>
      <c r="I29" s="425">
        <v>1385731</v>
      </c>
      <c r="J29" s="425">
        <v>15220339.199999999</v>
      </c>
      <c r="K29" s="425">
        <v>1633145</v>
      </c>
      <c r="L29" s="425">
        <v>1460242.4</v>
      </c>
      <c r="M29" s="425">
        <v>232874.9</v>
      </c>
      <c r="N29" s="425">
        <v>53148.4</v>
      </c>
      <c r="O29" s="425">
        <v>790181.2</v>
      </c>
      <c r="P29" s="437" t="s">
        <v>196</v>
      </c>
      <c r="Q29" s="438" t="s">
        <v>39</v>
      </c>
      <c r="R29" s="425">
        <v>22910397.300000001</v>
      </c>
      <c r="S29" s="425">
        <v>1258386.8999999999</v>
      </c>
      <c r="T29" s="425">
        <v>1243015.8999999999</v>
      </c>
      <c r="U29" s="425">
        <v>17575154</v>
      </c>
      <c r="V29" s="425">
        <v>11229773.6</v>
      </c>
      <c r="W29" s="425">
        <v>13318715.199999999</v>
      </c>
      <c r="X29" s="425">
        <v>234513.9</v>
      </c>
      <c r="Y29" s="425">
        <v>1042358.6</v>
      </c>
      <c r="Z29" s="425">
        <v>1226537.8</v>
      </c>
      <c r="AA29" s="425">
        <v>1984949.7</v>
      </c>
      <c r="AB29" s="425">
        <v>163246</v>
      </c>
      <c r="AC29" s="425">
        <v>225136.9</v>
      </c>
      <c r="AD29" s="262">
        <v>0</v>
      </c>
      <c r="AE29" s="425">
        <v>912365.2</v>
      </c>
      <c r="AF29" s="425">
        <v>17273425.5</v>
      </c>
      <c r="AG29" s="196" t="s">
        <v>196</v>
      </c>
    </row>
    <row r="30" spans="1:33" s="62" customFormat="1" ht="18" customHeight="1">
      <c r="A30" s="194" t="s">
        <v>20</v>
      </c>
      <c r="B30" s="260">
        <v>392028292.10000002</v>
      </c>
      <c r="C30" s="261">
        <v>47944296.200000003</v>
      </c>
      <c r="D30" s="261">
        <v>88627462.5</v>
      </c>
      <c r="E30" s="261">
        <v>633749.19999999995</v>
      </c>
      <c r="F30" s="261">
        <v>3185185.9</v>
      </c>
      <c r="G30" s="261">
        <v>182032366.69999999</v>
      </c>
      <c r="H30" s="425">
        <v>0</v>
      </c>
      <c r="I30" s="425">
        <v>0</v>
      </c>
      <c r="J30" s="425">
        <v>12297235.1</v>
      </c>
      <c r="K30" s="425">
        <v>1913608.4</v>
      </c>
      <c r="L30" s="425">
        <v>833768.6</v>
      </c>
      <c r="M30" s="425">
        <v>51144.5</v>
      </c>
      <c r="N30" s="425">
        <v>25862</v>
      </c>
      <c r="O30" s="425">
        <v>594636</v>
      </c>
      <c r="P30" s="437" t="s">
        <v>75</v>
      </c>
      <c r="Q30" s="438" t="s">
        <v>20</v>
      </c>
      <c r="R30" s="425">
        <v>18983545.699999999</v>
      </c>
      <c r="S30" s="425">
        <v>610698</v>
      </c>
      <c r="T30" s="425">
        <v>1603724.9</v>
      </c>
      <c r="U30" s="425">
        <v>10508846.5</v>
      </c>
      <c r="V30" s="425">
        <v>10502652.300000001</v>
      </c>
      <c r="W30" s="425">
        <v>5537791.2999999998</v>
      </c>
      <c r="X30" s="425">
        <v>257457</v>
      </c>
      <c r="Y30" s="425">
        <v>1183762.8999999999</v>
      </c>
      <c r="Z30" s="425">
        <v>494181.1</v>
      </c>
      <c r="AA30" s="425">
        <v>645261.9</v>
      </c>
      <c r="AB30" s="425">
        <v>414152.1</v>
      </c>
      <c r="AC30" s="425">
        <v>152356.29999999999</v>
      </c>
      <c r="AD30" s="262">
        <v>0</v>
      </c>
      <c r="AE30" s="425">
        <v>358083.3</v>
      </c>
      <c r="AF30" s="425">
        <v>2636463.7000000002</v>
      </c>
      <c r="AG30" s="196" t="s">
        <v>75</v>
      </c>
    </row>
    <row r="31" spans="1:33" s="62" customFormat="1" ht="18" customHeight="1">
      <c r="A31" s="194" t="s">
        <v>45</v>
      </c>
      <c r="B31" s="260">
        <v>474709878.39999998</v>
      </c>
      <c r="C31" s="261">
        <v>60226602</v>
      </c>
      <c r="D31" s="261">
        <v>113022370.40000001</v>
      </c>
      <c r="E31" s="261">
        <v>696280</v>
      </c>
      <c r="F31" s="261">
        <v>3481640.6</v>
      </c>
      <c r="G31" s="261">
        <v>206800216.40000001</v>
      </c>
      <c r="H31" s="425">
        <v>0</v>
      </c>
      <c r="I31" s="425">
        <v>4980322.8</v>
      </c>
      <c r="J31" s="425">
        <v>14152731.199999999</v>
      </c>
      <c r="K31" s="425">
        <v>5140001.0999999996</v>
      </c>
      <c r="L31" s="425">
        <v>1002527.6</v>
      </c>
      <c r="M31" s="425">
        <v>101696.4</v>
      </c>
      <c r="N31" s="425">
        <v>44417.7</v>
      </c>
      <c r="O31" s="425">
        <v>478787.9</v>
      </c>
      <c r="P31" s="437" t="s">
        <v>71</v>
      </c>
      <c r="Q31" s="438" t="s">
        <v>45</v>
      </c>
      <c r="R31" s="425">
        <v>20134715.600000001</v>
      </c>
      <c r="S31" s="262">
        <v>0</v>
      </c>
      <c r="T31" s="425">
        <v>1645240</v>
      </c>
      <c r="U31" s="425">
        <v>10722059.4</v>
      </c>
      <c r="V31" s="425">
        <v>13041235.9</v>
      </c>
      <c r="W31" s="425">
        <v>8189698.2000000002</v>
      </c>
      <c r="X31" s="425">
        <v>1903617.5</v>
      </c>
      <c r="Y31" s="425">
        <v>635435.19999999995</v>
      </c>
      <c r="Z31" s="425">
        <v>369793.6</v>
      </c>
      <c r="AA31" s="425">
        <v>1295059.3999999999</v>
      </c>
      <c r="AB31" s="425">
        <v>12596</v>
      </c>
      <c r="AC31" s="425">
        <v>164297.60000000001</v>
      </c>
      <c r="AD31" s="425">
        <v>8097</v>
      </c>
      <c r="AE31" s="425">
        <v>599630.9</v>
      </c>
      <c r="AF31" s="425">
        <v>5860808</v>
      </c>
      <c r="AG31" s="196" t="s">
        <v>71</v>
      </c>
    </row>
    <row r="32" spans="1:33" s="62" customFormat="1" ht="18" customHeight="1">
      <c r="A32" s="194" t="s">
        <v>57</v>
      </c>
      <c r="B32" s="260">
        <v>518346245.60000002</v>
      </c>
      <c r="C32" s="261">
        <v>34419059.700000003</v>
      </c>
      <c r="D32" s="261">
        <v>78007131.200000003</v>
      </c>
      <c r="E32" s="261">
        <v>2829075.3</v>
      </c>
      <c r="F32" s="261">
        <v>1386308.9</v>
      </c>
      <c r="G32" s="261">
        <v>316003696.80000001</v>
      </c>
      <c r="H32" s="425">
        <v>0</v>
      </c>
      <c r="I32" s="425">
        <v>0</v>
      </c>
      <c r="J32" s="425">
        <v>11914284.199999999</v>
      </c>
      <c r="K32" s="425">
        <v>3172019.9</v>
      </c>
      <c r="L32" s="425">
        <v>695619.4</v>
      </c>
      <c r="M32" s="425">
        <v>179251.6</v>
      </c>
      <c r="N32" s="425">
        <v>41038</v>
      </c>
      <c r="O32" s="425">
        <v>627982.69999999995</v>
      </c>
      <c r="P32" s="437" t="s">
        <v>69</v>
      </c>
      <c r="Q32" s="438" t="s">
        <v>57</v>
      </c>
      <c r="R32" s="425">
        <v>20598821.899999999</v>
      </c>
      <c r="S32" s="425">
        <v>1119446.1000000001</v>
      </c>
      <c r="T32" s="425">
        <v>1029088.7</v>
      </c>
      <c r="U32" s="425">
        <v>10832002.1</v>
      </c>
      <c r="V32" s="425">
        <v>12186881.9</v>
      </c>
      <c r="W32" s="425">
        <v>11302961.800000001</v>
      </c>
      <c r="X32" s="425">
        <v>42209</v>
      </c>
      <c r="Y32" s="425">
        <v>176931.7</v>
      </c>
      <c r="Z32" s="425">
        <v>299750.3</v>
      </c>
      <c r="AA32" s="425">
        <v>772324.4</v>
      </c>
      <c r="AB32" s="425">
        <v>183526</v>
      </c>
      <c r="AC32" s="425">
        <v>195381</v>
      </c>
      <c r="AD32" s="425">
        <v>62684</v>
      </c>
      <c r="AE32" s="425">
        <v>1320014</v>
      </c>
      <c r="AF32" s="425">
        <v>8948755</v>
      </c>
      <c r="AG32" s="196" t="s">
        <v>69</v>
      </c>
    </row>
    <row r="33" spans="1:33" s="62" customFormat="1" ht="18" customHeight="1">
      <c r="A33" s="194" t="s">
        <v>54</v>
      </c>
      <c r="B33" s="260">
        <v>396758495.60000002</v>
      </c>
      <c r="C33" s="261">
        <v>53030344.399999999</v>
      </c>
      <c r="D33" s="261">
        <v>35138130.299999997</v>
      </c>
      <c r="E33" s="261">
        <v>1109963.8</v>
      </c>
      <c r="F33" s="261">
        <v>1776361.3</v>
      </c>
      <c r="G33" s="261">
        <v>258258792.80000001</v>
      </c>
      <c r="H33" s="425">
        <v>0</v>
      </c>
      <c r="I33" s="425">
        <v>608948.5</v>
      </c>
      <c r="J33" s="425">
        <v>10297289.5</v>
      </c>
      <c r="K33" s="425">
        <v>562024.6</v>
      </c>
      <c r="L33" s="425">
        <v>1038736</v>
      </c>
      <c r="M33" s="425">
        <v>55837.7</v>
      </c>
      <c r="N33" s="425">
        <v>13578</v>
      </c>
      <c r="O33" s="425">
        <v>318868</v>
      </c>
      <c r="P33" s="437" t="s">
        <v>181</v>
      </c>
      <c r="Q33" s="438" t="s">
        <v>54</v>
      </c>
      <c r="R33" s="425">
        <v>13794316.4</v>
      </c>
      <c r="S33" s="262">
        <v>0</v>
      </c>
      <c r="T33" s="425">
        <v>668665.1</v>
      </c>
      <c r="U33" s="425">
        <v>1084995.1000000001</v>
      </c>
      <c r="V33" s="425">
        <v>4225200.3</v>
      </c>
      <c r="W33" s="425">
        <v>4991818.7</v>
      </c>
      <c r="X33" s="425">
        <v>2095802.7</v>
      </c>
      <c r="Y33" s="425">
        <v>666645.6</v>
      </c>
      <c r="Z33" s="425">
        <v>101277.9</v>
      </c>
      <c r="AA33" s="425">
        <v>165921</v>
      </c>
      <c r="AB33" s="262">
        <v>0</v>
      </c>
      <c r="AC33" s="425">
        <v>128795.2</v>
      </c>
      <c r="AD33" s="425">
        <v>16107.7</v>
      </c>
      <c r="AE33" s="425">
        <v>1371477.8</v>
      </c>
      <c r="AF33" s="425">
        <v>5238597.2</v>
      </c>
      <c r="AG33" s="196" t="s">
        <v>181</v>
      </c>
    </row>
    <row r="34" spans="1:33" s="62" customFormat="1" ht="18" customHeight="1">
      <c r="A34" s="194" t="s">
        <v>53</v>
      </c>
      <c r="B34" s="260">
        <v>440108677.80000001</v>
      </c>
      <c r="C34" s="261">
        <v>55091105.700000003</v>
      </c>
      <c r="D34" s="261">
        <v>72258304.099999994</v>
      </c>
      <c r="E34" s="261">
        <v>649988</v>
      </c>
      <c r="F34" s="261">
        <v>478539.5</v>
      </c>
      <c r="G34" s="261">
        <v>252128205.40000001</v>
      </c>
      <c r="H34" s="425">
        <v>0</v>
      </c>
      <c r="I34" s="425">
        <v>268427.3</v>
      </c>
      <c r="J34" s="425">
        <v>7951163.9000000004</v>
      </c>
      <c r="K34" s="425">
        <v>539791.4</v>
      </c>
      <c r="L34" s="425">
        <v>692650</v>
      </c>
      <c r="M34" s="425">
        <v>71278.5</v>
      </c>
      <c r="N34" s="425">
        <v>20153</v>
      </c>
      <c r="O34" s="425">
        <v>433123.5</v>
      </c>
      <c r="P34" s="437" t="s">
        <v>171</v>
      </c>
      <c r="Q34" s="438" t="s">
        <v>53</v>
      </c>
      <c r="R34" s="425">
        <v>15967147.300000001</v>
      </c>
      <c r="S34" s="262">
        <v>0</v>
      </c>
      <c r="T34" s="425">
        <v>913012</v>
      </c>
      <c r="U34" s="425">
        <v>3872985.5</v>
      </c>
      <c r="V34" s="425">
        <v>8728878.9000000004</v>
      </c>
      <c r="W34" s="425">
        <v>13296955.6</v>
      </c>
      <c r="X34" s="425">
        <v>861264.9</v>
      </c>
      <c r="Y34" s="425">
        <v>81108.399999999994</v>
      </c>
      <c r="Z34" s="425">
        <v>108911.5</v>
      </c>
      <c r="AA34" s="425">
        <v>210264.6</v>
      </c>
      <c r="AB34" s="425">
        <v>42055</v>
      </c>
      <c r="AC34" s="425">
        <v>123407.5</v>
      </c>
      <c r="AD34" s="425">
        <v>7365</v>
      </c>
      <c r="AE34" s="425">
        <v>1687864.4</v>
      </c>
      <c r="AF34" s="425">
        <v>3624726.9</v>
      </c>
      <c r="AG34" s="196" t="s">
        <v>171</v>
      </c>
    </row>
    <row r="35" spans="1:33" s="62" customFormat="1" ht="18" customHeight="1">
      <c r="A35" s="194" t="s">
        <v>29</v>
      </c>
      <c r="B35" s="260">
        <v>655623136.29999995</v>
      </c>
      <c r="C35" s="261">
        <v>107607700.2</v>
      </c>
      <c r="D35" s="261">
        <v>102686007.7</v>
      </c>
      <c r="E35" s="261">
        <v>150366</v>
      </c>
      <c r="F35" s="261">
        <v>5315003.0999999996</v>
      </c>
      <c r="G35" s="261">
        <v>325109047</v>
      </c>
      <c r="H35" s="425">
        <v>0</v>
      </c>
      <c r="I35" s="425">
        <v>36784877.299999997</v>
      </c>
      <c r="J35" s="425">
        <v>11169395.300000001</v>
      </c>
      <c r="K35" s="425">
        <v>513028.5</v>
      </c>
      <c r="L35" s="425">
        <v>1050037.8999999999</v>
      </c>
      <c r="M35" s="425">
        <v>121982.1</v>
      </c>
      <c r="N35" s="425">
        <v>10425</v>
      </c>
      <c r="O35" s="425">
        <v>581358.69999999995</v>
      </c>
      <c r="P35" s="437" t="s">
        <v>187</v>
      </c>
      <c r="Q35" s="438" t="s">
        <v>29</v>
      </c>
      <c r="R35" s="425">
        <v>15238948.5</v>
      </c>
      <c r="S35" s="262">
        <v>0</v>
      </c>
      <c r="T35" s="425">
        <v>2179523.2999999998</v>
      </c>
      <c r="U35" s="425">
        <v>14141</v>
      </c>
      <c r="V35" s="425">
        <v>18433937.5</v>
      </c>
      <c r="W35" s="425">
        <v>12880505.9</v>
      </c>
      <c r="X35" s="425">
        <v>1410065.7</v>
      </c>
      <c r="Y35" s="425">
        <v>216939</v>
      </c>
      <c r="Z35" s="425">
        <v>55003.6</v>
      </c>
      <c r="AA35" s="425">
        <v>193254.2</v>
      </c>
      <c r="AB35" s="425">
        <v>58040</v>
      </c>
      <c r="AC35" s="425">
        <v>128054</v>
      </c>
      <c r="AD35" s="262">
        <v>0</v>
      </c>
      <c r="AE35" s="425">
        <v>1990121</v>
      </c>
      <c r="AF35" s="425">
        <v>11725373.800000001</v>
      </c>
      <c r="AG35" s="196" t="s">
        <v>187</v>
      </c>
    </row>
    <row r="36" spans="1:33" s="15" customFormat="1" ht="9" customHeight="1">
      <c r="A36" s="263"/>
      <c r="B36" s="264"/>
      <c r="C36" s="265"/>
      <c r="D36" s="265"/>
      <c r="E36" s="265"/>
      <c r="F36" s="265"/>
      <c r="G36" s="265"/>
      <c r="H36" s="426"/>
      <c r="I36" s="265"/>
      <c r="J36" s="265"/>
      <c r="K36" s="265"/>
      <c r="L36" s="265"/>
      <c r="M36" s="265"/>
      <c r="N36" s="265"/>
      <c r="O36" s="266"/>
      <c r="P36" s="267"/>
      <c r="Q36" s="257"/>
      <c r="R36" s="435"/>
      <c r="S36" s="436"/>
      <c r="T36" s="436"/>
      <c r="U36" s="436"/>
      <c r="V36" s="436"/>
      <c r="W36" s="436"/>
      <c r="X36" s="436"/>
      <c r="Y36" s="436"/>
      <c r="Z36" s="436"/>
      <c r="AA36" s="436"/>
      <c r="AB36" s="436"/>
      <c r="AC36" s="436"/>
      <c r="AD36" s="436"/>
      <c r="AE36" s="436"/>
      <c r="AF36" s="436"/>
      <c r="AG36" s="268"/>
    </row>
    <row r="37" spans="1:33" s="48" customFormat="1" ht="15" customHeight="1">
      <c r="A37" s="269" t="s">
        <v>376</v>
      </c>
      <c r="P37" s="270" t="s">
        <v>375</v>
      </c>
      <c r="Q37" s="137" t="s">
        <v>374</v>
      </c>
      <c r="R37" s="271"/>
      <c r="S37" s="271"/>
      <c r="AG37" s="270" t="s">
        <v>375</v>
      </c>
    </row>
    <row r="38" spans="1:33" s="45" customFormat="1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4"/>
      <c r="Q38" s="51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</row>
    <row r="39" spans="1:33">
      <c r="A39" s="32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35"/>
      <c r="Q39" s="14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</row>
    <row r="40" spans="1:33">
      <c r="A40" s="32"/>
      <c r="B40" s="15"/>
      <c r="C40" s="1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14"/>
      <c r="R40" s="35"/>
      <c r="S40" s="35"/>
      <c r="T40" s="35"/>
      <c r="U40" s="35"/>
      <c r="V40" s="15"/>
      <c r="W40" s="15"/>
      <c r="X40" s="15"/>
      <c r="Y40" s="15"/>
      <c r="Z40" s="15"/>
      <c r="AA40" s="15"/>
      <c r="AB40" s="15"/>
    </row>
    <row r="41" spans="1:33">
      <c r="A41" s="32"/>
      <c r="B41" s="15"/>
      <c r="C41" s="1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14"/>
      <c r="R41" s="35"/>
      <c r="S41" s="35"/>
      <c r="T41" s="35"/>
      <c r="U41" s="35"/>
      <c r="V41" s="15"/>
      <c r="W41" s="15"/>
      <c r="X41" s="15"/>
      <c r="Y41" s="15"/>
      <c r="Z41" s="15"/>
      <c r="AA41" s="15"/>
      <c r="AB41" s="15"/>
    </row>
    <row r="42" spans="1:33" ht="30" customHeight="1">
      <c r="A42" s="30"/>
      <c r="Q42" s="52"/>
    </row>
    <row r="43" spans="1:33">
      <c r="A43" s="30"/>
    </row>
    <row r="44" spans="1:33" s="33" customForma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11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</row>
    <row r="45" spans="1:33" s="33" customFormat="1" ht="18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11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 spans="1:33" s="34" customFormat="1" ht="19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33" ht="23.25" customHeight="1">
      <c r="A47" s="30"/>
      <c r="Q47" s="14"/>
      <c r="R47" s="35"/>
      <c r="S47" s="35"/>
      <c r="T47" s="35"/>
      <c r="U47" s="35"/>
      <c r="V47" s="15"/>
      <c r="W47" s="15"/>
      <c r="X47" s="15"/>
      <c r="Y47" s="15"/>
      <c r="Z47" s="15"/>
      <c r="AA47" s="15"/>
      <c r="AB47" s="15"/>
    </row>
    <row r="48" spans="1:33" ht="23.25" customHeight="1">
      <c r="A48" s="30"/>
      <c r="Q48" s="14"/>
      <c r="R48" s="35"/>
      <c r="S48" s="35"/>
      <c r="T48" s="35"/>
      <c r="U48" s="35"/>
      <c r="V48" s="15"/>
      <c r="W48" s="15"/>
      <c r="X48" s="15"/>
      <c r="Y48" s="15"/>
      <c r="Z48" s="15"/>
      <c r="AA48" s="15"/>
      <c r="AB48" s="15"/>
    </row>
    <row r="49" spans="1:28" ht="23.25" customHeight="1">
      <c r="A49" s="30"/>
      <c r="Q49" s="14"/>
      <c r="R49" s="35"/>
      <c r="S49" s="35"/>
      <c r="T49" s="35"/>
      <c r="U49" s="35"/>
      <c r="V49" s="15"/>
      <c r="W49" s="15"/>
      <c r="X49" s="15"/>
      <c r="Y49" s="15"/>
      <c r="Z49" s="15"/>
      <c r="AA49" s="15"/>
      <c r="AB49" s="15"/>
    </row>
    <row r="50" spans="1:28" ht="23.25" customHeight="1">
      <c r="A50" s="30"/>
      <c r="Q50" s="14"/>
      <c r="R50" s="35"/>
      <c r="S50" s="35"/>
      <c r="T50" s="35"/>
      <c r="U50" s="35"/>
      <c r="V50" s="15"/>
      <c r="W50" s="15"/>
      <c r="X50" s="15"/>
      <c r="Y50" s="15"/>
      <c r="Z50" s="15"/>
      <c r="AA50" s="15"/>
      <c r="AB50" s="15"/>
    </row>
    <row r="51" spans="1:28" ht="23.25" customHeight="1">
      <c r="A51" s="30"/>
      <c r="Q51" s="14"/>
      <c r="R51" s="35"/>
      <c r="S51" s="35"/>
      <c r="T51" s="35"/>
      <c r="U51" s="35"/>
      <c r="V51" s="15"/>
      <c r="W51" s="15"/>
      <c r="X51" s="15"/>
      <c r="Y51" s="15"/>
      <c r="Z51" s="15"/>
      <c r="AA51" s="15"/>
      <c r="AB51" s="15"/>
    </row>
    <row r="52" spans="1:28" ht="19.5" customHeight="1">
      <c r="A52" s="30"/>
      <c r="Q52" s="14"/>
      <c r="R52" s="35"/>
      <c r="S52" s="35"/>
      <c r="T52" s="35"/>
      <c r="U52" s="35"/>
      <c r="V52" s="15"/>
      <c r="W52" s="15"/>
      <c r="X52" s="15"/>
      <c r="Y52" s="15"/>
      <c r="Z52" s="15"/>
      <c r="AA52" s="15"/>
      <c r="AB52" s="15"/>
    </row>
    <row r="53" spans="1:28" ht="19.5" customHeight="1">
      <c r="A53" s="30"/>
      <c r="Q53" s="14"/>
      <c r="R53" s="35"/>
      <c r="S53" s="35"/>
      <c r="T53" s="35"/>
      <c r="U53" s="35"/>
      <c r="V53" s="15"/>
      <c r="W53" s="15"/>
      <c r="X53" s="15"/>
      <c r="Y53" s="15"/>
      <c r="Z53" s="15"/>
      <c r="AA53" s="15"/>
      <c r="AB53" s="15"/>
    </row>
    <row r="54" spans="1:28" ht="20.25" customHeight="1">
      <c r="A54" s="30"/>
      <c r="Q54" s="14"/>
      <c r="R54" s="35"/>
      <c r="S54" s="35"/>
      <c r="T54" s="35"/>
      <c r="U54" s="35"/>
      <c r="V54" s="15"/>
      <c r="W54" s="15"/>
      <c r="X54" s="15"/>
      <c r="Y54" s="15"/>
      <c r="Z54" s="15"/>
      <c r="AA54" s="15"/>
      <c r="AB54" s="15"/>
    </row>
    <row r="55" spans="1:28" s="31" customFormat="1" ht="26.2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13"/>
      <c r="R55" s="36"/>
      <c r="S55" s="36"/>
      <c r="T55" s="36"/>
      <c r="U55" s="36"/>
      <c r="V55" s="12"/>
      <c r="W55" s="12"/>
      <c r="X55" s="12"/>
      <c r="Y55" s="12"/>
      <c r="Z55" s="12"/>
      <c r="AA55" s="12"/>
      <c r="AB55" s="12"/>
    </row>
    <row r="56" spans="1:28" s="31" customFormat="1" ht="26.2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13"/>
      <c r="R56" s="36"/>
      <c r="S56" s="36"/>
      <c r="T56" s="36"/>
      <c r="U56" s="36"/>
      <c r="V56" s="12"/>
      <c r="W56" s="12"/>
      <c r="X56" s="12"/>
      <c r="Y56" s="12"/>
      <c r="Z56" s="12"/>
      <c r="AA56" s="12"/>
      <c r="AB56" s="12"/>
    </row>
    <row r="57" spans="1:28" s="31" customFormat="1" ht="26.2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13"/>
      <c r="R57" s="36"/>
      <c r="S57" s="36"/>
      <c r="T57" s="36"/>
      <c r="U57" s="36"/>
      <c r="V57" s="12"/>
      <c r="W57" s="12"/>
      <c r="X57" s="12"/>
      <c r="Y57" s="12"/>
      <c r="Z57" s="12"/>
      <c r="AA57" s="12"/>
      <c r="AB57" s="12"/>
    </row>
    <row r="58" spans="1:28" s="31" customFormat="1" ht="26.2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13"/>
      <c r="R58" s="36"/>
      <c r="S58" s="36"/>
      <c r="T58" s="36"/>
      <c r="U58" s="36"/>
      <c r="V58" s="12"/>
      <c r="W58" s="12"/>
      <c r="X58" s="12"/>
      <c r="Y58" s="12"/>
      <c r="Z58" s="12"/>
      <c r="AA58" s="12"/>
      <c r="AB58" s="12"/>
    </row>
    <row r="59" spans="1:28" s="31" customFormat="1" ht="26.2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13"/>
      <c r="R59" s="36"/>
      <c r="S59" s="36"/>
      <c r="T59" s="36"/>
      <c r="U59" s="36"/>
      <c r="V59" s="12"/>
      <c r="W59" s="12"/>
      <c r="X59" s="12"/>
      <c r="Y59" s="12"/>
      <c r="Z59" s="12"/>
      <c r="AA59" s="12"/>
      <c r="AB59" s="12"/>
    </row>
    <row r="60" spans="1:28" s="31" customFormat="1" ht="26.2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13"/>
      <c r="R60" s="36"/>
      <c r="S60" s="36"/>
      <c r="T60" s="36"/>
      <c r="U60" s="36"/>
      <c r="V60" s="12"/>
      <c r="W60" s="12"/>
      <c r="X60" s="12"/>
      <c r="Y60" s="12"/>
      <c r="Z60" s="12"/>
      <c r="AA60" s="12"/>
      <c r="AB60" s="12"/>
    </row>
    <row r="61" spans="1:28" s="31" customFormat="1" ht="26.2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13"/>
      <c r="R61" s="36"/>
      <c r="S61" s="36"/>
      <c r="T61" s="36"/>
      <c r="U61" s="36"/>
      <c r="V61" s="12"/>
      <c r="W61" s="12"/>
      <c r="X61" s="12"/>
      <c r="Y61" s="12"/>
      <c r="Z61" s="12"/>
      <c r="AA61" s="12"/>
      <c r="AB61" s="12"/>
    </row>
    <row r="62" spans="1:28" s="31" customFormat="1" ht="41.2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13"/>
      <c r="R62" s="36"/>
      <c r="S62" s="36"/>
      <c r="T62" s="36"/>
      <c r="U62" s="36"/>
      <c r="V62" s="12"/>
      <c r="W62" s="12"/>
      <c r="X62" s="12"/>
      <c r="Y62" s="12"/>
      <c r="Z62" s="12"/>
      <c r="AA62" s="12"/>
      <c r="AB62" s="12"/>
    </row>
    <row r="63" spans="1:28" s="31" customFormat="1" ht="24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13"/>
      <c r="R63" s="36"/>
      <c r="S63" s="36"/>
      <c r="T63" s="36"/>
      <c r="U63" s="36"/>
      <c r="V63" s="12"/>
      <c r="W63" s="12"/>
      <c r="X63" s="12"/>
      <c r="Y63" s="12"/>
      <c r="Z63" s="12"/>
      <c r="AA63" s="12"/>
      <c r="AB63" s="12"/>
    </row>
    <row r="64" spans="1:28" s="31" customFormat="1" ht="24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13"/>
      <c r="R64" s="36"/>
      <c r="S64" s="36"/>
      <c r="T64" s="36"/>
      <c r="U64" s="36"/>
      <c r="V64" s="12"/>
      <c r="W64" s="12"/>
      <c r="X64" s="12"/>
      <c r="Y64" s="12"/>
      <c r="Z64" s="12"/>
      <c r="AA64" s="12"/>
      <c r="AB64" s="12"/>
    </row>
    <row r="65" spans="1:28" s="31" customFormat="1" ht="24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13"/>
      <c r="R65" s="36"/>
      <c r="S65" s="36"/>
      <c r="T65" s="36"/>
      <c r="U65" s="36"/>
      <c r="V65" s="12"/>
      <c r="W65" s="12"/>
      <c r="X65" s="12"/>
      <c r="Y65" s="12"/>
      <c r="Z65" s="12"/>
      <c r="AA65" s="12"/>
      <c r="AB65" s="12"/>
    </row>
    <row r="66" spans="1:28" s="31" customFormat="1" ht="35.2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13"/>
      <c r="R66" s="36"/>
      <c r="S66" s="36"/>
      <c r="T66" s="36"/>
      <c r="U66" s="36"/>
      <c r="V66" s="12"/>
      <c r="W66" s="12"/>
      <c r="X66" s="12"/>
      <c r="Y66" s="12"/>
      <c r="Z66" s="12"/>
      <c r="AA66" s="12"/>
      <c r="AB66" s="12"/>
    </row>
    <row r="67" spans="1:28" s="31" customFormat="1" ht="24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13"/>
      <c r="R67" s="36"/>
      <c r="S67" s="36"/>
      <c r="T67" s="36"/>
      <c r="U67" s="36"/>
      <c r="V67" s="12"/>
      <c r="W67" s="12"/>
      <c r="X67" s="12"/>
      <c r="Y67" s="12"/>
      <c r="Z67" s="12"/>
      <c r="AA67" s="12"/>
      <c r="AB67" s="12"/>
    </row>
    <row r="68" spans="1:28" s="31" customFormat="1" ht="24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13"/>
      <c r="R68" s="36"/>
      <c r="S68" s="36"/>
      <c r="T68" s="36"/>
      <c r="U68" s="36"/>
      <c r="V68" s="12"/>
      <c r="W68" s="12"/>
      <c r="X68" s="12"/>
      <c r="Y68" s="12"/>
      <c r="Z68" s="12"/>
      <c r="AA68" s="12"/>
      <c r="AB68" s="12"/>
    </row>
    <row r="69" spans="1:28" s="31" customFormat="1" ht="24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13"/>
      <c r="R69" s="36"/>
      <c r="S69" s="36"/>
      <c r="T69" s="36"/>
      <c r="U69" s="36"/>
      <c r="V69" s="12"/>
      <c r="W69" s="12"/>
      <c r="X69" s="12"/>
      <c r="Y69" s="12"/>
      <c r="Z69" s="12"/>
      <c r="AA69" s="12"/>
      <c r="AB69" s="12"/>
    </row>
    <row r="70" spans="1:28" s="31" customFormat="1" ht="36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13"/>
      <c r="R70" s="36"/>
      <c r="S70" s="36"/>
      <c r="T70" s="36"/>
      <c r="U70" s="36"/>
      <c r="V70" s="12"/>
      <c r="W70" s="12"/>
      <c r="X70" s="12"/>
      <c r="Y70" s="12"/>
      <c r="Z70" s="12"/>
      <c r="AA70" s="12"/>
      <c r="AB70" s="12"/>
    </row>
    <row r="71" spans="1:28" s="31" customFormat="1" ht="24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13"/>
      <c r="R71" s="36"/>
      <c r="S71" s="36"/>
      <c r="T71" s="36"/>
      <c r="U71" s="36"/>
      <c r="V71" s="12"/>
      <c r="W71" s="12"/>
      <c r="X71" s="12"/>
      <c r="Y71" s="12"/>
      <c r="Z71" s="12"/>
      <c r="AA71" s="12"/>
      <c r="AB71" s="12"/>
    </row>
    <row r="72" spans="1:28" ht="31.5" customHeight="1">
      <c r="A72" s="30"/>
      <c r="Q72" s="14"/>
      <c r="R72" s="35"/>
      <c r="S72" s="35"/>
      <c r="T72" s="35"/>
      <c r="U72" s="35"/>
      <c r="V72" s="15"/>
      <c r="W72" s="15"/>
      <c r="X72" s="15"/>
      <c r="Y72" s="15"/>
      <c r="Z72" s="15"/>
      <c r="AA72" s="15"/>
      <c r="AB72" s="15"/>
    </row>
    <row r="73" spans="1:28">
      <c r="A73" s="32"/>
      <c r="B73" s="15"/>
      <c r="C73" s="1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14"/>
      <c r="R73" s="35"/>
      <c r="S73" s="35"/>
      <c r="T73" s="35"/>
      <c r="U73" s="35"/>
      <c r="V73" s="15"/>
      <c r="W73" s="15"/>
      <c r="X73" s="15"/>
      <c r="Y73" s="15"/>
      <c r="Z73" s="15"/>
      <c r="AA73" s="15"/>
      <c r="AB73" s="15"/>
    </row>
    <row r="74" spans="1:28">
      <c r="A74" s="32"/>
      <c r="B74" s="15"/>
      <c r="C74" s="1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14"/>
      <c r="R74" s="35"/>
      <c r="S74" s="35"/>
      <c r="T74" s="35"/>
      <c r="U74" s="35"/>
      <c r="V74" s="15"/>
      <c r="W74" s="15"/>
      <c r="X74" s="15"/>
      <c r="Y74" s="15"/>
      <c r="Z74" s="15"/>
      <c r="AA74" s="15"/>
      <c r="AB74" s="15"/>
    </row>
    <row r="75" spans="1:28">
      <c r="A75" s="32"/>
      <c r="B75" s="15"/>
      <c r="C75" s="1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14"/>
      <c r="R75" s="35"/>
      <c r="S75" s="35"/>
      <c r="T75" s="35"/>
      <c r="U75" s="35"/>
      <c r="V75" s="15"/>
      <c r="W75" s="15"/>
      <c r="X75" s="15"/>
      <c r="Y75" s="15"/>
      <c r="Z75" s="15"/>
      <c r="AA75" s="15"/>
      <c r="AB75" s="15"/>
    </row>
    <row r="76" spans="1:28">
      <c r="A76" s="32"/>
      <c r="B76" s="15"/>
      <c r="C76" s="1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14"/>
      <c r="R76" s="35"/>
      <c r="S76" s="35"/>
      <c r="T76" s="35"/>
      <c r="U76" s="35"/>
      <c r="V76" s="15"/>
      <c r="W76" s="15"/>
      <c r="X76" s="15"/>
      <c r="Y76" s="15"/>
      <c r="Z76" s="15"/>
      <c r="AA76" s="15"/>
      <c r="AB76" s="15"/>
    </row>
    <row r="77" spans="1:28">
      <c r="A77" s="32"/>
      <c r="B77" s="15"/>
      <c r="C77" s="1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14"/>
      <c r="R77" s="35"/>
      <c r="S77" s="35"/>
      <c r="T77" s="35"/>
      <c r="U77" s="35"/>
      <c r="V77" s="15"/>
      <c r="W77" s="15"/>
      <c r="X77" s="15"/>
      <c r="Y77" s="15"/>
      <c r="Z77" s="15"/>
      <c r="AA77" s="15"/>
      <c r="AB77" s="15"/>
    </row>
    <row r="78" spans="1:28">
      <c r="A78" s="32"/>
      <c r="B78" s="15"/>
      <c r="C78" s="1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14"/>
      <c r="R78" s="35"/>
      <c r="S78" s="35"/>
      <c r="T78" s="35"/>
      <c r="U78" s="35"/>
      <c r="V78" s="15"/>
      <c r="W78" s="15"/>
      <c r="X78" s="15"/>
      <c r="Y78" s="15"/>
      <c r="Z78" s="15"/>
      <c r="AA78" s="15"/>
      <c r="AB78" s="15"/>
    </row>
    <row r="79" spans="1:28">
      <c r="A79" s="32"/>
      <c r="B79" s="15"/>
      <c r="C79" s="1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14"/>
      <c r="R79" s="35"/>
      <c r="S79" s="35"/>
      <c r="T79" s="35"/>
      <c r="U79" s="35"/>
      <c r="V79" s="15"/>
      <c r="W79" s="15"/>
      <c r="X79" s="15"/>
      <c r="Y79" s="15"/>
      <c r="Z79" s="15"/>
      <c r="AA79" s="15"/>
      <c r="AB79" s="15"/>
    </row>
    <row r="80" spans="1:28">
      <c r="A80" s="32"/>
      <c r="B80" s="15"/>
      <c r="C80" s="1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14"/>
      <c r="R80" s="35"/>
      <c r="S80" s="35"/>
      <c r="T80" s="35"/>
      <c r="U80" s="35"/>
      <c r="V80" s="15"/>
      <c r="W80" s="15"/>
      <c r="X80" s="15"/>
      <c r="Y80" s="15"/>
      <c r="Z80" s="15"/>
      <c r="AA80" s="15"/>
      <c r="AB80" s="15"/>
    </row>
    <row r="81" spans="1:28">
      <c r="A81" s="32"/>
      <c r="B81" s="15"/>
      <c r="C81" s="1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14"/>
      <c r="R81" s="35"/>
      <c r="S81" s="35"/>
      <c r="T81" s="35"/>
      <c r="U81" s="35"/>
      <c r="V81" s="15"/>
      <c r="W81" s="15"/>
      <c r="X81" s="15"/>
      <c r="Y81" s="15"/>
      <c r="Z81" s="15"/>
      <c r="AA81" s="15"/>
      <c r="AB81" s="15"/>
    </row>
    <row r="82" spans="1:28">
      <c r="A82" s="32"/>
      <c r="B82" s="15"/>
      <c r="C82" s="1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14"/>
      <c r="R82" s="35"/>
      <c r="S82" s="35"/>
      <c r="T82" s="35"/>
      <c r="U82" s="35"/>
      <c r="V82" s="15"/>
      <c r="W82" s="15"/>
      <c r="X82" s="15"/>
      <c r="Y82" s="15"/>
      <c r="Z82" s="15"/>
      <c r="AA82" s="15"/>
      <c r="AB82" s="15"/>
    </row>
    <row r="83" spans="1:28">
      <c r="A83" s="32"/>
      <c r="B83" s="15"/>
      <c r="C83" s="1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14"/>
      <c r="R83" s="35"/>
      <c r="S83" s="35"/>
      <c r="T83" s="35"/>
      <c r="U83" s="35"/>
      <c r="V83" s="15"/>
      <c r="W83" s="15"/>
      <c r="X83" s="15"/>
      <c r="Y83" s="15"/>
      <c r="Z83" s="15"/>
      <c r="AA83" s="15"/>
      <c r="AB83" s="15"/>
    </row>
    <row r="84" spans="1:28">
      <c r="A84" s="32"/>
      <c r="B84" s="15"/>
      <c r="C84" s="1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14"/>
      <c r="R84" s="35"/>
      <c r="S84" s="35"/>
      <c r="T84" s="35"/>
      <c r="U84" s="35"/>
      <c r="V84" s="15"/>
      <c r="W84" s="15"/>
      <c r="X84" s="15"/>
      <c r="Y84" s="15"/>
      <c r="Z84" s="15"/>
      <c r="AA84" s="15"/>
      <c r="AB84" s="15"/>
    </row>
    <row r="85" spans="1:28">
      <c r="A85" s="32"/>
      <c r="B85" s="15"/>
      <c r="C85" s="1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14"/>
      <c r="R85" s="35"/>
      <c r="S85" s="35"/>
      <c r="T85" s="35"/>
      <c r="U85" s="35"/>
      <c r="V85" s="15"/>
      <c r="W85" s="15"/>
      <c r="X85" s="15"/>
      <c r="Y85" s="15"/>
      <c r="Z85" s="15"/>
      <c r="AA85" s="15"/>
      <c r="AB85" s="15"/>
    </row>
    <row r="86" spans="1:28">
      <c r="A86" s="32"/>
      <c r="B86" s="15"/>
      <c r="C86" s="1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14"/>
      <c r="R86" s="35"/>
      <c r="S86" s="35"/>
      <c r="T86" s="35"/>
      <c r="U86" s="35"/>
      <c r="V86" s="15"/>
      <c r="W86" s="15"/>
      <c r="X86" s="15"/>
      <c r="Y86" s="15"/>
      <c r="Z86" s="15"/>
      <c r="AA86" s="15"/>
      <c r="AB86" s="15"/>
    </row>
    <row r="87" spans="1:28">
      <c r="A87" s="32"/>
      <c r="B87" s="15"/>
      <c r="C87" s="1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14"/>
      <c r="R87" s="35"/>
      <c r="S87" s="35"/>
      <c r="T87" s="35"/>
      <c r="U87" s="35"/>
      <c r="V87" s="15"/>
      <c r="W87" s="15"/>
      <c r="X87" s="15"/>
      <c r="Y87" s="15"/>
      <c r="Z87" s="15"/>
      <c r="AA87" s="15"/>
      <c r="AB87" s="15"/>
    </row>
    <row r="88" spans="1:28">
      <c r="A88" s="32"/>
      <c r="B88" s="15"/>
      <c r="C88" s="1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14"/>
      <c r="R88" s="35"/>
      <c r="S88" s="35"/>
      <c r="T88" s="35"/>
      <c r="U88" s="35"/>
      <c r="V88" s="15"/>
      <c r="W88" s="15"/>
      <c r="X88" s="15"/>
      <c r="Y88" s="15"/>
      <c r="Z88" s="15"/>
      <c r="AA88" s="15"/>
      <c r="AB88" s="15"/>
    </row>
    <row r="89" spans="1:28">
      <c r="A89" s="32"/>
      <c r="B89" s="15"/>
      <c r="C89" s="1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14"/>
      <c r="R89" s="35"/>
      <c r="S89" s="35"/>
      <c r="T89" s="35"/>
      <c r="U89" s="35"/>
      <c r="V89" s="15"/>
      <c r="W89" s="15"/>
      <c r="X89" s="15"/>
      <c r="Y89" s="15"/>
      <c r="Z89" s="15"/>
      <c r="AA89" s="15"/>
      <c r="AB89" s="15"/>
    </row>
    <row r="90" spans="1:28">
      <c r="A90" s="32"/>
      <c r="B90" s="15"/>
      <c r="C90" s="1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14"/>
      <c r="R90" s="35"/>
      <c r="S90" s="35"/>
      <c r="T90" s="35"/>
      <c r="U90" s="35"/>
      <c r="V90" s="15"/>
      <c r="W90" s="15"/>
      <c r="X90" s="15"/>
      <c r="Y90" s="15"/>
      <c r="Z90" s="15"/>
      <c r="AA90" s="15"/>
      <c r="AB90" s="15"/>
    </row>
    <row r="91" spans="1:28">
      <c r="A91" s="32"/>
      <c r="B91" s="15"/>
      <c r="C91" s="1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14"/>
      <c r="R91" s="35"/>
      <c r="S91" s="35"/>
      <c r="T91" s="35"/>
      <c r="U91" s="35"/>
      <c r="V91" s="15"/>
      <c r="W91" s="15"/>
      <c r="X91" s="15"/>
      <c r="Y91" s="15"/>
      <c r="Z91" s="15"/>
      <c r="AA91" s="15"/>
      <c r="AB91" s="15"/>
    </row>
    <row r="92" spans="1:28">
      <c r="A92" s="32"/>
      <c r="B92" s="15"/>
      <c r="C92" s="1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14"/>
      <c r="R92" s="35"/>
      <c r="S92" s="35"/>
      <c r="T92" s="35"/>
      <c r="U92" s="35"/>
      <c r="V92" s="15"/>
      <c r="W92" s="15"/>
      <c r="X92" s="15"/>
      <c r="Y92" s="15"/>
      <c r="Z92" s="15"/>
      <c r="AA92" s="15"/>
      <c r="AB92" s="15"/>
    </row>
    <row r="93" spans="1:28">
      <c r="A93" s="32"/>
      <c r="B93" s="15"/>
      <c r="C93" s="1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14"/>
      <c r="R93" s="35"/>
      <c r="S93" s="35"/>
      <c r="T93" s="35"/>
      <c r="U93" s="35"/>
      <c r="V93" s="15"/>
      <c r="W93" s="15"/>
      <c r="X93" s="15"/>
      <c r="Y93" s="15"/>
      <c r="Z93" s="15"/>
      <c r="AA93" s="15"/>
      <c r="AB93" s="15"/>
    </row>
    <row r="94" spans="1:28">
      <c r="A94" s="32"/>
      <c r="B94" s="15"/>
      <c r="C94" s="1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14"/>
      <c r="R94" s="35"/>
      <c r="S94" s="35"/>
      <c r="T94" s="35"/>
      <c r="U94" s="35"/>
      <c r="V94" s="15"/>
      <c r="W94" s="15"/>
      <c r="X94" s="15"/>
      <c r="Y94" s="15"/>
      <c r="Z94" s="15"/>
      <c r="AA94" s="15"/>
      <c r="AB94" s="15"/>
    </row>
    <row r="95" spans="1:28">
      <c r="A95" s="32"/>
      <c r="B95" s="15"/>
      <c r="C95" s="1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14"/>
      <c r="R95" s="35"/>
      <c r="S95" s="35"/>
      <c r="T95" s="35"/>
      <c r="U95" s="35"/>
      <c r="V95" s="15"/>
      <c r="W95" s="15"/>
      <c r="X95" s="15"/>
      <c r="Y95" s="15"/>
      <c r="Z95" s="15"/>
      <c r="AA95" s="15"/>
      <c r="AB95" s="15"/>
    </row>
    <row r="96" spans="1:28">
      <c r="A96" s="32"/>
      <c r="B96" s="15"/>
      <c r="C96" s="1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14"/>
      <c r="R96" s="35"/>
      <c r="S96" s="35"/>
      <c r="T96" s="35"/>
      <c r="U96" s="35"/>
      <c r="V96" s="15"/>
      <c r="W96" s="15"/>
      <c r="X96" s="15"/>
      <c r="Y96" s="15"/>
      <c r="Z96" s="15"/>
      <c r="AA96" s="15"/>
      <c r="AB96" s="15"/>
    </row>
    <row r="97" spans="1:28">
      <c r="A97" s="32"/>
      <c r="B97" s="15"/>
      <c r="C97" s="1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14"/>
      <c r="R97" s="35"/>
      <c r="S97" s="35"/>
      <c r="T97" s="35"/>
      <c r="U97" s="35"/>
      <c r="V97" s="15"/>
      <c r="W97" s="15"/>
      <c r="X97" s="15"/>
      <c r="Y97" s="15"/>
      <c r="Z97" s="15"/>
      <c r="AA97" s="15"/>
      <c r="AB97" s="15"/>
    </row>
    <row r="98" spans="1:28">
      <c r="A98" s="32"/>
      <c r="B98" s="15"/>
      <c r="C98" s="1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14"/>
      <c r="R98" s="35"/>
      <c r="S98" s="35"/>
      <c r="T98" s="35"/>
      <c r="U98" s="35"/>
      <c r="V98" s="15"/>
      <c r="W98" s="15"/>
      <c r="X98" s="15"/>
      <c r="Y98" s="15"/>
      <c r="Z98" s="15"/>
      <c r="AA98" s="15"/>
      <c r="AB98" s="15"/>
    </row>
    <row r="99" spans="1:28">
      <c r="A99" s="32"/>
      <c r="B99" s="15"/>
      <c r="C99" s="1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14"/>
      <c r="R99" s="35"/>
      <c r="S99" s="35"/>
      <c r="T99" s="35"/>
      <c r="U99" s="35"/>
      <c r="V99" s="15"/>
      <c r="W99" s="15"/>
      <c r="X99" s="15"/>
      <c r="Y99" s="15"/>
      <c r="Z99" s="15"/>
      <c r="AA99" s="15"/>
      <c r="AB99" s="15"/>
    </row>
    <row r="100" spans="1:28">
      <c r="A100" s="32"/>
      <c r="B100" s="15"/>
      <c r="C100" s="1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14"/>
      <c r="R100" s="35"/>
      <c r="S100" s="35"/>
      <c r="T100" s="35"/>
      <c r="U100" s="35"/>
      <c r="V100" s="15"/>
      <c r="W100" s="15"/>
      <c r="X100" s="15"/>
      <c r="Y100" s="15"/>
      <c r="Z100" s="15"/>
      <c r="AA100" s="15"/>
      <c r="AB100" s="15"/>
    </row>
    <row r="101" spans="1:28">
      <c r="A101" s="32"/>
      <c r="B101" s="15"/>
      <c r="C101" s="1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14"/>
      <c r="R101" s="35"/>
      <c r="S101" s="35"/>
      <c r="T101" s="35"/>
      <c r="U101" s="35"/>
      <c r="V101" s="15"/>
      <c r="W101" s="15"/>
      <c r="X101" s="15"/>
      <c r="Y101" s="15"/>
      <c r="Z101" s="15"/>
      <c r="AA101" s="15"/>
      <c r="AB101" s="15"/>
    </row>
    <row r="102" spans="1:28">
      <c r="A102" s="32"/>
      <c r="B102" s="15"/>
      <c r="C102" s="1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14"/>
      <c r="R102" s="35"/>
      <c r="S102" s="35"/>
      <c r="T102" s="35"/>
      <c r="U102" s="35"/>
      <c r="V102" s="15"/>
      <c r="W102" s="15"/>
      <c r="X102" s="15"/>
      <c r="Y102" s="15"/>
      <c r="Z102" s="15"/>
      <c r="AA102" s="15"/>
      <c r="AB102" s="15"/>
    </row>
    <row r="103" spans="1:28">
      <c r="A103" s="32"/>
      <c r="B103" s="15"/>
      <c r="C103" s="1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14"/>
      <c r="R103" s="35"/>
      <c r="S103" s="35"/>
      <c r="T103" s="35"/>
      <c r="U103" s="35"/>
      <c r="V103" s="15"/>
      <c r="W103" s="15"/>
      <c r="X103" s="15"/>
      <c r="Y103" s="15"/>
      <c r="Z103" s="15"/>
      <c r="AA103" s="15"/>
      <c r="AB103" s="15"/>
    </row>
    <row r="104" spans="1:28">
      <c r="A104" s="32"/>
      <c r="B104" s="15"/>
      <c r="C104" s="1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14"/>
      <c r="R104" s="35"/>
      <c r="S104" s="35"/>
      <c r="T104" s="35"/>
      <c r="U104" s="35"/>
      <c r="V104" s="15"/>
      <c r="W104" s="15"/>
      <c r="X104" s="15"/>
      <c r="Y104" s="15"/>
      <c r="Z104" s="15"/>
      <c r="AA104" s="15"/>
      <c r="AB104" s="15"/>
    </row>
    <row r="105" spans="1:28">
      <c r="A105" s="32"/>
      <c r="B105" s="15"/>
      <c r="C105" s="1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14"/>
      <c r="R105" s="35"/>
      <c r="S105" s="35"/>
      <c r="T105" s="35"/>
      <c r="U105" s="35"/>
      <c r="V105" s="15"/>
      <c r="W105" s="15"/>
      <c r="X105" s="15"/>
      <c r="Y105" s="15"/>
      <c r="Z105" s="15"/>
      <c r="AA105" s="15"/>
      <c r="AB105" s="15"/>
    </row>
    <row r="106" spans="1:28">
      <c r="A106" s="32"/>
      <c r="B106" s="15"/>
      <c r="C106" s="1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14"/>
      <c r="R106" s="35"/>
      <c r="S106" s="35"/>
      <c r="T106" s="35"/>
      <c r="U106" s="35"/>
      <c r="V106" s="15"/>
      <c r="W106" s="15"/>
      <c r="X106" s="15"/>
      <c r="Y106" s="15"/>
      <c r="Z106" s="15"/>
      <c r="AA106" s="15"/>
      <c r="AB106" s="15"/>
    </row>
    <row r="107" spans="1:28">
      <c r="A107" s="32"/>
      <c r="B107" s="15"/>
      <c r="C107" s="1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14"/>
      <c r="R107" s="35"/>
      <c r="S107" s="35"/>
      <c r="T107" s="35"/>
      <c r="U107" s="35"/>
      <c r="V107" s="15"/>
      <c r="W107" s="15"/>
      <c r="X107" s="15"/>
      <c r="Y107" s="15"/>
      <c r="Z107" s="15"/>
      <c r="AA107" s="15"/>
      <c r="AB107" s="15"/>
    </row>
    <row r="108" spans="1:28">
      <c r="A108" s="32"/>
      <c r="B108" s="15"/>
      <c r="C108" s="1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14"/>
      <c r="R108" s="35"/>
      <c r="S108" s="35"/>
      <c r="T108" s="35"/>
      <c r="U108" s="35"/>
      <c r="V108" s="15"/>
      <c r="W108" s="15"/>
      <c r="X108" s="15"/>
      <c r="Y108" s="15"/>
      <c r="Z108" s="15"/>
      <c r="AA108" s="15"/>
      <c r="AB108" s="15"/>
    </row>
    <row r="109" spans="1:28">
      <c r="A109" s="32"/>
      <c r="B109" s="15"/>
      <c r="C109" s="1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14"/>
      <c r="R109" s="35"/>
      <c r="S109" s="35"/>
      <c r="T109" s="35"/>
      <c r="U109" s="35"/>
      <c r="V109" s="15"/>
      <c r="W109" s="15"/>
      <c r="X109" s="15"/>
      <c r="Y109" s="15"/>
      <c r="Z109" s="15"/>
      <c r="AA109" s="15"/>
      <c r="AB109" s="15"/>
    </row>
    <row r="110" spans="1:28">
      <c r="A110" s="32"/>
      <c r="B110" s="15"/>
      <c r="C110" s="1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14"/>
      <c r="R110" s="35"/>
      <c r="S110" s="35"/>
      <c r="T110" s="35"/>
      <c r="U110" s="35"/>
      <c r="V110" s="15"/>
      <c r="W110" s="15"/>
      <c r="X110" s="15"/>
      <c r="Y110" s="15"/>
      <c r="Z110" s="15"/>
      <c r="AA110" s="15"/>
      <c r="AB110" s="15"/>
    </row>
    <row r="111" spans="1:28">
      <c r="A111" s="32"/>
      <c r="B111" s="15"/>
      <c r="C111" s="1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14"/>
      <c r="R111" s="35"/>
      <c r="S111" s="35"/>
      <c r="T111" s="35"/>
      <c r="U111" s="35"/>
      <c r="V111" s="15"/>
      <c r="W111" s="15"/>
      <c r="X111" s="15"/>
      <c r="Y111" s="15"/>
      <c r="Z111" s="15"/>
      <c r="AA111" s="15"/>
      <c r="AB111" s="15"/>
    </row>
    <row r="112" spans="1:28">
      <c r="A112" s="32"/>
      <c r="B112" s="15"/>
      <c r="C112" s="1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14"/>
      <c r="R112" s="35"/>
      <c r="S112" s="35"/>
      <c r="T112" s="35"/>
      <c r="U112" s="35"/>
      <c r="V112" s="15"/>
      <c r="W112" s="15"/>
      <c r="X112" s="15"/>
      <c r="Y112" s="15"/>
      <c r="Z112" s="15"/>
      <c r="AA112" s="15"/>
      <c r="AB112" s="15"/>
    </row>
    <row r="113" spans="1:28">
      <c r="A113" s="32"/>
      <c r="B113" s="15"/>
      <c r="C113" s="1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14"/>
      <c r="R113" s="35"/>
      <c r="S113" s="35"/>
      <c r="T113" s="35"/>
      <c r="U113" s="35"/>
      <c r="V113" s="15"/>
      <c r="W113" s="15"/>
      <c r="X113" s="15"/>
      <c r="Y113" s="15"/>
      <c r="Z113" s="15"/>
      <c r="AA113" s="15"/>
      <c r="AB113" s="15"/>
    </row>
    <row r="114" spans="1:28">
      <c r="A114" s="32"/>
      <c r="B114" s="15"/>
      <c r="C114" s="1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14"/>
      <c r="R114" s="35"/>
      <c r="S114" s="35"/>
      <c r="T114" s="35"/>
      <c r="U114" s="35"/>
      <c r="V114" s="15"/>
      <c r="W114" s="15"/>
      <c r="X114" s="15"/>
      <c r="Y114" s="15"/>
      <c r="Z114" s="15"/>
      <c r="AA114" s="15"/>
      <c r="AB114" s="15"/>
    </row>
    <row r="115" spans="1:28">
      <c r="A115" s="32"/>
      <c r="B115" s="15"/>
      <c r="C115" s="1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14"/>
      <c r="R115" s="35"/>
      <c r="S115" s="35"/>
      <c r="T115" s="35"/>
      <c r="U115" s="35"/>
      <c r="V115" s="15"/>
      <c r="W115" s="15"/>
      <c r="X115" s="15"/>
      <c r="Y115" s="15"/>
      <c r="Z115" s="15"/>
      <c r="AA115" s="15"/>
      <c r="AB115" s="15"/>
    </row>
    <row r="116" spans="1:28">
      <c r="A116" s="32"/>
      <c r="B116" s="15"/>
      <c r="C116" s="1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14"/>
      <c r="R116" s="35"/>
      <c r="S116" s="35"/>
      <c r="T116" s="35"/>
      <c r="U116" s="35"/>
      <c r="V116" s="15"/>
      <c r="W116" s="15"/>
      <c r="X116" s="15"/>
      <c r="Y116" s="15"/>
      <c r="Z116" s="15"/>
      <c r="AA116" s="15"/>
      <c r="AB116" s="15"/>
    </row>
    <row r="117" spans="1:28">
      <c r="A117" s="32"/>
      <c r="B117" s="15"/>
      <c r="C117" s="1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14"/>
      <c r="R117" s="35"/>
      <c r="S117" s="35"/>
      <c r="T117" s="35"/>
      <c r="U117" s="35"/>
      <c r="V117" s="15"/>
      <c r="W117" s="15"/>
      <c r="X117" s="15"/>
      <c r="Y117" s="15"/>
      <c r="Z117" s="15"/>
      <c r="AA117" s="15"/>
      <c r="AB117" s="15"/>
    </row>
    <row r="118" spans="1:28">
      <c r="A118" s="32"/>
      <c r="B118" s="15"/>
      <c r="C118" s="1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14"/>
      <c r="R118" s="35"/>
      <c r="S118" s="35"/>
      <c r="T118" s="35"/>
      <c r="U118" s="35"/>
      <c r="V118" s="15"/>
      <c r="W118" s="15"/>
      <c r="X118" s="15"/>
      <c r="Y118" s="15"/>
      <c r="Z118" s="15"/>
      <c r="AA118" s="15"/>
      <c r="AB118" s="15"/>
    </row>
    <row r="119" spans="1:28">
      <c r="A119" s="32"/>
      <c r="B119" s="15"/>
      <c r="C119" s="1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14"/>
      <c r="R119" s="35"/>
      <c r="S119" s="35"/>
      <c r="T119" s="35"/>
      <c r="U119" s="35"/>
      <c r="V119" s="15"/>
      <c r="W119" s="15"/>
      <c r="X119" s="15"/>
      <c r="Y119" s="15"/>
      <c r="Z119" s="15"/>
      <c r="AA119" s="15"/>
      <c r="AB119" s="15"/>
    </row>
    <row r="120" spans="1:28">
      <c r="A120" s="32"/>
      <c r="B120" s="15"/>
      <c r="C120" s="1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14"/>
      <c r="R120" s="35"/>
      <c r="S120" s="35"/>
      <c r="T120" s="35"/>
      <c r="U120" s="35"/>
      <c r="V120" s="15"/>
      <c r="W120" s="15"/>
      <c r="X120" s="15"/>
      <c r="Y120" s="15"/>
      <c r="Z120" s="15"/>
      <c r="AA120" s="15"/>
      <c r="AB120" s="15"/>
    </row>
    <row r="121" spans="1:28">
      <c r="A121" s="32"/>
      <c r="B121" s="15"/>
      <c r="C121" s="1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14"/>
      <c r="R121" s="35"/>
      <c r="S121" s="35"/>
      <c r="T121" s="35"/>
      <c r="U121" s="35"/>
      <c r="V121" s="15"/>
      <c r="W121" s="15"/>
      <c r="X121" s="15"/>
      <c r="Y121" s="15"/>
      <c r="Z121" s="15"/>
      <c r="AA121" s="15"/>
      <c r="AB121" s="15"/>
    </row>
    <row r="122" spans="1:28">
      <c r="A122" s="32"/>
      <c r="B122" s="15"/>
      <c r="C122" s="1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14"/>
      <c r="R122" s="35"/>
      <c r="S122" s="35"/>
      <c r="T122" s="35"/>
      <c r="U122" s="35"/>
      <c r="V122" s="15"/>
      <c r="W122" s="15"/>
      <c r="X122" s="15"/>
      <c r="Y122" s="15"/>
      <c r="Z122" s="15"/>
      <c r="AA122" s="15"/>
      <c r="AB122" s="15"/>
    </row>
    <row r="123" spans="1:28">
      <c r="A123" s="32"/>
      <c r="B123" s="15"/>
      <c r="C123" s="1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14"/>
      <c r="R123" s="35"/>
      <c r="S123" s="35"/>
      <c r="T123" s="35"/>
      <c r="U123" s="35"/>
      <c r="V123" s="15"/>
      <c r="W123" s="15"/>
      <c r="X123" s="15"/>
      <c r="Y123" s="15"/>
      <c r="Z123" s="15"/>
      <c r="AA123" s="15"/>
      <c r="AB123" s="15"/>
    </row>
    <row r="124" spans="1:28">
      <c r="A124" s="32"/>
      <c r="B124" s="15"/>
      <c r="C124" s="1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14"/>
      <c r="R124" s="35"/>
      <c r="S124" s="35"/>
      <c r="T124" s="35"/>
      <c r="U124" s="35"/>
      <c r="V124" s="15"/>
      <c r="W124" s="15"/>
      <c r="X124" s="15"/>
      <c r="Y124" s="15"/>
      <c r="Z124" s="15"/>
      <c r="AA124" s="15"/>
      <c r="AB124" s="15"/>
    </row>
    <row r="125" spans="1:28">
      <c r="A125" s="32"/>
      <c r="B125" s="15"/>
      <c r="C125" s="1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14"/>
      <c r="R125" s="35"/>
      <c r="S125" s="35"/>
      <c r="T125" s="35"/>
      <c r="U125" s="35"/>
      <c r="V125" s="15"/>
      <c r="W125" s="15"/>
      <c r="X125" s="15"/>
      <c r="Y125" s="15"/>
      <c r="Z125" s="15"/>
      <c r="AA125" s="15"/>
      <c r="AB125" s="15"/>
    </row>
    <row r="126" spans="1:28">
      <c r="A126" s="32"/>
      <c r="B126" s="15"/>
      <c r="C126" s="1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14"/>
      <c r="R126" s="35"/>
      <c r="S126" s="35"/>
      <c r="T126" s="35"/>
      <c r="U126" s="35"/>
      <c r="V126" s="15"/>
      <c r="W126" s="15"/>
      <c r="X126" s="15"/>
      <c r="Y126" s="15"/>
      <c r="Z126" s="15"/>
      <c r="AA126" s="15"/>
      <c r="AB126" s="15"/>
    </row>
    <row r="127" spans="1:28">
      <c r="A127" s="32"/>
      <c r="B127" s="15"/>
      <c r="C127" s="1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14"/>
      <c r="R127" s="35"/>
      <c r="S127" s="35"/>
      <c r="T127" s="35"/>
      <c r="U127" s="35"/>
      <c r="V127" s="15"/>
      <c r="W127" s="15"/>
      <c r="X127" s="15"/>
      <c r="Y127" s="15"/>
      <c r="Z127" s="15"/>
      <c r="AA127" s="15"/>
      <c r="AB127" s="15"/>
    </row>
    <row r="128" spans="1:28">
      <c r="A128" s="32"/>
      <c r="B128" s="15"/>
      <c r="C128" s="1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14"/>
      <c r="R128" s="35"/>
      <c r="S128" s="35"/>
      <c r="T128" s="35"/>
      <c r="U128" s="35"/>
      <c r="V128" s="15"/>
      <c r="W128" s="15"/>
      <c r="X128" s="15"/>
      <c r="Y128" s="15"/>
      <c r="Z128" s="15"/>
      <c r="AA128" s="15"/>
      <c r="AB128" s="15"/>
    </row>
    <row r="129" spans="1:28">
      <c r="A129" s="32"/>
      <c r="B129" s="15"/>
      <c r="C129" s="1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14"/>
      <c r="R129" s="35"/>
      <c r="S129" s="35"/>
      <c r="T129" s="35"/>
      <c r="U129" s="35"/>
      <c r="V129" s="15"/>
      <c r="W129" s="15"/>
      <c r="X129" s="15"/>
      <c r="Y129" s="15"/>
      <c r="Z129" s="15"/>
      <c r="AA129" s="15"/>
      <c r="AB129" s="15"/>
    </row>
    <row r="130" spans="1:28">
      <c r="A130" s="32"/>
      <c r="B130" s="15"/>
      <c r="C130" s="1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14"/>
      <c r="R130" s="35"/>
      <c r="S130" s="35"/>
      <c r="T130" s="35"/>
      <c r="U130" s="35"/>
      <c r="V130" s="15"/>
      <c r="W130" s="15"/>
      <c r="X130" s="15"/>
      <c r="Y130" s="15"/>
      <c r="Z130" s="15"/>
      <c r="AA130" s="15"/>
      <c r="AB130" s="15"/>
    </row>
    <row r="131" spans="1:28">
      <c r="A131" s="32"/>
      <c r="B131" s="15"/>
      <c r="C131" s="1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14"/>
      <c r="R131" s="35"/>
      <c r="S131" s="35"/>
      <c r="T131" s="35"/>
      <c r="U131" s="35"/>
      <c r="V131" s="15"/>
      <c r="W131" s="15"/>
      <c r="X131" s="15"/>
      <c r="Y131" s="15"/>
      <c r="Z131" s="15"/>
      <c r="AA131" s="15"/>
      <c r="AB131" s="15"/>
    </row>
    <row r="132" spans="1:28">
      <c r="A132" s="32"/>
      <c r="B132" s="15"/>
      <c r="C132" s="1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14"/>
      <c r="R132" s="35"/>
      <c r="S132" s="35"/>
      <c r="T132" s="35"/>
      <c r="U132" s="35"/>
      <c r="V132" s="15"/>
      <c r="W132" s="15"/>
      <c r="X132" s="15"/>
      <c r="Y132" s="15"/>
      <c r="Z132" s="15"/>
      <c r="AA132" s="15"/>
      <c r="AB132" s="15"/>
    </row>
    <row r="133" spans="1:28">
      <c r="A133" s="32"/>
      <c r="B133" s="15"/>
      <c r="C133" s="1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14"/>
      <c r="R133" s="35"/>
      <c r="S133" s="35"/>
      <c r="T133" s="35"/>
      <c r="U133" s="35"/>
      <c r="V133" s="15"/>
      <c r="W133" s="15"/>
      <c r="X133" s="15"/>
      <c r="Y133" s="15"/>
      <c r="Z133" s="15"/>
      <c r="AA133" s="15"/>
      <c r="AB133" s="15"/>
    </row>
    <row r="134" spans="1:28">
      <c r="A134" s="32"/>
      <c r="B134" s="15"/>
      <c r="C134" s="1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14"/>
      <c r="R134" s="35"/>
      <c r="S134" s="35"/>
      <c r="T134" s="35"/>
      <c r="U134" s="35"/>
      <c r="V134" s="15"/>
      <c r="W134" s="15"/>
      <c r="X134" s="15"/>
      <c r="Y134" s="15"/>
      <c r="Z134" s="15"/>
      <c r="AA134" s="15"/>
      <c r="AB134" s="15"/>
    </row>
    <row r="135" spans="1:28">
      <c r="A135" s="32"/>
      <c r="B135" s="15"/>
      <c r="C135" s="1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14"/>
      <c r="R135" s="35"/>
      <c r="S135" s="35"/>
      <c r="T135" s="35"/>
      <c r="U135" s="35"/>
      <c r="V135" s="15"/>
      <c r="W135" s="15"/>
      <c r="X135" s="15"/>
      <c r="Y135" s="15"/>
      <c r="Z135" s="15"/>
      <c r="AA135" s="15"/>
      <c r="AB135" s="15"/>
    </row>
    <row r="136" spans="1:28">
      <c r="A136" s="32"/>
      <c r="B136" s="15"/>
      <c r="C136" s="1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14"/>
      <c r="R136" s="35"/>
      <c r="S136" s="35"/>
      <c r="T136" s="35"/>
      <c r="U136" s="35"/>
      <c r="V136" s="15"/>
      <c r="W136" s="15"/>
      <c r="X136" s="15"/>
      <c r="Y136" s="15"/>
      <c r="Z136" s="15"/>
      <c r="AA136" s="15"/>
      <c r="AB136" s="15"/>
    </row>
    <row r="137" spans="1:28">
      <c r="A137" s="32"/>
      <c r="B137" s="15"/>
      <c r="C137" s="1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14"/>
      <c r="R137" s="35"/>
      <c r="S137" s="35"/>
      <c r="T137" s="35"/>
      <c r="U137" s="35"/>
      <c r="V137" s="15"/>
      <c r="W137" s="15"/>
      <c r="X137" s="15"/>
      <c r="Y137" s="15"/>
      <c r="Z137" s="15"/>
      <c r="AA137" s="15"/>
      <c r="AB137" s="15"/>
    </row>
    <row r="138" spans="1:28">
      <c r="A138" s="32"/>
      <c r="B138" s="15"/>
      <c r="C138" s="1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14"/>
      <c r="R138" s="35"/>
      <c r="S138" s="35"/>
      <c r="T138" s="35"/>
      <c r="U138" s="35"/>
      <c r="V138" s="15"/>
      <c r="W138" s="15"/>
      <c r="X138" s="15"/>
      <c r="Y138" s="15"/>
      <c r="Z138" s="15"/>
      <c r="AA138" s="15"/>
      <c r="AB138" s="15"/>
    </row>
    <row r="139" spans="1:28">
      <c r="A139" s="32"/>
      <c r="B139" s="15"/>
      <c r="C139" s="1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14"/>
      <c r="R139" s="35"/>
      <c r="S139" s="35"/>
      <c r="T139" s="35"/>
      <c r="U139" s="35"/>
      <c r="V139" s="15"/>
      <c r="W139" s="15"/>
      <c r="X139" s="15"/>
      <c r="Y139" s="15"/>
      <c r="Z139" s="15"/>
      <c r="AA139" s="15"/>
      <c r="AB139" s="15"/>
    </row>
    <row r="140" spans="1:28"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R140" s="50"/>
      <c r="S140" s="50"/>
      <c r="T140" s="50"/>
      <c r="U140" s="50"/>
    </row>
    <row r="141" spans="1:28"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R141" s="50"/>
      <c r="S141" s="50"/>
      <c r="T141" s="50"/>
      <c r="U141" s="50"/>
    </row>
    <row r="142" spans="1:28"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R142" s="50"/>
      <c r="S142" s="50"/>
      <c r="T142" s="50"/>
      <c r="U142" s="50"/>
    </row>
    <row r="143" spans="1:28"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R143" s="50"/>
      <c r="S143" s="50"/>
      <c r="T143" s="50"/>
      <c r="U143" s="50"/>
    </row>
    <row r="144" spans="1:28"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R144" s="50"/>
      <c r="S144" s="50"/>
      <c r="T144" s="50"/>
      <c r="U144" s="50"/>
    </row>
    <row r="145" spans="4:21"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R145" s="50"/>
      <c r="S145" s="50"/>
      <c r="T145" s="50"/>
      <c r="U145" s="50"/>
    </row>
    <row r="146" spans="4:21"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R146" s="50"/>
      <c r="S146" s="50"/>
      <c r="T146" s="50"/>
      <c r="U146" s="50"/>
    </row>
    <row r="147" spans="4:21"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R147" s="50"/>
      <c r="S147" s="50"/>
      <c r="T147" s="50"/>
      <c r="U147" s="50"/>
    </row>
    <row r="148" spans="4:21"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R148" s="50"/>
      <c r="S148" s="50"/>
      <c r="T148" s="50"/>
      <c r="U148" s="50"/>
    </row>
    <row r="149" spans="4:21"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R149" s="50"/>
      <c r="S149" s="50"/>
      <c r="T149" s="50"/>
      <c r="U149" s="50"/>
    </row>
    <row r="150" spans="4:21"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R150" s="50"/>
      <c r="S150" s="50"/>
      <c r="T150" s="50"/>
      <c r="U150" s="50"/>
    </row>
    <row r="151" spans="4:21"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R151" s="50"/>
      <c r="S151" s="50"/>
      <c r="T151" s="50"/>
      <c r="U151" s="50"/>
    </row>
    <row r="152" spans="4:21"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R152" s="50"/>
      <c r="S152" s="50"/>
      <c r="T152" s="50"/>
      <c r="U152" s="50"/>
    </row>
    <row r="153" spans="4:21"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R153" s="50"/>
      <c r="S153" s="50"/>
      <c r="T153" s="50"/>
      <c r="U153" s="50"/>
    </row>
    <row r="154" spans="4:21"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R154" s="50"/>
      <c r="S154" s="50"/>
      <c r="T154" s="50"/>
      <c r="U154" s="50"/>
    </row>
    <row r="155" spans="4:21"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R155" s="50"/>
      <c r="S155" s="50"/>
      <c r="T155" s="50"/>
      <c r="U155" s="50"/>
    </row>
    <row r="156" spans="4:21"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R156" s="50"/>
      <c r="S156" s="50"/>
      <c r="T156" s="50"/>
      <c r="U156" s="50"/>
    </row>
    <row r="157" spans="4:21"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R157" s="50"/>
      <c r="S157" s="50"/>
      <c r="T157" s="50"/>
      <c r="U157" s="50"/>
    </row>
    <row r="158" spans="4:21"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R158" s="50"/>
      <c r="S158" s="50"/>
      <c r="T158" s="50"/>
      <c r="U158" s="50"/>
    </row>
    <row r="159" spans="4:21"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R159" s="50"/>
      <c r="S159" s="50"/>
      <c r="T159" s="50"/>
      <c r="U159" s="50"/>
    </row>
    <row r="160" spans="4:21"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R160" s="50"/>
      <c r="S160" s="50"/>
      <c r="T160" s="50"/>
      <c r="U160" s="50"/>
    </row>
    <row r="161" spans="4:21"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R161" s="50"/>
      <c r="S161" s="50"/>
      <c r="T161" s="50"/>
      <c r="U161" s="50"/>
    </row>
    <row r="162" spans="4:21"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R162" s="50"/>
      <c r="S162" s="50"/>
      <c r="T162" s="50"/>
      <c r="U162" s="50"/>
    </row>
    <row r="163" spans="4:21"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R163" s="50"/>
      <c r="S163" s="50"/>
      <c r="T163" s="50"/>
      <c r="U163" s="50"/>
    </row>
    <row r="164" spans="4:21"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R164" s="50"/>
      <c r="S164" s="50"/>
      <c r="T164" s="50"/>
      <c r="U164" s="50"/>
    </row>
    <row r="165" spans="4:21"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R165" s="50"/>
      <c r="S165" s="50"/>
      <c r="T165" s="50"/>
      <c r="U165" s="50"/>
    </row>
    <row r="166" spans="4:21"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R166" s="50"/>
      <c r="S166" s="50"/>
      <c r="T166" s="50"/>
      <c r="U166" s="50"/>
    </row>
    <row r="167" spans="4:21"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R167" s="50"/>
      <c r="S167" s="50"/>
      <c r="T167" s="50"/>
      <c r="U167" s="50"/>
    </row>
    <row r="168" spans="4:21"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R168" s="50"/>
      <c r="S168" s="50"/>
      <c r="T168" s="50"/>
      <c r="U168" s="50"/>
    </row>
  </sheetData>
  <sheetProtection insertColumns="0" insertRows="0" deleteColumns="0" deleteRows="0"/>
  <phoneticPr fontId="36" type="noConversion"/>
  <printOptions horizontalCentered="1"/>
  <pageMargins left="0.39361110329627991" right="0.39361110329627991" top="0.55111110210418701" bottom="0.55111110210418701" header="0.51180553436279297" footer="0.51180553436279297"/>
  <pageSetup paperSize="9" scale="98" pageOrder="overThenDown" orientation="portrait" blackAndWhite="1" r:id="rId1"/>
  <headerFooter alignWithMargins="0"/>
  <rowBreaks count="1" manualBreakCount="1">
    <brk id="37" max="16383" man="1"/>
  </rowBreaks>
  <colBreaks count="2" manualBreakCount="2">
    <brk id="8" max="1048575" man="1"/>
    <brk id="1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view="pageBreakPreview" zoomScale="85" zoomScaleNormal="100" zoomScaleSheetLayoutView="85" workbookViewId="0">
      <selection activeCell="A2" sqref="A2"/>
    </sheetView>
  </sheetViews>
  <sheetFormatPr defaultRowHeight="15.75"/>
  <cols>
    <col min="1" max="1" width="6.625" style="25" customWidth="1"/>
    <col min="2" max="4" width="6.125" style="26" customWidth="1"/>
    <col min="5" max="16" width="5.375" style="26" customWidth="1"/>
    <col min="17" max="22" width="4.5" style="26" customWidth="1"/>
    <col min="23" max="28" width="4.5" style="25" customWidth="1"/>
    <col min="29" max="31" width="4.5" style="127" customWidth="1"/>
    <col min="32" max="34" width="4.5" style="25" customWidth="1"/>
    <col min="35" max="35" width="8.5" style="29" customWidth="1"/>
    <col min="36" max="16384" width="9" style="25"/>
  </cols>
  <sheetData>
    <row r="1" spans="1:35" ht="24.95" customHeight="1">
      <c r="A1" s="272" t="s">
        <v>262</v>
      </c>
      <c r="B1" s="273"/>
      <c r="C1" s="274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6"/>
      <c r="Q1" s="276"/>
      <c r="R1" s="275"/>
      <c r="S1" s="275"/>
      <c r="T1" s="275"/>
      <c r="U1" s="275"/>
      <c r="V1" s="275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7" t="s">
        <v>263</v>
      </c>
    </row>
    <row r="2" spans="1:35" s="22" customFormat="1" ht="24.95" customHeight="1">
      <c r="A2" s="278" t="s">
        <v>79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9" t="s">
        <v>85</v>
      </c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9"/>
    </row>
    <row r="3" spans="1:35" s="22" customFormat="1" ht="23.1" customHeight="1">
      <c r="A3" s="280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1"/>
      <c r="AE3" s="281"/>
      <c r="AF3" s="282"/>
      <c r="AG3" s="282"/>
      <c r="AH3" s="282"/>
      <c r="AI3" s="280"/>
    </row>
    <row r="4" spans="1:35" s="23" customFormat="1" ht="15" customHeight="1" thickBot="1">
      <c r="A4" s="283" t="s">
        <v>307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5" t="s">
        <v>308</v>
      </c>
    </row>
    <row r="5" spans="1:35" s="23" customFormat="1" ht="15" customHeight="1">
      <c r="A5" s="286" t="s">
        <v>129</v>
      </c>
      <c r="B5" s="529" t="s">
        <v>230</v>
      </c>
      <c r="C5" s="530"/>
      <c r="D5" s="531"/>
      <c r="E5" s="529" t="s">
        <v>136</v>
      </c>
      <c r="F5" s="530"/>
      <c r="G5" s="531"/>
      <c r="H5" s="529" t="s">
        <v>93</v>
      </c>
      <c r="I5" s="530"/>
      <c r="J5" s="531"/>
      <c r="K5" s="529" t="s">
        <v>231</v>
      </c>
      <c r="L5" s="530"/>
      <c r="M5" s="531"/>
      <c r="N5" s="529" t="s">
        <v>232</v>
      </c>
      <c r="O5" s="530"/>
      <c r="P5" s="530"/>
      <c r="Q5" s="532" t="s">
        <v>233</v>
      </c>
      <c r="R5" s="530"/>
      <c r="S5" s="531"/>
      <c r="T5" s="532" t="s">
        <v>234</v>
      </c>
      <c r="U5" s="530"/>
      <c r="V5" s="531"/>
      <c r="W5" s="533" t="s">
        <v>28</v>
      </c>
      <c r="X5" s="534"/>
      <c r="Y5" s="534"/>
      <c r="Z5" s="533" t="s">
        <v>235</v>
      </c>
      <c r="AA5" s="534"/>
      <c r="AB5" s="534"/>
      <c r="AC5" s="533" t="s">
        <v>236</v>
      </c>
      <c r="AD5" s="534"/>
      <c r="AE5" s="534"/>
      <c r="AF5" s="533" t="s">
        <v>237</v>
      </c>
      <c r="AG5" s="534"/>
      <c r="AH5" s="534"/>
      <c r="AI5" s="287" t="s">
        <v>127</v>
      </c>
    </row>
    <row r="6" spans="1:35" s="23" customFormat="1" ht="15" customHeight="1">
      <c r="A6" s="288"/>
      <c r="B6" s="289"/>
      <c r="C6" s="290" t="s">
        <v>92</v>
      </c>
      <c r="D6" s="254"/>
      <c r="E6" s="289"/>
      <c r="F6" s="290" t="s">
        <v>78</v>
      </c>
      <c r="G6" s="254"/>
      <c r="H6" s="289"/>
      <c r="I6" s="290" t="s">
        <v>86</v>
      </c>
      <c r="J6" s="254"/>
      <c r="K6" s="289"/>
      <c r="L6" s="290" t="s">
        <v>103</v>
      </c>
      <c r="M6" s="254"/>
      <c r="N6" s="289"/>
      <c r="O6" s="290" t="s">
        <v>160</v>
      </c>
      <c r="P6" s="290"/>
      <c r="Q6" s="291"/>
      <c r="R6" s="290" t="s">
        <v>134</v>
      </c>
      <c r="S6" s="254"/>
      <c r="T6" s="291"/>
      <c r="U6" s="290" t="s">
        <v>55</v>
      </c>
      <c r="V6" s="254"/>
      <c r="W6" s="289"/>
      <c r="X6" s="290" t="s">
        <v>107</v>
      </c>
      <c r="Y6" s="254"/>
      <c r="Z6" s="289"/>
      <c r="AA6" s="290" t="s">
        <v>315</v>
      </c>
      <c r="AB6" s="254"/>
      <c r="AC6" s="289"/>
      <c r="AD6" s="290" t="s">
        <v>138</v>
      </c>
      <c r="AE6" s="254"/>
      <c r="AF6" s="289"/>
      <c r="AG6" s="290" t="s">
        <v>182</v>
      </c>
      <c r="AH6" s="254"/>
      <c r="AI6" s="292"/>
    </row>
    <row r="7" spans="1:35" s="23" customFormat="1" ht="15" customHeight="1">
      <c r="A7" s="288"/>
      <c r="B7" s="293" t="s">
        <v>238</v>
      </c>
      <c r="C7" s="294" t="s">
        <v>239</v>
      </c>
      <c r="D7" s="293" t="s">
        <v>240</v>
      </c>
      <c r="E7" s="293" t="s">
        <v>238</v>
      </c>
      <c r="F7" s="294" t="s">
        <v>239</v>
      </c>
      <c r="G7" s="293" t="s">
        <v>240</v>
      </c>
      <c r="H7" s="293" t="s">
        <v>238</v>
      </c>
      <c r="I7" s="294" t="s">
        <v>239</v>
      </c>
      <c r="J7" s="293" t="s">
        <v>240</v>
      </c>
      <c r="K7" s="293" t="s">
        <v>238</v>
      </c>
      <c r="L7" s="294" t="s">
        <v>239</v>
      </c>
      <c r="M7" s="293" t="s">
        <v>240</v>
      </c>
      <c r="N7" s="293" t="s">
        <v>238</v>
      </c>
      <c r="O7" s="294" t="s">
        <v>239</v>
      </c>
      <c r="P7" s="295" t="s">
        <v>412</v>
      </c>
      <c r="Q7" s="296" t="s">
        <v>241</v>
      </c>
      <c r="R7" s="294" t="s">
        <v>242</v>
      </c>
      <c r="S7" s="293" t="s">
        <v>243</v>
      </c>
      <c r="T7" s="296" t="s">
        <v>241</v>
      </c>
      <c r="U7" s="294" t="s">
        <v>239</v>
      </c>
      <c r="V7" s="293" t="s">
        <v>243</v>
      </c>
      <c r="W7" s="293" t="s">
        <v>241</v>
      </c>
      <c r="X7" s="294" t="s">
        <v>239</v>
      </c>
      <c r="Y7" s="293" t="s">
        <v>243</v>
      </c>
      <c r="Z7" s="293" t="s">
        <v>241</v>
      </c>
      <c r="AA7" s="294" t="s">
        <v>242</v>
      </c>
      <c r="AB7" s="293" t="s">
        <v>243</v>
      </c>
      <c r="AC7" s="293" t="s">
        <v>241</v>
      </c>
      <c r="AD7" s="294" t="s">
        <v>242</v>
      </c>
      <c r="AE7" s="293" t="s">
        <v>243</v>
      </c>
      <c r="AF7" s="293" t="s">
        <v>241</v>
      </c>
      <c r="AG7" s="294" t="s">
        <v>242</v>
      </c>
      <c r="AH7" s="293" t="s">
        <v>243</v>
      </c>
      <c r="AI7" s="292"/>
    </row>
    <row r="8" spans="1:35" s="27" customFormat="1" ht="15" customHeight="1">
      <c r="A8" s="297" t="s">
        <v>244</v>
      </c>
      <c r="B8" s="298" t="s">
        <v>214</v>
      </c>
      <c r="C8" s="298" t="s">
        <v>163</v>
      </c>
      <c r="D8" s="298" t="s">
        <v>165</v>
      </c>
      <c r="E8" s="298" t="s">
        <v>214</v>
      </c>
      <c r="F8" s="298" t="s">
        <v>163</v>
      </c>
      <c r="G8" s="298" t="s">
        <v>165</v>
      </c>
      <c r="H8" s="298" t="s">
        <v>214</v>
      </c>
      <c r="I8" s="298" t="s">
        <v>163</v>
      </c>
      <c r="J8" s="298" t="s">
        <v>165</v>
      </c>
      <c r="K8" s="298" t="s">
        <v>214</v>
      </c>
      <c r="L8" s="298" t="s">
        <v>163</v>
      </c>
      <c r="M8" s="298" t="s">
        <v>165</v>
      </c>
      <c r="N8" s="298" t="s">
        <v>214</v>
      </c>
      <c r="O8" s="298" t="s">
        <v>163</v>
      </c>
      <c r="P8" s="299" t="s">
        <v>165</v>
      </c>
      <c r="Q8" s="300" t="s">
        <v>214</v>
      </c>
      <c r="R8" s="298" t="s">
        <v>163</v>
      </c>
      <c r="S8" s="298" t="s">
        <v>165</v>
      </c>
      <c r="T8" s="298" t="s">
        <v>214</v>
      </c>
      <c r="U8" s="298" t="s">
        <v>163</v>
      </c>
      <c r="V8" s="298" t="s">
        <v>165</v>
      </c>
      <c r="W8" s="298" t="s">
        <v>214</v>
      </c>
      <c r="X8" s="298" t="s">
        <v>163</v>
      </c>
      <c r="Y8" s="298" t="s">
        <v>165</v>
      </c>
      <c r="Z8" s="298" t="s">
        <v>214</v>
      </c>
      <c r="AA8" s="298" t="s">
        <v>163</v>
      </c>
      <c r="AB8" s="298" t="s">
        <v>165</v>
      </c>
      <c r="AC8" s="298" t="s">
        <v>214</v>
      </c>
      <c r="AD8" s="298" t="s">
        <v>163</v>
      </c>
      <c r="AE8" s="298" t="s">
        <v>165</v>
      </c>
      <c r="AF8" s="298" t="s">
        <v>214</v>
      </c>
      <c r="AG8" s="298" t="s">
        <v>163</v>
      </c>
      <c r="AH8" s="298" t="s">
        <v>165</v>
      </c>
      <c r="AI8" s="250" t="s">
        <v>112</v>
      </c>
    </row>
    <row r="9" spans="1:35" s="24" customFormat="1" ht="34.5" customHeight="1">
      <c r="A9" s="301">
        <v>2016</v>
      </c>
      <c r="B9" s="302">
        <v>61</v>
      </c>
      <c r="C9" s="303">
        <v>79</v>
      </c>
      <c r="D9" s="303">
        <v>90</v>
      </c>
      <c r="E9" s="303">
        <v>119</v>
      </c>
      <c r="F9" s="303">
        <v>116</v>
      </c>
      <c r="G9" s="303">
        <v>100</v>
      </c>
      <c r="H9" s="303">
        <v>73</v>
      </c>
      <c r="I9" s="303">
        <v>114</v>
      </c>
      <c r="J9" s="303">
        <v>70</v>
      </c>
      <c r="K9" s="303">
        <v>113</v>
      </c>
      <c r="L9" s="303">
        <v>56</v>
      </c>
      <c r="M9" s="303">
        <v>106</v>
      </c>
      <c r="N9" s="303">
        <v>184</v>
      </c>
      <c r="O9" s="303">
        <v>153</v>
      </c>
      <c r="P9" s="303">
        <v>172</v>
      </c>
      <c r="Q9" s="303">
        <v>42</v>
      </c>
      <c r="R9" s="303">
        <v>24</v>
      </c>
      <c r="S9" s="303">
        <v>1</v>
      </c>
      <c r="T9" s="303">
        <v>8</v>
      </c>
      <c r="U9" s="303">
        <v>41</v>
      </c>
      <c r="V9" s="303">
        <v>20</v>
      </c>
      <c r="W9" s="303">
        <v>28</v>
      </c>
      <c r="X9" s="303">
        <v>29</v>
      </c>
      <c r="Y9" s="303">
        <v>12</v>
      </c>
      <c r="Z9" s="303">
        <v>15</v>
      </c>
      <c r="AA9" s="303">
        <v>10</v>
      </c>
      <c r="AB9" s="303">
        <v>11</v>
      </c>
      <c r="AC9" s="303">
        <v>0</v>
      </c>
      <c r="AD9" s="303">
        <v>2</v>
      </c>
      <c r="AE9" s="303">
        <v>0</v>
      </c>
      <c r="AF9" s="303">
        <v>6</v>
      </c>
      <c r="AG9" s="303">
        <v>7</v>
      </c>
      <c r="AH9" s="307">
        <v>5</v>
      </c>
      <c r="AI9" s="292">
        <v>2016</v>
      </c>
    </row>
    <row r="10" spans="1:35" s="24" customFormat="1" ht="34.5" customHeight="1">
      <c r="A10" s="301">
        <v>2017</v>
      </c>
      <c r="B10" s="302">
        <v>88</v>
      </c>
      <c r="C10" s="303">
        <v>82</v>
      </c>
      <c r="D10" s="303">
        <v>128</v>
      </c>
      <c r="E10" s="303">
        <v>113</v>
      </c>
      <c r="F10" s="303">
        <v>93</v>
      </c>
      <c r="G10" s="303">
        <v>112</v>
      </c>
      <c r="H10" s="303">
        <v>94</v>
      </c>
      <c r="I10" s="303">
        <v>84</v>
      </c>
      <c r="J10" s="303">
        <v>45</v>
      </c>
      <c r="K10" s="303">
        <v>103</v>
      </c>
      <c r="L10" s="303">
        <v>106</v>
      </c>
      <c r="M10" s="303">
        <v>80</v>
      </c>
      <c r="N10" s="303">
        <v>113</v>
      </c>
      <c r="O10" s="303">
        <v>112</v>
      </c>
      <c r="P10" s="303">
        <v>80</v>
      </c>
      <c r="Q10" s="303">
        <v>40</v>
      </c>
      <c r="R10" s="303">
        <v>31</v>
      </c>
      <c r="S10" s="303">
        <v>7</v>
      </c>
      <c r="T10" s="303">
        <v>9</v>
      </c>
      <c r="U10" s="303">
        <v>21</v>
      </c>
      <c r="V10" s="303">
        <v>20</v>
      </c>
      <c r="W10" s="303">
        <v>25</v>
      </c>
      <c r="X10" s="303">
        <v>24</v>
      </c>
      <c r="Y10" s="303">
        <v>9</v>
      </c>
      <c r="Z10" s="303">
        <v>15</v>
      </c>
      <c r="AA10" s="303">
        <v>13</v>
      </c>
      <c r="AB10" s="303">
        <v>15</v>
      </c>
      <c r="AC10" s="303">
        <v>1</v>
      </c>
      <c r="AD10" s="303">
        <v>4</v>
      </c>
      <c r="AE10" s="303">
        <v>12</v>
      </c>
      <c r="AF10" s="303">
        <v>6</v>
      </c>
      <c r="AG10" s="303">
        <v>6</v>
      </c>
      <c r="AH10" s="304">
        <v>4</v>
      </c>
      <c r="AI10" s="292">
        <v>2017</v>
      </c>
    </row>
    <row r="11" spans="1:35" s="24" customFormat="1" ht="34.5" customHeight="1">
      <c r="A11" s="305">
        <v>2018</v>
      </c>
      <c r="B11" s="302">
        <v>81</v>
      </c>
      <c r="C11" s="303">
        <v>59</v>
      </c>
      <c r="D11" s="303">
        <v>122</v>
      </c>
      <c r="E11" s="303">
        <v>122</v>
      </c>
      <c r="F11" s="303">
        <v>117</v>
      </c>
      <c r="G11" s="303">
        <v>110</v>
      </c>
      <c r="H11" s="303">
        <v>90</v>
      </c>
      <c r="I11" s="303">
        <v>117</v>
      </c>
      <c r="J11" s="303">
        <v>65</v>
      </c>
      <c r="K11" s="303">
        <v>72</v>
      </c>
      <c r="L11" s="303">
        <v>72</v>
      </c>
      <c r="M11" s="303">
        <v>68</v>
      </c>
      <c r="N11" s="303">
        <v>100</v>
      </c>
      <c r="O11" s="303">
        <v>108</v>
      </c>
      <c r="P11" s="303">
        <v>92</v>
      </c>
      <c r="Q11" s="303">
        <v>32</v>
      </c>
      <c r="R11" s="303">
        <v>14</v>
      </c>
      <c r="S11" s="303">
        <v>2</v>
      </c>
      <c r="T11" s="303">
        <v>7</v>
      </c>
      <c r="U11" s="303">
        <v>26</v>
      </c>
      <c r="V11" s="303">
        <v>20</v>
      </c>
      <c r="W11" s="303">
        <v>31</v>
      </c>
      <c r="X11" s="303">
        <v>37</v>
      </c>
      <c r="Y11" s="303">
        <v>8</v>
      </c>
      <c r="Z11" s="303">
        <v>12</v>
      </c>
      <c r="AA11" s="303">
        <v>6</v>
      </c>
      <c r="AB11" s="303">
        <v>9</v>
      </c>
      <c r="AC11" s="303">
        <v>0</v>
      </c>
      <c r="AD11" s="303">
        <v>5</v>
      </c>
      <c r="AE11" s="303">
        <v>11</v>
      </c>
      <c r="AF11" s="303">
        <v>5</v>
      </c>
      <c r="AG11" s="303">
        <v>5</v>
      </c>
      <c r="AH11" s="304">
        <v>3</v>
      </c>
      <c r="AI11" s="292">
        <v>2018</v>
      </c>
    </row>
    <row r="12" spans="1:35" s="24" customFormat="1" ht="34.5" customHeight="1">
      <c r="A12" s="305">
        <v>2019</v>
      </c>
      <c r="B12" s="302">
        <v>71</v>
      </c>
      <c r="C12" s="303">
        <v>54</v>
      </c>
      <c r="D12" s="303">
        <v>101</v>
      </c>
      <c r="E12" s="303">
        <v>97</v>
      </c>
      <c r="F12" s="303">
        <v>110</v>
      </c>
      <c r="G12" s="303">
        <v>98</v>
      </c>
      <c r="H12" s="303">
        <v>117</v>
      </c>
      <c r="I12" s="303">
        <v>130</v>
      </c>
      <c r="J12" s="303">
        <v>103</v>
      </c>
      <c r="K12" s="303">
        <v>70</v>
      </c>
      <c r="L12" s="303">
        <v>71</v>
      </c>
      <c r="M12" s="303">
        <v>63</v>
      </c>
      <c r="N12" s="303">
        <v>94</v>
      </c>
      <c r="O12" s="303">
        <v>106</v>
      </c>
      <c r="P12" s="303">
        <v>94</v>
      </c>
      <c r="Q12" s="303">
        <v>56</v>
      </c>
      <c r="R12" s="303">
        <v>27</v>
      </c>
      <c r="S12" s="303">
        <v>4</v>
      </c>
      <c r="T12" s="303">
        <v>3</v>
      </c>
      <c r="U12" s="303">
        <v>20</v>
      </c>
      <c r="V12" s="303">
        <v>10</v>
      </c>
      <c r="W12" s="303">
        <v>14</v>
      </c>
      <c r="X12" s="303">
        <v>12</v>
      </c>
      <c r="Y12" s="303">
        <v>1</v>
      </c>
      <c r="Z12" s="303">
        <v>12</v>
      </c>
      <c r="AA12" s="303">
        <v>15</v>
      </c>
      <c r="AB12" s="303">
        <v>8</v>
      </c>
      <c r="AC12" s="303">
        <v>0</v>
      </c>
      <c r="AD12" s="303">
        <v>3</v>
      </c>
      <c r="AE12" s="303">
        <v>10</v>
      </c>
      <c r="AF12" s="303">
        <v>3</v>
      </c>
      <c r="AG12" s="303">
        <v>2</v>
      </c>
      <c r="AH12" s="306">
        <v>3</v>
      </c>
      <c r="AI12" s="292">
        <v>2019</v>
      </c>
    </row>
    <row r="13" spans="1:35" s="24" customFormat="1" ht="34.5" customHeight="1">
      <c r="A13" s="305">
        <v>2020</v>
      </c>
      <c r="B13" s="302">
        <v>75</v>
      </c>
      <c r="C13" s="303">
        <v>49</v>
      </c>
      <c r="D13" s="303">
        <v>104</v>
      </c>
      <c r="E13" s="303">
        <v>93</v>
      </c>
      <c r="F13" s="303">
        <v>109</v>
      </c>
      <c r="G13" s="303">
        <v>87</v>
      </c>
      <c r="H13" s="303">
        <v>72</v>
      </c>
      <c r="I13" s="303">
        <v>84</v>
      </c>
      <c r="J13" s="303">
        <v>55</v>
      </c>
      <c r="K13" s="303">
        <v>126</v>
      </c>
      <c r="L13" s="303">
        <v>124</v>
      </c>
      <c r="M13" s="303">
        <v>120</v>
      </c>
      <c r="N13" s="303">
        <v>104</v>
      </c>
      <c r="O13" s="303">
        <v>112</v>
      </c>
      <c r="P13" s="303">
        <v>103</v>
      </c>
      <c r="Q13" s="303">
        <v>51</v>
      </c>
      <c r="R13" s="303">
        <v>19</v>
      </c>
      <c r="S13" s="303">
        <v>5</v>
      </c>
      <c r="T13" s="303">
        <v>6</v>
      </c>
      <c r="U13" s="303">
        <v>29</v>
      </c>
      <c r="V13" s="303">
        <v>29</v>
      </c>
      <c r="W13" s="303">
        <v>15</v>
      </c>
      <c r="X13" s="303">
        <v>18</v>
      </c>
      <c r="Y13" s="303">
        <v>7</v>
      </c>
      <c r="Z13" s="303">
        <v>17</v>
      </c>
      <c r="AA13" s="303">
        <v>10</v>
      </c>
      <c r="AB13" s="303">
        <v>10</v>
      </c>
      <c r="AC13" s="303">
        <v>0</v>
      </c>
      <c r="AD13" s="303">
        <v>4</v>
      </c>
      <c r="AE13" s="303">
        <v>18</v>
      </c>
      <c r="AF13" s="303">
        <v>3</v>
      </c>
      <c r="AG13" s="303">
        <v>2</v>
      </c>
      <c r="AH13" s="307">
        <v>1</v>
      </c>
      <c r="AI13" s="292">
        <v>2020</v>
      </c>
    </row>
    <row r="14" spans="1:35" s="63" customFormat="1" ht="46.5" customHeight="1">
      <c r="A14" s="308">
        <v>2021</v>
      </c>
      <c r="B14" s="309">
        <f>SUM(B15:B26)</f>
        <v>63</v>
      </c>
      <c r="C14" s="310">
        <f t="shared" ref="C14:AH14" si="0">SUM(C15:C26)</f>
        <v>50</v>
      </c>
      <c r="D14" s="310">
        <f t="shared" si="0"/>
        <v>91</v>
      </c>
      <c r="E14" s="310">
        <f t="shared" si="0"/>
        <v>110</v>
      </c>
      <c r="F14" s="310">
        <f t="shared" si="0"/>
        <v>107</v>
      </c>
      <c r="G14" s="310">
        <f t="shared" si="0"/>
        <v>107</v>
      </c>
      <c r="H14" s="310">
        <f t="shared" si="0"/>
        <v>75</v>
      </c>
      <c r="I14" s="310">
        <f t="shared" si="0"/>
        <v>95</v>
      </c>
      <c r="J14" s="310">
        <f t="shared" si="0"/>
        <v>81</v>
      </c>
      <c r="K14" s="310">
        <f t="shared" si="0"/>
        <v>117</v>
      </c>
      <c r="L14" s="310">
        <f t="shared" si="0"/>
        <v>113</v>
      </c>
      <c r="M14" s="310">
        <f t="shared" si="0"/>
        <v>86</v>
      </c>
      <c r="N14" s="310">
        <f t="shared" si="0"/>
        <v>122</v>
      </c>
      <c r="O14" s="310">
        <f t="shared" si="0"/>
        <v>124</v>
      </c>
      <c r="P14" s="310">
        <f t="shared" si="0"/>
        <v>95</v>
      </c>
      <c r="Q14" s="310">
        <f t="shared" si="0"/>
        <v>32</v>
      </c>
      <c r="R14" s="310">
        <f t="shared" si="0"/>
        <v>15</v>
      </c>
      <c r="S14" s="310">
        <f t="shared" si="0"/>
        <v>4</v>
      </c>
      <c r="T14" s="310">
        <f t="shared" si="0"/>
        <v>3</v>
      </c>
      <c r="U14" s="310">
        <f t="shared" si="0"/>
        <v>21</v>
      </c>
      <c r="V14" s="310">
        <f t="shared" si="0"/>
        <v>12</v>
      </c>
      <c r="W14" s="310">
        <f t="shared" si="0"/>
        <v>23</v>
      </c>
      <c r="X14" s="310">
        <f t="shared" si="0"/>
        <v>28</v>
      </c>
      <c r="Y14" s="310">
        <f t="shared" si="0"/>
        <v>14</v>
      </c>
      <c r="Z14" s="310">
        <f t="shared" si="0"/>
        <v>25</v>
      </c>
      <c r="AA14" s="310">
        <f t="shared" si="0"/>
        <v>13</v>
      </c>
      <c r="AB14" s="310">
        <f t="shared" si="0"/>
        <v>14</v>
      </c>
      <c r="AC14" s="310">
        <f t="shared" si="0"/>
        <v>0</v>
      </c>
      <c r="AD14" s="310">
        <f t="shared" si="0"/>
        <v>5</v>
      </c>
      <c r="AE14" s="310">
        <f t="shared" si="0"/>
        <v>13</v>
      </c>
      <c r="AF14" s="310">
        <f t="shared" si="0"/>
        <v>12</v>
      </c>
      <c r="AG14" s="310">
        <f t="shared" si="0"/>
        <v>9</v>
      </c>
      <c r="AH14" s="311">
        <f t="shared" si="0"/>
        <v>7</v>
      </c>
      <c r="AI14" s="312">
        <f>AI13+1</f>
        <v>2021</v>
      </c>
    </row>
    <row r="15" spans="1:35" s="64" customFormat="1" ht="30" customHeight="1">
      <c r="A15" s="464" t="s">
        <v>264</v>
      </c>
      <c r="B15" s="466">
        <v>3</v>
      </c>
      <c r="C15" s="485">
        <v>2</v>
      </c>
      <c r="D15" s="485">
        <v>9</v>
      </c>
      <c r="E15" s="485">
        <v>12</v>
      </c>
      <c r="F15" s="485">
        <v>8</v>
      </c>
      <c r="G15" s="485">
        <v>13</v>
      </c>
      <c r="H15" s="485">
        <v>4</v>
      </c>
      <c r="I15" s="485">
        <v>10</v>
      </c>
      <c r="J15" s="485">
        <v>5</v>
      </c>
      <c r="K15" s="485">
        <v>12</v>
      </c>
      <c r="L15" s="485">
        <v>11</v>
      </c>
      <c r="M15" s="488">
        <v>4</v>
      </c>
      <c r="N15" s="303">
        <v>11</v>
      </c>
      <c r="O15" s="303">
        <v>17</v>
      </c>
      <c r="P15" s="313">
        <v>8</v>
      </c>
      <c r="Q15" s="485">
        <v>8</v>
      </c>
      <c r="R15" s="485">
        <v>5</v>
      </c>
      <c r="S15" s="488">
        <v>3</v>
      </c>
      <c r="T15" s="485">
        <v>1</v>
      </c>
      <c r="U15" s="485">
        <v>3</v>
      </c>
      <c r="V15" s="485">
        <v>1</v>
      </c>
      <c r="W15" s="485">
        <v>11</v>
      </c>
      <c r="X15" s="485">
        <v>15</v>
      </c>
      <c r="Y15" s="488">
        <v>7</v>
      </c>
      <c r="Z15" s="303">
        <v>0</v>
      </c>
      <c r="AA15" s="303">
        <v>0</v>
      </c>
      <c r="AB15" s="303">
        <v>0</v>
      </c>
      <c r="AC15" s="303">
        <v>0</v>
      </c>
      <c r="AD15" s="303">
        <v>0</v>
      </c>
      <c r="AE15" s="313">
        <v>3</v>
      </c>
      <c r="AF15" s="485">
        <v>1</v>
      </c>
      <c r="AG15" s="303">
        <v>0</v>
      </c>
      <c r="AH15" s="303">
        <v>0</v>
      </c>
      <c r="AI15" s="292" t="s">
        <v>114</v>
      </c>
    </row>
    <row r="16" spans="1:35" s="64" customFormat="1" ht="30" customHeight="1">
      <c r="A16" s="464" t="s">
        <v>265</v>
      </c>
      <c r="B16" s="466">
        <v>11</v>
      </c>
      <c r="C16" s="485">
        <v>5</v>
      </c>
      <c r="D16" s="485">
        <v>12</v>
      </c>
      <c r="E16" s="485">
        <v>3</v>
      </c>
      <c r="F16" s="485">
        <v>10</v>
      </c>
      <c r="G16" s="485">
        <v>7</v>
      </c>
      <c r="H16" s="485">
        <v>5</v>
      </c>
      <c r="I16" s="485">
        <v>3</v>
      </c>
      <c r="J16" s="485">
        <v>1</v>
      </c>
      <c r="K16" s="485">
        <v>9</v>
      </c>
      <c r="L16" s="485">
        <v>10</v>
      </c>
      <c r="M16" s="488">
        <v>8</v>
      </c>
      <c r="N16" s="303">
        <v>8</v>
      </c>
      <c r="O16" s="303">
        <v>10</v>
      </c>
      <c r="P16" s="313">
        <v>7</v>
      </c>
      <c r="Q16" s="485">
        <v>5</v>
      </c>
      <c r="R16" s="485">
        <v>4</v>
      </c>
      <c r="S16" s="313">
        <v>0</v>
      </c>
      <c r="T16" s="303">
        <v>0</v>
      </c>
      <c r="U16" s="303">
        <v>0</v>
      </c>
      <c r="V16" s="485">
        <v>2</v>
      </c>
      <c r="W16" s="485">
        <v>5</v>
      </c>
      <c r="X16" s="485">
        <v>6</v>
      </c>
      <c r="Y16" s="488">
        <v>3</v>
      </c>
      <c r="Z16" s="485">
        <v>1</v>
      </c>
      <c r="AA16" s="303">
        <v>0</v>
      </c>
      <c r="AB16" s="303">
        <v>0</v>
      </c>
      <c r="AC16" s="303">
        <v>0</v>
      </c>
      <c r="AD16" s="303">
        <v>1</v>
      </c>
      <c r="AE16" s="313">
        <v>1</v>
      </c>
      <c r="AF16" s="303">
        <v>0</v>
      </c>
      <c r="AG16" s="303">
        <v>0</v>
      </c>
      <c r="AH16" s="303">
        <v>0</v>
      </c>
      <c r="AI16" s="292" t="s">
        <v>102</v>
      </c>
    </row>
    <row r="17" spans="1:35" s="64" customFormat="1" ht="30" customHeight="1">
      <c r="A17" s="464" t="s">
        <v>266</v>
      </c>
      <c r="B17" s="466">
        <v>8</v>
      </c>
      <c r="C17" s="485">
        <v>3</v>
      </c>
      <c r="D17" s="485">
        <v>8</v>
      </c>
      <c r="E17" s="485">
        <v>10</v>
      </c>
      <c r="F17" s="485">
        <v>11</v>
      </c>
      <c r="G17" s="485">
        <v>10</v>
      </c>
      <c r="H17" s="485">
        <v>5</v>
      </c>
      <c r="I17" s="485">
        <v>9</v>
      </c>
      <c r="J17" s="485">
        <v>7</v>
      </c>
      <c r="K17" s="485">
        <v>8</v>
      </c>
      <c r="L17" s="485">
        <v>8</v>
      </c>
      <c r="M17" s="488">
        <v>6</v>
      </c>
      <c r="N17" s="303">
        <v>9</v>
      </c>
      <c r="O17" s="303">
        <v>8</v>
      </c>
      <c r="P17" s="313">
        <v>9</v>
      </c>
      <c r="Q17" s="485">
        <v>1</v>
      </c>
      <c r="R17" s="485">
        <v>1</v>
      </c>
      <c r="S17" s="485">
        <v>1</v>
      </c>
      <c r="T17" s="303">
        <v>0</v>
      </c>
      <c r="U17" s="485">
        <v>6</v>
      </c>
      <c r="V17" s="485">
        <v>1</v>
      </c>
      <c r="W17" s="303">
        <v>0</v>
      </c>
      <c r="X17" s="303">
        <v>0</v>
      </c>
      <c r="Y17" s="313">
        <v>0</v>
      </c>
      <c r="Z17" s="303">
        <v>0</v>
      </c>
      <c r="AA17" s="303">
        <v>0</v>
      </c>
      <c r="AB17" s="303">
        <v>0</v>
      </c>
      <c r="AC17" s="303">
        <v>0</v>
      </c>
      <c r="AD17" s="303">
        <v>1</v>
      </c>
      <c r="AE17" s="303">
        <v>2</v>
      </c>
      <c r="AF17" s="485">
        <v>3</v>
      </c>
      <c r="AG17" s="485">
        <v>3</v>
      </c>
      <c r="AH17" s="485">
        <v>3</v>
      </c>
      <c r="AI17" s="292" t="s">
        <v>145</v>
      </c>
    </row>
    <row r="18" spans="1:35" s="64" customFormat="1" ht="30" customHeight="1">
      <c r="A18" s="464" t="s">
        <v>267</v>
      </c>
      <c r="B18" s="466">
        <v>8</v>
      </c>
      <c r="C18" s="485">
        <v>8</v>
      </c>
      <c r="D18" s="485">
        <v>7</v>
      </c>
      <c r="E18" s="485">
        <v>7</v>
      </c>
      <c r="F18" s="485">
        <v>9</v>
      </c>
      <c r="G18" s="485">
        <v>11</v>
      </c>
      <c r="H18" s="485">
        <v>4</v>
      </c>
      <c r="I18" s="485">
        <v>2</v>
      </c>
      <c r="J18" s="485">
        <v>3</v>
      </c>
      <c r="K18" s="485">
        <v>11</v>
      </c>
      <c r="L18" s="485">
        <v>11</v>
      </c>
      <c r="M18" s="488">
        <v>9</v>
      </c>
      <c r="N18" s="303">
        <v>6</v>
      </c>
      <c r="O18" s="303">
        <v>6</v>
      </c>
      <c r="P18" s="313">
        <v>5</v>
      </c>
      <c r="Q18" s="303">
        <v>0</v>
      </c>
      <c r="R18" s="303">
        <v>0</v>
      </c>
      <c r="S18" s="303">
        <v>0</v>
      </c>
      <c r="T18" s="303">
        <v>0</v>
      </c>
      <c r="U18" s="485">
        <v>2</v>
      </c>
      <c r="V18" s="485">
        <v>1</v>
      </c>
      <c r="W18" s="303">
        <v>0</v>
      </c>
      <c r="X18" s="303">
        <v>0</v>
      </c>
      <c r="Y18" s="303">
        <v>0</v>
      </c>
      <c r="Z18" s="303">
        <v>0</v>
      </c>
      <c r="AA18" s="303">
        <v>0</v>
      </c>
      <c r="AB18" s="303">
        <v>0</v>
      </c>
      <c r="AC18" s="303">
        <v>0</v>
      </c>
      <c r="AD18" s="303">
        <v>0</v>
      </c>
      <c r="AE18" s="303">
        <v>1</v>
      </c>
      <c r="AF18" s="485">
        <v>3</v>
      </c>
      <c r="AG18" s="485">
        <v>1</v>
      </c>
      <c r="AH18" s="489">
        <v>1</v>
      </c>
      <c r="AI18" s="292" t="s">
        <v>101</v>
      </c>
    </row>
    <row r="19" spans="1:35" s="64" customFormat="1" ht="30" customHeight="1">
      <c r="A19" s="464" t="s">
        <v>268</v>
      </c>
      <c r="B19" s="466">
        <v>4</v>
      </c>
      <c r="C19" s="485">
        <v>4</v>
      </c>
      <c r="D19" s="485">
        <v>6</v>
      </c>
      <c r="E19" s="485">
        <v>11</v>
      </c>
      <c r="F19" s="485">
        <v>10</v>
      </c>
      <c r="G19" s="485">
        <v>9</v>
      </c>
      <c r="H19" s="485">
        <v>5</v>
      </c>
      <c r="I19" s="485">
        <v>8</v>
      </c>
      <c r="J19" s="485">
        <v>6</v>
      </c>
      <c r="K19" s="485">
        <v>11</v>
      </c>
      <c r="L19" s="485">
        <v>9</v>
      </c>
      <c r="M19" s="488">
        <v>10</v>
      </c>
      <c r="N19" s="303">
        <v>9</v>
      </c>
      <c r="O19" s="303">
        <v>9</v>
      </c>
      <c r="P19" s="313">
        <v>9</v>
      </c>
      <c r="Q19" s="303">
        <v>0</v>
      </c>
      <c r="R19" s="303">
        <v>0</v>
      </c>
      <c r="S19" s="303">
        <v>0</v>
      </c>
      <c r="T19" s="303">
        <v>0</v>
      </c>
      <c r="U19" s="485">
        <v>1</v>
      </c>
      <c r="V19" s="488">
        <v>3</v>
      </c>
      <c r="W19" s="303">
        <v>0</v>
      </c>
      <c r="X19" s="303">
        <v>0</v>
      </c>
      <c r="Y19" s="303">
        <v>0</v>
      </c>
      <c r="Z19" s="485">
        <v>4</v>
      </c>
      <c r="AA19" s="485">
        <v>3</v>
      </c>
      <c r="AB19" s="488">
        <v>2</v>
      </c>
      <c r="AC19" s="303">
        <v>0</v>
      </c>
      <c r="AD19" s="303">
        <v>0</v>
      </c>
      <c r="AE19" s="313">
        <v>1</v>
      </c>
      <c r="AF19" s="485">
        <v>5</v>
      </c>
      <c r="AG19" s="485">
        <v>5</v>
      </c>
      <c r="AH19" s="485">
        <v>3</v>
      </c>
      <c r="AI19" s="292" t="s">
        <v>51</v>
      </c>
    </row>
    <row r="20" spans="1:35" s="64" customFormat="1" ht="30" customHeight="1">
      <c r="A20" s="464" t="s">
        <v>269</v>
      </c>
      <c r="B20" s="466">
        <v>2</v>
      </c>
      <c r="C20" s="485">
        <v>1</v>
      </c>
      <c r="D20" s="485">
        <v>1</v>
      </c>
      <c r="E20" s="485">
        <v>10</v>
      </c>
      <c r="F20" s="485">
        <v>10</v>
      </c>
      <c r="G20" s="485">
        <v>10</v>
      </c>
      <c r="H20" s="485">
        <v>11</v>
      </c>
      <c r="I20" s="485">
        <v>13</v>
      </c>
      <c r="J20" s="485">
        <v>9</v>
      </c>
      <c r="K20" s="485">
        <v>7</v>
      </c>
      <c r="L20" s="485">
        <v>6</v>
      </c>
      <c r="M20" s="488">
        <v>10</v>
      </c>
      <c r="N20" s="303">
        <v>14</v>
      </c>
      <c r="O20" s="303">
        <v>8</v>
      </c>
      <c r="P20" s="313">
        <v>10</v>
      </c>
      <c r="Q20" s="303">
        <v>0</v>
      </c>
      <c r="R20" s="303">
        <v>0</v>
      </c>
      <c r="S20" s="303">
        <v>0</v>
      </c>
      <c r="T20" s="303">
        <v>0</v>
      </c>
      <c r="U20" s="485">
        <v>3</v>
      </c>
      <c r="V20" s="485">
        <v>2</v>
      </c>
      <c r="W20" s="303">
        <v>0</v>
      </c>
      <c r="X20" s="303">
        <v>0</v>
      </c>
      <c r="Y20" s="303">
        <v>0</v>
      </c>
      <c r="Z20" s="485">
        <v>1</v>
      </c>
      <c r="AA20" s="303">
        <v>0</v>
      </c>
      <c r="AB20" s="303">
        <v>0</v>
      </c>
      <c r="AC20" s="303">
        <v>0</v>
      </c>
      <c r="AD20" s="303">
        <v>0</v>
      </c>
      <c r="AE20" s="303">
        <v>0</v>
      </c>
      <c r="AF20" s="303">
        <v>0</v>
      </c>
      <c r="AG20" s="303">
        <v>0</v>
      </c>
      <c r="AH20" s="303">
        <v>0</v>
      </c>
      <c r="AI20" s="292" t="s">
        <v>125</v>
      </c>
    </row>
    <row r="21" spans="1:35" s="64" customFormat="1" ht="30" customHeight="1">
      <c r="A21" s="464" t="s">
        <v>270</v>
      </c>
      <c r="B21" s="466">
        <v>1</v>
      </c>
      <c r="C21" s="303">
        <v>0</v>
      </c>
      <c r="D21" s="485">
        <v>1</v>
      </c>
      <c r="E21" s="485">
        <v>7</v>
      </c>
      <c r="F21" s="485">
        <v>11</v>
      </c>
      <c r="G21" s="485">
        <v>8</v>
      </c>
      <c r="H21" s="485">
        <v>13</v>
      </c>
      <c r="I21" s="485">
        <v>9</v>
      </c>
      <c r="J21" s="485">
        <v>14</v>
      </c>
      <c r="K21" s="485">
        <v>10</v>
      </c>
      <c r="L21" s="485">
        <v>11</v>
      </c>
      <c r="M21" s="488">
        <v>8</v>
      </c>
      <c r="N21" s="303">
        <v>11</v>
      </c>
      <c r="O21" s="303">
        <v>11</v>
      </c>
      <c r="P21" s="313">
        <v>10</v>
      </c>
      <c r="Q21" s="303">
        <v>0</v>
      </c>
      <c r="R21" s="303">
        <v>0</v>
      </c>
      <c r="S21" s="303">
        <v>0</v>
      </c>
      <c r="T21" s="485">
        <v>1</v>
      </c>
      <c r="U21" s="485">
        <v>2</v>
      </c>
      <c r="V21" s="485">
        <v>1</v>
      </c>
      <c r="W21" s="303">
        <v>0</v>
      </c>
      <c r="X21" s="303">
        <v>0</v>
      </c>
      <c r="Y21" s="303">
        <v>0</v>
      </c>
      <c r="Z21" s="485">
        <v>2</v>
      </c>
      <c r="AA21" s="485">
        <v>4</v>
      </c>
      <c r="AB21" s="485">
        <v>3</v>
      </c>
      <c r="AC21" s="303">
        <v>0</v>
      </c>
      <c r="AD21" s="303">
        <v>0</v>
      </c>
      <c r="AE21" s="303">
        <v>2</v>
      </c>
      <c r="AF21" s="303">
        <v>0</v>
      </c>
      <c r="AG21" s="303">
        <v>0</v>
      </c>
      <c r="AH21" s="303">
        <v>0</v>
      </c>
      <c r="AI21" s="292" t="s">
        <v>143</v>
      </c>
    </row>
    <row r="22" spans="1:35" s="64" customFormat="1" ht="30" customHeight="1">
      <c r="A22" s="464" t="s">
        <v>271</v>
      </c>
      <c r="B22" s="302">
        <v>0</v>
      </c>
      <c r="C22" s="303">
        <v>0</v>
      </c>
      <c r="D22" s="485">
        <v>4</v>
      </c>
      <c r="E22" s="485">
        <v>8</v>
      </c>
      <c r="F22" s="485">
        <v>9</v>
      </c>
      <c r="G22" s="485">
        <v>5</v>
      </c>
      <c r="H22" s="485">
        <v>10</v>
      </c>
      <c r="I22" s="485">
        <v>11</v>
      </c>
      <c r="J22" s="485">
        <v>14</v>
      </c>
      <c r="K22" s="485">
        <v>13</v>
      </c>
      <c r="L22" s="485">
        <v>11</v>
      </c>
      <c r="M22" s="488">
        <v>8</v>
      </c>
      <c r="N22" s="303">
        <v>19</v>
      </c>
      <c r="O22" s="303">
        <v>14</v>
      </c>
      <c r="P22" s="313">
        <v>12</v>
      </c>
      <c r="Q22" s="303">
        <v>0</v>
      </c>
      <c r="R22" s="303">
        <v>0</v>
      </c>
      <c r="S22" s="303">
        <v>0</v>
      </c>
      <c r="T22" s="303">
        <v>0</v>
      </c>
      <c r="U22" s="303">
        <v>0</v>
      </c>
      <c r="V22" s="485">
        <v>1</v>
      </c>
      <c r="W22" s="303">
        <v>0</v>
      </c>
      <c r="X22" s="303">
        <v>0</v>
      </c>
      <c r="Y22" s="303">
        <v>0</v>
      </c>
      <c r="Z22" s="485">
        <v>12</v>
      </c>
      <c r="AA22" s="485">
        <v>5</v>
      </c>
      <c r="AB22" s="485">
        <v>4</v>
      </c>
      <c r="AC22" s="303">
        <v>0</v>
      </c>
      <c r="AD22" s="303">
        <v>0</v>
      </c>
      <c r="AE22" s="303">
        <v>1</v>
      </c>
      <c r="AF22" s="303">
        <v>0</v>
      </c>
      <c r="AG22" s="303">
        <v>0</v>
      </c>
      <c r="AH22" s="303">
        <v>0</v>
      </c>
      <c r="AI22" s="292" t="s">
        <v>156</v>
      </c>
    </row>
    <row r="23" spans="1:35" s="64" customFormat="1" ht="30" customHeight="1">
      <c r="A23" s="464" t="s">
        <v>272</v>
      </c>
      <c r="B23" s="466">
        <v>1</v>
      </c>
      <c r="C23" s="485">
        <v>3</v>
      </c>
      <c r="D23" s="485">
        <v>2</v>
      </c>
      <c r="E23" s="485">
        <v>7</v>
      </c>
      <c r="F23" s="485">
        <v>5</v>
      </c>
      <c r="G23" s="485">
        <v>4</v>
      </c>
      <c r="H23" s="485">
        <v>5</v>
      </c>
      <c r="I23" s="485">
        <v>7</v>
      </c>
      <c r="J23" s="485">
        <v>9</v>
      </c>
      <c r="K23" s="485">
        <v>17</v>
      </c>
      <c r="L23" s="485">
        <v>15</v>
      </c>
      <c r="M23" s="488">
        <v>15</v>
      </c>
      <c r="N23" s="303">
        <v>14</v>
      </c>
      <c r="O23" s="303">
        <v>14</v>
      </c>
      <c r="P23" s="313">
        <v>14</v>
      </c>
      <c r="Q23" s="303">
        <v>0</v>
      </c>
      <c r="R23" s="303">
        <v>0</v>
      </c>
      <c r="S23" s="303">
        <v>0</v>
      </c>
      <c r="T23" s="303">
        <v>0</v>
      </c>
      <c r="U23" s="303">
        <v>0</v>
      </c>
      <c r="V23" s="303">
        <v>0</v>
      </c>
      <c r="W23" s="303">
        <v>0</v>
      </c>
      <c r="X23" s="303">
        <v>0</v>
      </c>
      <c r="Y23" s="303">
        <v>0</v>
      </c>
      <c r="Z23" s="485">
        <v>5</v>
      </c>
      <c r="AA23" s="485">
        <v>1</v>
      </c>
      <c r="AB23" s="485">
        <v>3</v>
      </c>
      <c r="AC23" s="303">
        <v>0</v>
      </c>
      <c r="AD23" s="303">
        <v>0</v>
      </c>
      <c r="AE23" s="313">
        <v>1</v>
      </c>
      <c r="AF23" s="303">
        <v>0</v>
      </c>
      <c r="AG23" s="303">
        <v>0</v>
      </c>
      <c r="AH23" s="303">
        <v>0</v>
      </c>
      <c r="AI23" s="292" t="s">
        <v>168</v>
      </c>
    </row>
    <row r="24" spans="1:35" s="64" customFormat="1" ht="30" customHeight="1">
      <c r="A24" s="464" t="s">
        <v>273</v>
      </c>
      <c r="B24" s="466">
        <v>9</v>
      </c>
      <c r="C24" s="485">
        <v>10</v>
      </c>
      <c r="D24" s="485">
        <v>14</v>
      </c>
      <c r="E24" s="485">
        <v>11</v>
      </c>
      <c r="F24" s="485">
        <v>8</v>
      </c>
      <c r="G24" s="485">
        <v>6</v>
      </c>
      <c r="H24" s="485">
        <v>5</v>
      </c>
      <c r="I24" s="485">
        <v>7</v>
      </c>
      <c r="J24" s="485">
        <v>6</v>
      </c>
      <c r="K24" s="485">
        <v>6</v>
      </c>
      <c r="L24" s="485">
        <v>6</v>
      </c>
      <c r="M24" s="488">
        <v>5</v>
      </c>
      <c r="N24" s="303">
        <v>6</v>
      </c>
      <c r="O24" s="303">
        <v>7</v>
      </c>
      <c r="P24" s="313">
        <v>4</v>
      </c>
      <c r="Q24" s="303">
        <v>0</v>
      </c>
      <c r="R24" s="303">
        <v>0</v>
      </c>
      <c r="S24" s="303">
        <v>0</v>
      </c>
      <c r="T24" s="303">
        <v>0</v>
      </c>
      <c r="U24" s="485">
        <v>1</v>
      </c>
      <c r="V24" s="303">
        <v>0</v>
      </c>
      <c r="W24" s="303">
        <v>0</v>
      </c>
      <c r="X24" s="303">
        <v>0</v>
      </c>
      <c r="Y24" s="303">
        <v>0</v>
      </c>
      <c r="Z24" s="303">
        <v>0</v>
      </c>
      <c r="AA24" s="303">
        <v>0</v>
      </c>
      <c r="AB24" s="303">
        <v>0</v>
      </c>
      <c r="AC24" s="303">
        <v>0</v>
      </c>
      <c r="AD24" s="303">
        <v>2</v>
      </c>
      <c r="AE24" s="313">
        <v>0</v>
      </c>
      <c r="AF24" s="303">
        <v>0</v>
      </c>
      <c r="AG24" s="303">
        <v>0</v>
      </c>
      <c r="AH24" s="303">
        <v>0</v>
      </c>
      <c r="AI24" s="292" t="s">
        <v>161</v>
      </c>
    </row>
    <row r="25" spans="1:35" s="64" customFormat="1" ht="30" customHeight="1">
      <c r="A25" s="464" t="s">
        <v>274</v>
      </c>
      <c r="B25" s="466">
        <v>7</v>
      </c>
      <c r="C25" s="485">
        <v>7</v>
      </c>
      <c r="D25" s="485">
        <v>13</v>
      </c>
      <c r="E25" s="485">
        <v>14</v>
      </c>
      <c r="F25" s="485">
        <v>11</v>
      </c>
      <c r="G25" s="485">
        <v>11</v>
      </c>
      <c r="H25" s="485">
        <v>1</v>
      </c>
      <c r="I25" s="485">
        <v>4</v>
      </c>
      <c r="J25" s="485">
        <v>4</v>
      </c>
      <c r="K25" s="485">
        <v>8</v>
      </c>
      <c r="L25" s="485">
        <v>8</v>
      </c>
      <c r="M25" s="488">
        <v>2</v>
      </c>
      <c r="N25" s="303">
        <v>9</v>
      </c>
      <c r="O25" s="303">
        <v>10</v>
      </c>
      <c r="P25" s="313">
        <v>4</v>
      </c>
      <c r="Q25" s="485">
        <v>5</v>
      </c>
      <c r="R25" s="485">
        <v>1</v>
      </c>
      <c r="S25" s="303">
        <v>0</v>
      </c>
      <c r="T25" s="485">
        <v>1</v>
      </c>
      <c r="U25" s="485">
        <v>3</v>
      </c>
      <c r="V25" s="303">
        <v>0</v>
      </c>
      <c r="W25" s="303">
        <v>0</v>
      </c>
      <c r="X25" s="303">
        <v>0</v>
      </c>
      <c r="Y25" s="303">
        <v>0</v>
      </c>
      <c r="Z25" s="303">
        <v>0</v>
      </c>
      <c r="AA25" s="303">
        <v>0</v>
      </c>
      <c r="AB25" s="485">
        <v>2</v>
      </c>
      <c r="AC25" s="303">
        <v>0</v>
      </c>
      <c r="AD25" s="303">
        <v>0</v>
      </c>
      <c r="AE25" s="313">
        <v>0</v>
      </c>
      <c r="AF25" s="303">
        <v>0</v>
      </c>
      <c r="AG25" s="303">
        <v>0</v>
      </c>
      <c r="AH25" s="303">
        <v>0</v>
      </c>
      <c r="AI25" s="292" t="s">
        <v>113</v>
      </c>
    </row>
    <row r="26" spans="1:35" s="64" customFormat="1" ht="30" customHeight="1">
      <c r="A26" s="465" t="s">
        <v>275</v>
      </c>
      <c r="B26" s="463">
        <v>9</v>
      </c>
      <c r="C26" s="315">
        <v>7</v>
      </c>
      <c r="D26" s="487">
        <v>14</v>
      </c>
      <c r="E26" s="487">
        <v>10</v>
      </c>
      <c r="F26" s="315">
        <v>5</v>
      </c>
      <c r="G26" s="487">
        <v>13</v>
      </c>
      <c r="H26" s="487">
        <v>7</v>
      </c>
      <c r="I26" s="315">
        <v>12</v>
      </c>
      <c r="J26" s="487">
        <v>3</v>
      </c>
      <c r="K26" s="487">
        <v>5</v>
      </c>
      <c r="L26" s="315">
        <v>7</v>
      </c>
      <c r="M26" s="487">
        <v>1</v>
      </c>
      <c r="N26" s="314">
        <v>6</v>
      </c>
      <c r="O26" s="314">
        <v>10</v>
      </c>
      <c r="P26" s="315">
        <v>3</v>
      </c>
      <c r="Q26" s="486">
        <v>13</v>
      </c>
      <c r="R26" s="486">
        <v>4</v>
      </c>
      <c r="S26" s="315">
        <v>0</v>
      </c>
      <c r="T26" s="314">
        <v>0</v>
      </c>
      <c r="U26" s="314">
        <v>0</v>
      </c>
      <c r="V26" s="314">
        <v>0</v>
      </c>
      <c r="W26" s="486">
        <v>7</v>
      </c>
      <c r="X26" s="486">
        <v>7</v>
      </c>
      <c r="Y26" s="486">
        <v>4</v>
      </c>
      <c r="Z26" s="314">
        <v>0</v>
      </c>
      <c r="AA26" s="314">
        <v>0</v>
      </c>
      <c r="AB26" s="314">
        <v>0</v>
      </c>
      <c r="AC26" s="314">
        <v>0</v>
      </c>
      <c r="AD26" s="314">
        <v>1</v>
      </c>
      <c r="AE26" s="314">
        <v>1</v>
      </c>
      <c r="AF26" s="314">
        <v>0</v>
      </c>
      <c r="AG26" s="314">
        <v>0</v>
      </c>
      <c r="AH26" s="316">
        <v>0</v>
      </c>
      <c r="AI26" s="250" t="s">
        <v>104</v>
      </c>
    </row>
    <row r="27" spans="1:35" ht="15" customHeight="1">
      <c r="A27" s="317" t="s">
        <v>413</v>
      </c>
      <c r="B27" s="276"/>
      <c r="C27" s="276"/>
      <c r="D27" s="276"/>
      <c r="E27" s="276"/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6"/>
      <c r="Q27" s="276"/>
      <c r="R27" s="276"/>
      <c r="S27" s="276"/>
      <c r="T27" s="276"/>
      <c r="U27" s="276"/>
      <c r="V27" s="276"/>
      <c r="W27" s="276"/>
      <c r="X27" s="276"/>
      <c r="Y27" s="276"/>
      <c r="Z27" s="276"/>
      <c r="AA27" s="276"/>
      <c r="AB27" s="276"/>
      <c r="AC27" s="276"/>
      <c r="AD27" s="276"/>
      <c r="AE27" s="276"/>
      <c r="AF27" s="276"/>
      <c r="AG27" s="276"/>
      <c r="AH27" s="276"/>
      <c r="AI27" s="285" t="s">
        <v>386</v>
      </c>
    </row>
    <row r="28" spans="1:35">
      <c r="A28" s="28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126"/>
      <c r="AD28" s="126"/>
      <c r="AE28" s="126"/>
      <c r="AF28" s="28"/>
      <c r="AG28" s="28"/>
      <c r="AH28" s="28"/>
    </row>
    <row r="29" spans="1:35">
      <c r="B29" s="26" t="s">
        <v>64</v>
      </c>
    </row>
    <row r="30" spans="1:35">
      <c r="B30" s="26" t="s">
        <v>64</v>
      </c>
    </row>
  </sheetData>
  <mergeCells count="11">
    <mergeCell ref="AF5:AH5"/>
    <mergeCell ref="T5:V5"/>
    <mergeCell ref="W5:Y5"/>
    <mergeCell ref="Z5:AB5"/>
    <mergeCell ref="AC5:AE5"/>
    <mergeCell ref="B5:D5"/>
    <mergeCell ref="K5:M5"/>
    <mergeCell ref="N5:P5"/>
    <mergeCell ref="Q5:S5"/>
    <mergeCell ref="E5:G5"/>
    <mergeCell ref="H5:J5"/>
  </mergeCells>
  <phoneticPr fontId="36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view="pageBreakPreview" zoomScale="85" zoomScaleNormal="100" zoomScaleSheetLayoutView="85" workbookViewId="0">
      <selection activeCell="B2" sqref="B2"/>
    </sheetView>
  </sheetViews>
  <sheetFormatPr defaultRowHeight="15.75"/>
  <cols>
    <col min="1" max="1" width="9.625" style="66" customWidth="1"/>
    <col min="2" max="2" width="6.625" style="65" customWidth="1"/>
    <col min="3" max="3" width="10" style="65" customWidth="1"/>
    <col min="4" max="4" width="7.625" style="65" customWidth="1"/>
    <col min="5" max="5" width="9.625" style="65" customWidth="1"/>
    <col min="6" max="6" width="9.25" style="65" customWidth="1"/>
    <col min="7" max="7" width="9.625" style="65" customWidth="1"/>
    <col min="8" max="9" width="7.625" style="65" customWidth="1"/>
    <col min="10" max="10" width="11.875" style="65" customWidth="1"/>
    <col min="11" max="11" width="9.625" style="66" customWidth="1"/>
    <col min="12" max="12" width="6.625" style="65" customWidth="1"/>
    <col min="13" max="13" width="10" style="65" customWidth="1"/>
    <col min="14" max="14" width="7.625" style="65" customWidth="1"/>
    <col min="15" max="15" width="9.625" style="65" customWidth="1"/>
    <col min="16" max="16" width="9.25" style="65" customWidth="1"/>
    <col min="17" max="17" width="9.625" style="65" customWidth="1"/>
    <col min="18" max="19" width="7.625" style="65" customWidth="1"/>
    <col min="20" max="20" width="11.875" style="65" customWidth="1"/>
    <col min="21" max="21" width="9.625" style="79" customWidth="1"/>
    <col min="22" max="22" width="6.625" style="65" customWidth="1"/>
    <col min="23" max="23" width="10" style="65" customWidth="1"/>
    <col min="24" max="24" width="7.625" style="65" customWidth="1"/>
    <col min="25" max="25" width="9.625" style="65" customWidth="1"/>
    <col min="26" max="26" width="9.25" style="65" customWidth="1"/>
    <col min="27" max="27" width="9.625" style="65" customWidth="1"/>
    <col min="28" max="29" width="7.625" style="65" customWidth="1"/>
    <col min="30" max="30" width="11.875" style="65" customWidth="1"/>
    <col min="31" max="16384" width="9" style="66"/>
  </cols>
  <sheetData>
    <row r="1" spans="1:30" ht="24.95" customHeight="1">
      <c r="A1" s="272" t="s">
        <v>276</v>
      </c>
      <c r="B1" s="318"/>
      <c r="C1" s="318"/>
      <c r="D1" s="318"/>
      <c r="E1" s="318"/>
      <c r="F1" s="318"/>
      <c r="G1" s="318"/>
      <c r="H1" s="318"/>
      <c r="I1" s="318"/>
      <c r="J1" s="276"/>
      <c r="K1" s="276"/>
      <c r="L1" s="318"/>
      <c r="M1" s="318"/>
      <c r="N1" s="318"/>
      <c r="O1" s="318"/>
      <c r="P1" s="318"/>
      <c r="Q1" s="318"/>
      <c r="R1" s="318"/>
      <c r="S1" s="318"/>
      <c r="T1" s="277" t="s">
        <v>277</v>
      </c>
      <c r="U1" s="319" t="s">
        <v>278</v>
      </c>
      <c r="V1" s="318"/>
      <c r="W1" s="318"/>
      <c r="X1" s="318"/>
      <c r="Y1" s="318"/>
      <c r="Z1" s="318"/>
      <c r="AA1" s="318"/>
      <c r="AB1" s="318"/>
      <c r="AC1" s="318"/>
      <c r="AD1" s="276"/>
    </row>
    <row r="2" spans="1:30" s="67" customFormat="1" ht="24.95" customHeight="1">
      <c r="A2" s="278" t="s">
        <v>206</v>
      </c>
      <c r="B2" s="278"/>
      <c r="C2" s="278"/>
      <c r="D2" s="278"/>
      <c r="E2" s="278"/>
      <c r="F2" s="278"/>
      <c r="G2" s="278"/>
      <c r="H2" s="278"/>
      <c r="I2" s="278"/>
      <c r="J2" s="278"/>
      <c r="K2" s="279" t="s">
        <v>387</v>
      </c>
      <c r="L2" s="279"/>
      <c r="M2" s="279"/>
      <c r="N2" s="279"/>
      <c r="O2" s="279"/>
      <c r="P2" s="279"/>
      <c r="Q2" s="279"/>
      <c r="R2" s="279"/>
      <c r="S2" s="279"/>
      <c r="T2" s="279"/>
      <c r="U2" s="278" t="s">
        <v>202</v>
      </c>
      <c r="V2" s="278"/>
      <c r="W2" s="278"/>
      <c r="X2" s="278"/>
      <c r="Y2" s="278"/>
      <c r="Z2" s="278"/>
      <c r="AA2" s="278"/>
      <c r="AB2" s="278"/>
      <c r="AC2" s="278"/>
      <c r="AD2" s="320"/>
    </row>
    <row r="3" spans="1:30" s="68" customFormat="1" ht="23.1" customHeight="1">
      <c r="A3" s="321"/>
      <c r="B3" s="322"/>
      <c r="C3" s="322"/>
      <c r="D3" s="322"/>
      <c r="E3" s="322"/>
      <c r="F3" s="322"/>
      <c r="G3" s="322"/>
      <c r="H3" s="322"/>
      <c r="I3" s="322"/>
      <c r="J3" s="321"/>
      <c r="K3" s="321"/>
      <c r="L3" s="322"/>
      <c r="M3" s="322"/>
      <c r="N3" s="322"/>
      <c r="O3" s="322"/>
      <c r="P3" s="322"/>
      <c r="Q3" s="322"/>
      <c r="R3" s="322"/>
      <c r="S3" s="322"/>
      <c r="T3" s="321"/>
      <c r="U3" s="279" t="s">
        <v>388</v>
      </c>
      <c r="V3" s="323"/>
      <c r="W3" s="323"/>
      <c r="X3" s="323"/>
      <c r="Y3" s="323"/>
      <c r="Z3" s="323"/>
      <c r="AA3" s="323"/>
      <c r="AB3" s="323"/>
      <c r="AC3" s="323"/>
      <c r="AD3" s="324"/>
    </row>
    <row r="4" spans="1:30" s="69" customFormat="1" ht="17.100000000000001" customHeight="1" thickBot="1">
      <c r="A4" s="325" t="s">
        <v>154</v>
      </c>
      <c r="B4" s="285"/>
      <c r="C4" s="285"/>
      <c r="D4" s="285"/>
      <c r="E4" s="285"/>
      <c r="F4" s="285"/>
      <c r="G4" s="285"/>
      <c r="H4" s="285"/>
      <c r="I4" s="285"/>
      <c r="J4" s="285"/>
      <c r="K4" s="325" t="s">
        <v>133</v>
      </c>
      <c r="L4" s="285"/>
      <c r="M4" s="285"/>
      <c r="N4" s="285"/>
      <c r="O4" s="285"/>
      <c r="P4" s="285"/>
      <c r="Q4" s="285"/>
      <c r="R4" s="285"/>
      <c r="S4" s="285"/>
      <c r="T4" s="285"/>
      <c r="U4" s="325" t="s">
        <v>106</v>
      </c>
      <c r="V4" s="285"/>
      <c r="W4" s="285"/>
      <c r="X4" s="285"/>
      <c r="Y4" s="285"/>
      <c r="Z4" s="285"/>
      <c r="AA4" s="285"/>
      <c r="AB4" s="285"/>
      <c r="AC4" s="285"/>
      <c r="AD4" s="285"/>
    </row>
    <row r="5" spans="1:30" s="70" customFormat="1" ht="13.5" customHeight="1">
      <c r="A5" s="326" t="s">
        <v>97</v>
      </c>
      <c r="B5" s="543" t="s">
        <v>333</v>
      </c>
      <c r="C5" s="544"/>
      <c r="D5" s="544"/>
      <c r="E5" s="544"/>
      <c r="F5" s="545"/>
      <c r="G5" s="327" t="s">
        <v>342</v>
      </c>
      <c r="H5" s="541" t="s">
        <v>321</v>
      </c>
      <c r="I5" s="542"/>
      <c r="J5" s="328" t="s">
        <v>147</v>
      </c>
      <c r="K5" s="326" t="s">
        <v>97</v>
      </c>
      <c r="L5" s="543" t="s">
        <v>333</v>
      </c>
      <c r="M5" s="544"/>
      <c r="N5" s="544"/>
      <c r="O5" s="544"/>
      <c r="P5" s="545"/>
      <c r="Q5" s="327" t="s">
        <v>342</v>
      </c>
      <c r="R5" s="547" t="s">
        <v>346</v>
      </c>
      <c r="S5" s="548"/>
      <c r="T5" s="328" t="s">
        <v>147</v>
      </c>
      <c r="U5" s="326" t="s">
        <v>97</v>
      </c>
      <c r="V5" s="544" t="s">
        <v>344</v>
      </c>
      <c r="W5" s="544"/>
      <c r="X5" s="544"/>
      <c r="Y5" s="544"/>
      <c r="Z5" s="545"/>
      <c r="AA5" s="327" t="s">
        <v>342</v>
      </c>
      <c r="AB5" s="547" t="s">
        <v>345</v>
      </c>
      <c r="AC5" s="548"/>
      <c r="AD5" s="328" t="s">
        <v>147</v>
      </c>
    </row>
    <row r="6" spans="1:30" s="70" customFormat="1" ht="13.5" customHeight="1">
      <c r="A6" s="329"/>
      <c r="B6" s="330" t="s">
        <v>245</v>
      </c>
      <c r="C6" s="330" t="s">
        <v>142</v>
      </c>
      <c r="D6" s="330" t="s">
        <v>42</v>
      </c>
      <c r="E6" s="330" t="s">
        <v>159</v>
      </c>
      <c r="F6" s="330" t="s">
        <v>62</v>
      </c>
      <c r="G6" s="305" t="s">
        <v>316</v>
      </c>
      <c r="H6" s="330" t="s">
        <v>245</v>
      </c>
      <c r="I6" s="330" t="s">
        <v>246</v>
      </c>
      <c r="J6" s="331" t="s">
        <v>322</v>
      </c>
      <c r="K6" s="329"/>
      <c r="L6" s="330" t="s">
        <v>245</v>
      </c>
      <c r="M6" s="330" t="s">
        <v>142</v>
      </c>
      <c r="N6" s="330" t="s">
        <v>42</v>
      </c>
      <c r="O6" s="330" t="s">
        <v>159</v>
      </c>
      <c r="P6" s="330" t="s">
        <v>62</v>
      </c>
      <c r="Q6" s="305" t="s">
        <v>316</v>
      </c>
      <c r="R6" s="330" t="s">
        <v>245</v>
      </c>
      <c r="S6" s="330" t="s">
        <v>246</v>
      </c>
      <c r="T6" s="331" t="s">
        <v>322</v>
      </c>
      <c r="U6" s="329"/>
      <c r="V6" s="330" t="s">
        <v>245</v>
      </c>
      <c r="W6" s="330" t="s">
        <v>142</v>
      </c>
      <c r="X6" s="330" t="s">
        <v>42</v>
      </c>
      <c r="Y6" s="330" t="s">
        <v>159</v>
      </c>
      <c r="Z6" s="330" t="s">
        <v>62</v>
      </c>
      <c r="AA6" s="305" t="s">
        <v>316</v>
      </c>
      <c r="AB6" s="330" t="s">
        <v>245</v>
      </c>
      <c r="AC6" s="330" t="s">
        <v>246</v>
      </c>
      <c r="AD6" s="331" t="s">
        <v>322</v>
      </c>
    </row>
    <row r="7" spans="1:30" s="72" customFormat="1" ht="13.5" customHeight="1">
      <c r="A7" s="300" t="s">
        <v>77</v>
      </c>
      <c r="B7" s="300" t="s">
        <v>120</v>
      </c>
      <c r="C7" s="300" t="s">
        <v>317</v>
      </c>
      <c r="D7" s="300" t="s">
        <v>318</v>
      </c>
      <c r="E7" s="300" t="s">
        <v>319</v>
      </c>
      <c r="F7" s="300" t="s">
        <v>320</v>
      </c>
      <c r="G7" s="300" t="s">
        <v>279</v>
      </c>
      <c r="H7" s="300" t="s">
        <v>120</v>
      </c>
      <c r="I7" s="300" t="s">
        <v>320</v>
      </c>
      <c r="J7" s="332" t="s">
        <v>323</v>
      </c>
      <c r="K7" s="300" t="s">
        <v>77</v>
      </c>
      <c r="L7" s="300" t="s">
        <v>120</v>
      </c>
      <c r="M7" s="300" t="s">
        <v>317</v>
      </c>
      <c r="N7" s="300" t="s">
        <v>318</v>
      </c>
      <c r="O7" s="300" t="s">
        <v>319</v>
      </c>
      <c r="P7" s="300" t="s">
        <v>320</v>
      </c>
      <c r="Q7" s="300" t="s">
        <v>279</v>
      </c>
      <c r="R7" s="300" t="s">
        <v>120</v>
      </c>
      <c r="S7" s="300" t="s">
        <v>320</v>
      </c>
      <c r="T7" s="332" t="s">
        <v>323</v>
      </c>
      <c r="U7" s="300" t="s">
        <v>77</v>
      </c>
      <c r="V7" s="300" t="s">
        <v>120</v>
      </c>
      <c r="W7" s="300" t="s">
        <v>317</v>
      </c>
      <c r="X7" s="300" t="s">
        <v>318</v>
      </c>
      <c r="Y7" s="300" t="s">
        <v>319</v>
      </c>
      <c r="Z7" s="300" t="s">
        <v>320</v>
      </c>
      <c r="AA7" s="300" t="s">
        <v>279</v>
      </c>
      <c r="AB7" s="300" t="s">
        <v>120</v>
      </c>
      <c r="AC7" s="300" t="s">
        <v>320</v>
      </c>
      <c r="AD7" s="332" t="s">
        <v>323</v>
      </c>
    </row>
    <row r="8" spans="1:30" s="73" customFormat="1" ht="13.5" customHeight="1">
      <c r="A8" s="305">
        <v>2016</v>
      </c>
      <c r="B8" s="333">
        <v>15</v>
      </c>
      <c r="C8" s="334">
        <v>20.100000000000001</v>
      </c>
      <c r="D8" s="334">
        <v>37.200000000000003</v>
      </c>
      <c r="E8" s="334">
        <v>11.5</v>
      </c>
      <c r="F8" s="334">
        <v>-11.7</v>
      </c>
      <c r="G8" s="334">
        <v>1482.3</v>
      </c>
      <c r="H8" s="335">
        <v>72</v>
      </c>
      <c r="I8" s="335">
        <v>11</v>
      </c>
      <c r="J8" s="334">
        <v>1016.7</v>
      </c>
      <c r="K8" s="301">
        <v>2016</v>
      </c>
      <c r="L8" s="336">
        <v>14.8</v>
      </c>
      <c r="M8" s="337">
        <v>18.8</v>
      </c>
      <c r="N8" s="337">
        <v>36</v>
      </c>
      <c r="O8" s="337">
        <v>11.5</v>
      </c>
      <c r="P8" s="337">
        <v>-9.1</v>
      </c>
      <c r="Q8" s="334">
        <v>1398</v>
      </c>
      <c r="R8" s="338">
        <v>82.1</v>
      </c>
      <c r="S8" s="338">
        <v>13</v>
      </c>
      <c r="T8" s="334">
        <v>1016.8</v>
      </c>
      <c r="U8" s="301">
        <v>2016</v>
      </c>
      <c r="V8" s="333">
        <v>15.3</v>
      </c>
      <c r="W8" s="334">
        <v>18.600000000000001</v>
      </c>
      <c r="X8" s="334">
        <v>34.4</v>
      </c>
      <c r="Y8" s="334">
        <v>12.5</v>
      </c>
      <c r="Z8" s="334">
        <v>-8.9</v>
      </c>
      <c r="AA8" s="334">
        <v>1616.6</v>
      </c>
      <c r="AB8" s="335">
        <v>62.4</v>
      </c>
      <c r="AC8" s="335">
        <v>13</v>
      </c>
      <c r="AD8" s="334">
        <v>1016</v>
      </c>
    </row>
    <row r="9" spans="1:30" s="64" customFormat="1" ht="13.5" customHeight="1">
      <c r="A9" s="305">
        <v>2017</v>
      </c>
      <c r="B9" s="334">
        <v>14.6</v>
      </c>
      <c r="C9" s="334">
        <v>20.100000000000001</v>
      </c>
      <c r="D9" s="334">
        <v>37.299999999999997</v>
      </c>
      <c r="E9" s="334">
        <v>10.199999999999999</v>
      </c>
      <c r="F9" s="334">
        <v>-7.9</v>
      </c>
      <c r="G9" s="334">
        <v>936.6</v>
      </c>
      <c r="H9" s="335">
        <v>69</v>
      </c>
      <c r="I9" s="335">
        <v>7</v>
      </c>
      <c r="J9" s="334">
        <v>1017</v>
      </c>
      <c r="K9" s="301">
        <v>2017</v>
      </c>
      <c r="L9" s="337">
        <v>14.3</v>
      </c>
      <c r="M9" s="337">
        <v>18.5</v>
      </c>
      <c r="N9" s="337">
        <v>34.5</v>
      </c>
      <c r="O9" s="337">
        <v>10.8</v>
      </c>
      <c r="P9" s="337">
        <v>-6.5</v>
      </c>
      <c r="Q9" s="334">
        <v>722.5</v>
      </c>
      <c r="R9" s="338">
        <v>81</v>
      </c>
      <c r="S9" s="338">
        <v>12</v>
      </c>
      <c r="T9" s="334">
        <v>1017.2</v>
      </c>
      <c r="U9" s="301">
        <v>2017</v>
      </c>
      <c r="V9" s="334">
        <v>15</v>
      </c>
      <c r="W9" s="334">
        <v>18.8</v>
      </c>
      <c r="X9" s="334">
        <v>35.9</v>
      </c>
      <c r="Y9" s="334">
        <v>11.9</v>
      </c>
      <c r="Z9" s="334">
        <v>-6.8</v>
      </c>
      <c r="AA9" s="334">
        <v>1019.6</v>
      </c>
      <c r="AB9" s="335">
        <v>64</v>
      </c>
      <c r="AC9" s="335">
        <v>9</v>
      </c>
      <c r="AD9" s="334">
        <v>1016.2</v>
      </c>
    </row>
    <row r="10" spans="1:30" s="64" customFormat="1" ht="13.5" customHeight="1">
      <c r="A10" s="305">
        <v>2018</v>
      </c>
      <c r="B10" s="334">
        <v>14.641666666666666</v>
      </c>
      <c r="C10" s="334">
        <v>20.06666666666667</v>
      </c>
      <c r="D10" s="334">
        <v>38.5</v>
      </c>
      <c r="E10" s="334">
        <v>10.333333333333332</v>
      </c>
      <c r="F10" s="334">
        <v>-11.5</v>
      </c>
      <c r="G10" s="334">
        <v>1427.9000000000003</v>
      </c>
      <c r="H10" s="335">
        <v>70.583333333333329</v>
      </c>
      <c r="I10" s="335">
        <v>5</v>
      </c>
      <c r="J10" s="334">
        <v>1016.9250000000001</v>
      </c>
      <c r="K10" s="301">
        <v>2018</v>
      </c>
      <c r="L10" s="337">
        <v>14.4</v>
      </c>
      <c r="M10" s="337">
        <v>18.441666666666666</v>
      </c>
      <c r="N10" s="337">
        <v>36.700000000000003</v>
      </c>
      <c r="O10" s="337">
        <v>11.075000000000001</v>
      </c>
      <c r="P10" s="337">
        <v>-11.3</v>
      </c>
      <c r="Q10" s="334">
        <v>1363.3</v>
      </c>
      <c r="R10" s="338">
        <v>76.083333333333329</v>
      </c>
      <c r="S10" s="338">
        <v>17</v>
      </c>
      <c r="T10" s="334">
        <v>1016.9666666666667</v>
      </c>
      <c r="U10" s="301">
        <v>2018</v>
      </c>
      <c r="V10" s="334">
        <v>14.924999999999997</v>
      </c>
      <c r="W10" s="334">
        <v>18.441666666666666</v>
      </c>
      <c r="X10" s="334">
        <v>35</v>
      </c>
      <c r="Y10" s="334">
        <v>11.991666666666667</v>
      </c>
      <c r="Z10" s="334">
        <v>-10.3</v>
      </c>
      <c r="AA10" s="334">
        <v>1578.7</v>
      </c>
      <c r="AB10" s="335">
        <v>68.25</v>
      </c>
      <c r="AC10" s="335">
        <v>12</v>
      </c>
      <c r="AD10" s="334">
        <v>1016.2833333333333</v>
      </c>
    </row>
    <row r="11" spans="1:30" s="64" customFormat="1" ht="13.5" customHeight="1">
      <c r="A11" s="305">
        <v>2019</v>
      </c>
      <c r="B11" s="334">
        <v>14.658333333333333</v>
      </c>
      <c r="C11" s="334">
        <v>19.966666666666665</v>
      </c>
      <c r="D11" s="334">
        <v>34.799999999999997</v>
      </c>
      <c r="E11" s="334">
        <v>10.483333333333334</v>
      </c>
      <c r="F11" s="334">
        <v>-5.9</v>
      </c>
      <c r="G11" s="334">
        <v>1085.8999999999999</v>
      </c>
      <c r="H11" s="335">
        <v>69.166666666666671</v>
      </c>
      <c r="I11" s="335">
        <v>6</v>
      </c>
      <c r="J11" s="334">
        <v>1016.6250000000001</v>
      </c>
      <c r="K11" s="301">
        <v>2019</v>
      </c>
      <c r="L11" s="337">
        <v>14.333333333333336</v>
      </c>
      <c r="M11" s="337">
        <v>18.208333333333336</v>
      </c>
      <c r="N11" s="337">
        <v>33.799999999999997</v>
      </c>
      <c r="O11" s="337">
        <v>11.091666666666667</v>
      </c>
      <c r="P11" s="337">
        <v>-4.0999999999999996</v>
      </c>
      <c r="Q11" s="334">
        <v>1248.4000000000001</v>
      </c>
      <c r="R11" s="338">
        <v>72.333333333333329</v>
      </c>
      <c r="S11" s="338">
        <v>12</v>
      </c>
      <c r="T11" s="334">
        <v>1016.5583333333333</v>
      </c>
      <c r="U11" s="301">
        <v>2019</v>
      </c>
      <c r="V11" s="334">
        <v>15.383333333333335</v>
      </c>
      <c r="W11" s="334">
        <v>19.041666666666668</v>
      </c>
      <c r="X11" s="334">
        <v>33.9</v>
      </c>
      <c r="Y11" s="334">
        <v>12.450000000000001</v>
      </c>
      <c r="Z11" s="334">
        <v>-4.8</v>
      </c>
      <c r="AA11" s="334">
        <v>1529.9</v>
      </c>
      <c r="AB11" s="335">
        <v>67.5</v>
      </c>
      <c r="AC11" s="335">
        <v>12</v>
      </c>
      <c r="AD11" s="334">
        <v>1015.8249999999999</v>
      </c>
    </row>
    <row r="12" spans="1:30" s="64" customFormat="1" ht="13.5" customHeight="1">
      <c r="A12" s="305">
        <v>2020</v>
      </c>
      <c r="B12" s="334">
        <v>14.5</v>
      </c>
      <c r="C12" s="334">
        <v>19.55833333333333</v>
      </c>
      <c r="D12" s="334">
        <v>34.4</v>
      </c>
      <c r="E12" s="334">
        <v>10.483333333333333</v>
      </c>
      <c r="F12" s="334">
        <v>-8.9</v>
      </c>
      <c r="G12" s="334">
        <v>2026.9999999999998</v>
      </c>
      <c r="H12" s="335">
        <v>70.916666666666671</v>
      </c>
      <c r="I12" s="335">
        <v>1</v>
      </c>
      <c r="J12" s="334">
        <v>1016.875</v>
      </c>
      <c r="K12" s="301">
        <v>2020</v>
      </c>
      <c r="L12" s="337">
        <v>13.983333333333333</v>
      </c>
      <c r="M12" s="337">
        <v>17.458333333333332</v>
      </c>
      <c r="N12" s="337">
        <v>33.299999999999997</v>
      </c>
      <c r="O12" s="337">
        <v>11.041666666666664</v>
      </c>
      <c r="P12" s="337">
        <v>-7.5</v>
      </c>
      <c r="Q12" s="339">
        <v>1427.7</v>
      </c>
      <c r="R12" s="338">
        <v>74.166666666666671</v>
      </c>
      <c r="S12" s="338">
        <v>17</v>
      </c>
      <c r="T12" s="339">
        <v>1016.775</v>
      </c>
      <c r="U12" s="301">
        <v>2020</v>
      </c>
      <c r="V12" s="334">
        <v>15.049999999999999</v>
      </c>
      <c r="W12" s="334">
        <v>18.55</v>
      </c>
      <c r="X12" s="334">
        <v>32.6</v>
      </c>
      <c r="Y12" s="334">
        <v>12.183333333333335</v>
      </c>
      <c r="Z12" s="334">
        <v>-7</v>
      </c>
      <c r="AA12" s="334">
        <v>1751.8999999999999</v>
      </c>
      <c r="AB12" s="335">
        <v>67.75</v>
      </c>
      <c r="AC12" s="335">
        <v>9</v>
      </c>
      <c r="AD12" s="334">
        <v>1016.1916666666667</v>
      </c>
    </row>
    <row r="13" spans="1:30" s="63" customFormat="1" ht="22.5" customHeight="1">
      <c r="A13" s="308">
        <v>2021</v>
      </c>
      <c r="B13" s="340">
        <f>AVERAGE(B14:B25)</f>
        <v>15.074999999999998</v>
      </c>
      <c r="C13" s="340">
        <f>AVERAGE(C14:C25)</f>
        <v>20.341666666666665</v>
      </c>
      <c r="D13" s="340">
        <f>MAX(D14:D25)</f>
        <v>35.1</v>
      </c>
      <c r="E13" s="340">
        <f>AVERAGE(E14:E25)</f>
        <v>10.825000000000001</v>
      </c>
      <c r="F13" s="340">
        <f>MIN(F14:F25)</f>
        <v>-13.5</v>
      </c>
      <c r="G13" s="340">
        <f>SUM(G14:G25)</f>
        <v>1303.7999999999997</v>
      </c>
      <c r="H13" s="341">
        <f>AVERAGE(H14:H25)</f>
        <v>72.583333333333329</v>
      </c>
      <c r="I13" s="341">
        <f>MIN(I14:I25)</f>
        <v>8</v>
      </c>
      <c r="J13" s="340">
        <f>AVERAGE(J14:J25)</f>
        <v>1016.4916666666667</v>
      </c>
      <c r="K13" s="342">
        <f>A13</f>
        <v>2021</v>
      </c>
      <c r="L13" s="343">
        <f>AVERAGE(L14:L25)</f>
        <v>15.058333333333335</v>
      </c>
      <c r="M13" s="343">
        <f>AVERAGE(M14:M25)</f>
        <v>18.908333333333331</v>
      </c>
      <c r="N13" s="343">
        <f>MAX(N14:N25)</f>
        <v>33.6</v>
      </c>
      <c r="O13" s="343">
        <f>AVERAGE(O14:O25)</f>
        <v>11.758333333333335</v>
      </c>
      <c r="P13" s="343">
        <f>MIN(P14:P25)</f>
        <v>-12.8</v>
      </c>
      <c r="Q13" s="344">
        <f>SUM(Q14:Q25)</f>
        <v>1101</v>
      </c>
      <c r="R13" s="345">
        <f>AVERAGE(R14:R25)</f>
        <v>73.583333333333329</v>
      </c>
      <c r="S13" s="345">
        <f>MIN(S14:S25)</f>
        <v>11</v>
      </c>
      <c r="T13" s="344">
        <f>AVERAGE(T14:T25)</f>
        <v>1016.7000000000002</v>
      </c>
      <c r="U13" s="342">
        <f>A13</f>
        <v>2021</v>
      </c>
      <c r="V13" s="340">
        <f>AVERAGE(V14:V25)</f>
        <v>15.674999999999997</v>
      </c>
      <c r="W13" s="340">
        <f>AVERAGE(W14:W25)</f>
        <v>19.225000000000001</v>
      </c>
      <c r="X13" s="340">
        <f>MAX(X14:X25)</f>
        <v>34.1</v>
      </c>
      <c r="Y13" s="340">
        <f>AVERAGE(Y14:Y25)</f>
        <v>12.741666666666667</v>
      </c>
      <c r="Z13" s="340">
        <f>MIN(Z14:Z25)</f>
        <v>-10.9</v>
      </c>
      <c r="AA13" s="340">
        <f>SUM(AA14:AA25)</f>
        <v>1571.2000000000003</v>
      </c>
      <c r="AB13" s="341">
        <f>AVERAGE(AB14:AB25)</f>
        <v>67.333333333333329</v>
      </c>
      <c r="AC13" s="341">
        <f>MIN(AC14:AC25)</f>
        <v>10</v>
      </c>
      <c r="AD13" s="340">
        <f>AVERAGE(AD14:AD25)</f>
        <v>1016.2833333333333</v>
      </c>
    </row>
    <row r="14" spans="1:30" s="74" customFormat="1" ht="13.5" customHeight="1">
      <c r="A14" s="346" t="s">
        <v>280</v>
      </c>
      <c r="B14" s="491">
        <v>1.4</v>
      </c>
      <c r="C14" s="491">
        <v>6.4</v>
      </c>
      <c r="D14" s="495">
        <v>15.5</v>
      </c>
      <c r="E14" s="496">
        <v>-2.6</v>
      </c>
      <c r="F14" s="496">
        <v>-13.5</v>
      </c>
      <c r="G14" s="491">
        <v>33</v>
      </c>
      <c r="H14" s="503">
        <v>71</v>
      </c>
      <c r="I14" s="503">
        <v>14</v>
      </c>
      <c r="J14" s="497">
        <v>1024.7</v>
      </c>
      <c r="K14" s="346" t="s">
        <v>280</v>
      </c>
      <c r="L14" s="337">
        <v>2</v>
      </c>
      <c r="M14" s="337">
        <v>5.7</v>
      </c>
      <c r="N14" s="74">
        <v>15.2</v>
      </c>
      <c r="O14" s="337">
        <v>-1.6</v>
      </c>
      <c r="P14" s="337">
        <v>-12.8</v>
      </c>
      <c r="Q14" s="339">
        <v>39.700000000000003</v>
      </c>
      <c r="R14" s="492">
        <v>73</v>
      </c>
      <c r="S14" s="492">
        <v>32</v>
      </c>
      <c r="T14" s="459">
        <v>1024.8</v>
      </c>
      <c r="U14" s="346" t="s">
        <v>280</v>
      </c>
      <c r="V14" s="490">
        <v>2.9</v>
      </c>
      <c r="W14" s="491">
        <v>6.9</v>
      </c>
      <c r="X14" s="491">
        <v>14.4</v>
      </c>
      <c r="Y14" s="491">
        <v>-0.6</v>
      </c>
      <c r="Z14" s="491">
        <v>-10.9</v>
      </c>
      <c r="AA14" s="491">
        <v>34.799999999999997</v>
      </c>
      <c r="AB14" s="485">
        <v>59</v>
      </c>
      <c r="AC14" s="485">
        <v>23</v>
      </c>
      <c r="AD14" s="461">
        <v>1024</v>
      </c>
    </row>
    <row r="15" spans="1:30" s="74" customFormat="1" ht="13.5" customHeight="1">
      <c r="A15" s="346" t="s">
        <v>281</v>
      </c>
      <c r="B15" s="490">
        <v>5.0999999999999996</v>
      </c>
      <c r="C15" s="491">
        <v>10.7</v>
      </c>
      <c r="D15" s="495">
        <v>22.6</v>
      </c>
      <c r="E15" s="496">
        <v>0.4</v>
      </c>
      <c r="F15" s="496">
        <v>-5.8</v>
      </c>
      <c r="G15" s="491">
        <v>31.1</v>
      </c>
      <c r="H15" s="503">
        <v>59</v>
      </c>
      <c r="I15" s="503">
        <v>8</v>
      </c>
      <c r="J15" s="497">
        <v>1021.8</v>
      </c>
      <c r="K15" s="346" t="s">
        <v>281</v>
      </c>
      <c r="L15" s="337">
        <v>4.9000000000000004</v>
      </c>
      <c r="M15" s="337">
        <v>8.9</v>
      </c>
      <c r="N15" s="74">
        <v>20.100000000000001</v>
      </c>
      <c r="O15" s="337">
        <v>1.2</v>
      </c>
      <c r="P15" s="337">
        <v>-4.9000000000000004</v>
      </c>
      <c r="Q15" s="339">
        <v>25.9</v>
      </c>
      <c r="R15" s="492">
        <v>69</v>
      </c>
      <c r="S15" s="492">
        <v>25</v>
      </c>
      <c r="T15" s="459">
        <v>1022.1</v>
      </c>
      <c r="U15" s="346" t="s">
        <v>281</v>
      </c>
      <c r="V15" s="490">
        <v>6.2</v>
      </c>
      <c r="W15" s="491">
        <v>10.5</v>
      </c>
      <c r="X15" s="491">
        <v>19.5</v>
      </c>
      <c r="Y15" s="491">
        <v>2.6</v>
      </c>
      <c r="Z15" s="491">
        <v>-5.4</v>
      </c>
      <c r="AA15" s="491">
        <v>19.2</v>
      </c>
      <c r="AB15" s="485">
        <v>55</v>
      </c>
      <c r="AC15" s="485">
        <v>10</v>
      </c>
      <c r="AD15" s="492">
        <v>1020.9</v>
      </c>
    </row>
    <row r="16" spans="1:30" s="74" customFormat="1" ht="13.5" customHeight="1">
      <c r="A16" s="346" t="s">
        <v>282</v>
      </c>
      <c r="B16" s="490">
        <v>10.6</v>
      </c>
      <c r="C16" s="491">
        <v>17</v>
      </c>
      <c r="D16" s="495">
        <v>25</v>
      </c>
      <c r="E16" s="491">
        <v>5.6</v>
      </c>
      <c r="F16" s="496">
        <v>-0.1</v>
      </c>
      <c r="G16" s="491">
        <v>122.4</v>
      </c>
      <c r="H16" s="503">
        <v>65</v>
      </c>
      <c r="I16" s="503">
        <v>11</v>
      </c>
      <c r="J16" s="497">
        <v>1019.6</v>
      </c>
      <c r="K16" s="346" t="s">
        <v>282</v>
      </c>
      <c r="L16" s="337">
        <v>9.1999999999999993</v>
      </c>
      <c r="M16" s="337">
        <v>13.8</v>
      </c>
      <c r="N16" s="74">
        <v>22</v>
      </c>
      <c r="O16" s="337">
        <v>5.7</v>
      </c>
      <c r="P16" s="337">
        <v>0.3</v>
      </c>
      <c r="Q16" s="339">
        <v>127.4</v>
      </c>
      <c r="R16" s="492">
        <v>76</v>
      </c>
      <c r="S16" s="492">
        <v>23</v>
      </c>
      <c r="T16" s="459">
        <v>1020.1</v>
      </c>
      <c r="U16" s="346" t="s">
        <v>282</v>
      </c>
      <c r="V16" s="490">
        <v>11</v>
      </c>
      <c r="W16" s="491">
        <v>15</v>
      </c>
      <c r="X16" s="491">
        <v>20.7</v>
      </c>
      <c r="Y16" s="491">
        <v>7.8</v>
      </c>
      <c r="Z16" s="491">
        <v>2.8</v>
      </c>
      <c r="AA16" s="491">
        <v>106</v>
      </c>
      <c r="AB16" s="485">
        <v>65</v>
      </c>
      <c r="AC16" s="485">
        <v>15</v>
      </c>
      <c r="AD16" s="492">
        <v>1019.3</v>
      </c>
    </row>
    <row r="17" spans="1:30" s="74" customFormat="1" ht="13.5" customHeight="1">
      <c r="A17" s="346" t="s">
        <v>283</v>
      </c>
      <c r="B17" s="490">
        <v>14.9</v>
      </c>
      <c r="C17" s="491">
        <v>20.9</v>
      </c>
      <c r="D17" s="498">
        <v>27.2</v>
      </c>
      <c r="E17" s="491">
        <v>9.6999999999999993</v>
      </c>
      <c r="F17" s="491">
        <v>3.6</v>
      </c>
      <c r="G17" s="491">
        <v>34.200000000000003</v>
      </c>
      <c r="H17" s="503">
        <v>52</v>
      </c>
      <c r="I17" s="503">
        <v>8</v>
      </c>
      <c r="J17" s="497">
        <v>1018.2</v>
      </c>
      <c r="K17" s="346" t="s">
        <v>283</v>
      </c>
      <c r="L17" s="337">
        <v>13.9</v>
      </c>
      <c r="M17" s="337">
        <v>18.100000000000001</v>
      </c>
      <c r="N17" s="74">
        <v>24.9</v>
      </c>
      <c r="O17" s="337">
        <v>10</v>
      </c>
      <c r="P17" s="337">
        <v>4.8</v>
      </c>
      <c r="Q17" s="339">
        <v>51.9</v>
      </c>
      <c r="R17" s="492">
        <v>63</v>
      </c>
      <c r="S17" s="492">
        <v>11</v>
      </c>
      <c r="T17" s="459">
        <v>1018.7</v>
      </c>
      <c r="U17" s="346" t="s">
        <v>283</v>
      </c>
      <c r="V17" s="490">
        <v>14.7</v>
      </c>
      <c r="W17" s="491">
        <v>18.8</v>
      </c>
      <c r="X17" s="491">
        <v>23.6</v>
      </c>
      <c r="Y17" s="491">
        <v>11</v>
      </c>
      <c r="Z17" s="491">
        <v>5.6</v>
      </c>
      <c r="AA17" s="491">
        <v>113.1</v>
      </c>
      <c r="AB17" s="485">
        <v>56</v>
      </c>
      <c r="AC17" s="485">
        <v>14</v>
      </c>
      <c r="AD17" s="492">
        <v>1018.3</v>
      </c>
    </row>
    <row r="18" spans="1:30" s="74" customFormat="1" ht="13.5" customHeight="1">
      <c r="A18" s="346" t="s">
        <v>284</v>
      </c>
      <c r="B18" s="490">
        <v>18.399999999999999</v>
      </c>
      <c r="C18" s="491">
        <v>24</v>
      </c>
      <c r="D18" s="498">
        <v>30.4</v>
      </c>
      <c r="E18" s="491">
        <v>13.4</v>
      </c>
      <c r="F18" s="491">
        <v>7.1</v>
      </c>
      <c r="G18" s="491">
        <v>139.4</v>
      </c>
      <c r="H18" s="503">
        <v>68</v>
      </c>
      <c r="I18" s="503">
        <v>16</v>
      </c>
      <c r="J18" s="497">
        <v>1009.7</v>
      </c>
      <c r="K18" s="346" t="s">
        <v>284</v>
      </c>
      <c r="L18" s="337">
        <v>17.600000000000001</v>
      </c>
      <c r="M18" s="337">
        <v>21.7</v>
      </c>
      <c r="N18" s="74">
        <v>27.7</v>
      </c>
      <c r="O18" s="337">
        <v>13.9</v>
      </c>
      <c r="P18" s="337">
        <v>8.1999999999999993</v>
      </c>
      <c r="Q18" s="339">
        <v>112.3</v>
      </c>
      <c r="R18" s="492">
        <v>72</v>
      </c>
      <c r="S18" s="492">
        <v>21</v>
      </c>
      <c r="T18" s="459">
        <v>1010.1</v>
      </c>
      <c r="U18" s="346" t="s">
        <v>284</v>
      </c>
      <c r="V18" s="490">
        <v>18.100000000000001</v>
      </c>
      <c r="W18" s="491">
        <v>21.6</v>
      </c>
      <c r="X18" s="491">
        <v>25.4</v>
      </c>
      <c r="Y18" s="491">
        <v>15.1</v>
      </c>
      <c r="Z18" s="491">
        <v>9.4</v>
      </c>
      <c r="AA18" s="491">
        <v>117.1</v>
      </c>
      <c r="AB18" s="485">
        <v>68</v>
      </c>
      <c r="AC18" s="485">
        <v>17</v>
      </c>
      <c r="AD18" s="492">
        <v>1009.8</v>
      </c>
    </row>
    <row r="19" spans="1:30" s="74" customFormat="1" ht="13.5" customHeight="1">
      <c r="A19" s="346" t="s">
        <v>285</v>
      </c>
      <c r="B19" s="490">
        <v>23.3</v>
      </c>
      <c r="C19" s="491">
        <v>28.3</v>
      </c>
      <c r="D19" s="495">
        <v>32.799999999999997</v>
      </c>
      <c r="E19" s="491">
        <v>19.2</v>
      </c>
      <c r="F19" s="491">
        <v>14.9</v>
      </c>
      <c r="G19" s="491">
        <v>118.1</v>
      </c>
      <c r="H19" s="503">
        <v>76</v>
      </c>
      <c r="I19" s="503">
        <v>26</v>
      </c>
      <c r="J19" s="497">
        <v>1007.7</v>
      </c>
      <c r="K19" s="346" t="s">
        <v>285</v>
      </c>
      <c r="L19" s="337">
        <v>22.7</v>
      </c>
      <c r="M19" s="337">
        <v>26.4</v>
      </c>
      <c r="N19" s="74">
        <v>30.2</v>
      </c>
      <c r="O19" s="337">
        <v>19.7</v>
      </c>
      <c r="P19" s="337">
        <v>16.100000000000001</v>
      </c>
      <c r="Q19" s="339">
        <v>108.3</v>
      </c>
      <c r="R19" s="492">
        <v>78</v>
      </c>
      <c r="S19" s="492">
        <v>36</v>
      </c>
      <c r="T19" s="459">
        <v>1008</v>
      </c>
      <c r="U19" s="346" t="s">
        <v>285</v>
      </c>
      <c r="V19" s="490">
        <v>22.3</v>
      </c>
      <c r="W19" s="491">
        <v>25.4</v>
      </c>
      <c r="X19" s="491">
        <v>29.1</v>
      </c>
      <c r="Y19" s="491">
        <v>20</v>
      </c>
      <c r="Z19" s="491">
        <v>16.5</v>
      </c>
      <c r="AA19" s="491">
        <v>130.19999999999999</v>
      </c>
      <c r="AB19" s="485">
        <v>80</v>
      </c>
      <c r="AC19" s="485">
        <v>32</v>
      </c>
      <c r="AD19" s="492">
        <v>1008.3</v>
      </c>
    </row>
    <row r="20" spans="1:30" s="74" customFormat="1" ht="13.5" customHeight="1">
      <c r="A20" s="346" t="s">
        <v>286</v>
      </c>
      <c r="B20" s="490">
        <v>27</v>
      </c>
      <c r="C20" s="491">
        <v>31.4</v>
      </c>
      <c r="D20" s="495">
        <v>35.1</v>
      </c>
      <c r="E20" s="491">
        <v>23.6</v>
      </c>
      <c r="F20" s="491">
        <v>20.100000000000001</v>
      </c>
      <c r="G20" s="491">
        <v>227.6</v>
      </c>
      <c r="H20" s="503">
        <v>82</v>
      </c>
      <c r="I20" s="503">
        <v>47</v>
      </c>
      <c r="J20" s="497">
        <v>1008</v>
      </c>
      <c r="K20" s="346" t="s">
        <v>286</v>
      </c>
      <c r="L20" s="337">
        <v>26.8</v>
      </c>
      <c r="M20" s="337">
        <v>30.2</v>
      </c>
      <c r="N20" s="74">
        <v>33.6</v>
      </c>
      <c r="O20" s="337">
        <v>24.1</v>
      </c>
      <c r="P20" s="337">
        <v>19.7</v>
      </c>
      <c r="Q20" s="339">
        <v>327.5</v>
      </c>
      <c r="R20" s="492">
        <v>79</v>
      </c>
      <c r="S20" s="492">
        <v>47</v>
      </c>
      <c r="T20" s="459">
        <v>1008.1</v>
      </c>
      <c r="U20" s="346" t="s">
        <v>286</v>
      </c>
      <c r="V20" s="490">
        <v>26.5</v>
      </c>
      <c r="W20" s="491">
        <v>29.1</v>
      </c>
      <c r="X20" s="491">
        <v>31.2</v>
      </c>
      <c r="Y20" s="491">
        <v>24.5</v>
      </c>
      <c r="Z20" s="491">
        <v>21</v>
      </c>
      <c r="AA20" s="491">
        <v>445.3</v>
      </c>
      <c r="AB20" s="485">
        <v>83</v>
      </c>
      <c r="AC20" s="485">
        <v>57</v>
      </c>
      <c r="AD20" s="492">
        <v>1008.6</v>
      </c>
    </row>
    <row r="21" spans="1:30" s="74" customFormat="1" ht="13.5" customHeight="1">
      <c r="A21" s="346" t="s">
        <v>287</v>
      </c>
      <c r="B21" s="490">
        <v>25.8</v>
      </c>
      <c r="C21" s="491">
        <v>30.3</v>
      </c>
      <c r="D21" s="495">
        <v>34.5</v>
      </c>
      <c r="E21" s="491">
        <v>22.5</v>
      </c>
      <c r="F21" s="491">
        <v>19.899999999999999</v>
      </c>
      <c r="G21" s="491">
        <v>338.7</v>
      </c>
      <c r="H21" s="503">
        <v>88</v>
      </c>
      <c r="I21" s="503">
        <v>46</v>
      </c>
      <c r="J21" s="497">
        <v>1008.2</v>
      </c>
      <c r="K21" s="346" t="s">
        <v>287</v>
      </c>
      <c r="L21" s="337">
        <v>26.4</v>
      </c>
      <c r="M21" s="337">
        <v>29.7</v>
      </c>
      <c r="N21" s="74">
        <v>32.6</v>
      </c>
      <c r="O21" s="337">
        <v>23.8</v>
      </c>
      <c r="P21" s="337">
        <v>20.8</v>
      </c>
      <c r="Q21" s="339">
        <v>124.4</v>
      </c>
      <c r="R21" s="492">
        <v>81</v>
      </c>
      <c r="S21" s="492">
        <v>49</v>
      </c>
      <c r="T21" s="459">
        <v>1008.3</v>
      </c>
      <c r="U21" s="346" t="s">
        <v>287</v>
      </c>
      <c r="V21" s="490">
        <v>26.8</v>
      </c>
      <c r="W21" s="491">
        <v>29.4</v>
      </c>
      <c r="X21" s="491">
        <v>34.1</v>
      </c>
      <c r="Y21" s="491">
        <v>24.7</v>
      </c>
      <c r="Z21" s="491">
        <v>22</v>
      </c>
      <c r="AA21" s="491">
        <v>369.7</v>
      </c>
      <c r="AB21" s="485">
        <v>81</v>
      </c>
      <c r="AC21" s="485">
        <v>48</v>
      </c>
      <c r="AD21" s="492">
        <v>1008.4</v>
      </c>
    </row>
    <row r="22" spans="1:30" s="74" customFormat="1" ht="13.5" customHeight="1">
      <c r="A22" s="346" t="s">
        <v>288</v>
      </c>
      <c r="B22" s="490">
        <v>22.9</v>
      </c>
      <c r="C22" s="491">
        <v>27.2</v>
      </c>
      <c r="D22" s="495">
        <v>32.4</v>
      </c>
      <c r="E22" s="491">
        <v>19.5</v>
      </c>
      <c r="F22" s="491">
        <v>15.8</v>
      </c>
      <c r="G22" s="491">
        <v>131.1</v>
      </c>
      <c r="H22" s="503">
        <v>84</v>
      </c>
      <c r="I22" s="503">
        <v>38</v>
      </c>
      <c r="J22" s="497">
        <v>1013.1</v>
      </c>
      <c r="K22" s="346" t="s">
        <v>288</v>
      </c>
      <c r="L22" s="337">
        <v>23.4</v>
      </c>
      <c r="M22" s="337">
        <v>26.7</v>
      </c>
      <c r="N22" s="74">
        <v>29.3</v>
      </c>
      <c r="O22" s="337">
        <v>20.7</v>
      </c>
      <c r="P22" s="337">
        <v>17.600000000000001</v>
      </c>
      <c r="Q22" s="339">
        <v>91.4</v>
      </c>
      <c r="R22" s="492">
        <v>79</v>
      </c>
      <c r="S22" s="492">
        <v>43</v>
      </c>
      <c r="T22" s="459">
        <v>1012.8</v>
      </c>
      <c r="U22" s="346" t="s">
        <v>288</v>
      </c>
      <c r="V22" s="490">
        <v>23.2</v>
      </c>
      <c r="W22" s="491">
        <v>25.6</v>
      </c>
      <c r="X22" s="491">
        <v>28.2</v>
      </c>
      <c r="Y22" s="491">
        <v>21.2</v>
      </c>
      <c r="Z22" s="491">
        <v>19.8</v>
      </c>
      <c r="AA22" s="491">
        <v>144.69999999999999</v>
      </c>
      <c r="AB22" s="485">
        <v>77</v>
      </c>
      <c r="AC22" s="485">
        <v>41</v>
      </c>
      <c r="AD22" s="492">
        <v>1013.1</v>
      </c>
    </row>
    <row r="23" spans="1:30" s="74" customFormat="1" ht="13.5" customHeight="1">
      <c r="A23" s="346" t="s">
        <v>289</v>
      </c>
      <c r="B23" s="490">
        <v>17.2</v>
      </c>
      <c r="C23" s="491">
        <v>22.7</v>
      </c>
      <c r="D23" s="495">
        <v>30.7</v>
      </c>
      <c r="E23" s="491">
        <v>12.8</v>
      </c>
      <c r="F23" s="496">
        <v>3.6</v>
      </c>
      <c r="G23" s="491">
        <v>35.299999999999997</v>
      </c>
      <c r="H23" s="503">
        <v>77</v>
      </c>
      <c r="I23" s="503">
        <v>19</v>
      </c>
      <c r="J23" s="497">
        <v>1021</v>
      </c>
      <c r="K23" s="346" t="s">
        <v>289</v>
      </c>
      <c r="L23" s="337">
        <v>17.7</v>
      </c>
      <c r="M23" s="337">
        <v>21.8</v>
      </c>
      <c r="N23" s="74">
        <v>29.8</v>
      </c>
      <c r="O23" s="337">
        <v>14.3</v>
      </c>
      <c r="P23" s="337">
        <v>5.6</v>
      </c>
      <c r="Q23" s="339">
        <v>14.7</v>
      </c>
      <c r="R23" s="492">
        <v>72</v>
      </c>
      <c r="S23" s="492">
        <v>31</v>
      </c>
      <c r="T23" s="459">
        <v>1021.1</v>
      </c>
      <c r="U23" s="346" t="s">
        <v>289</v>
      </c>
      <c r="V23" s="490">
        <v>18.600000000000001</v>
      </c>
      <c r="W23" s="491">
        <v>22.3</v>
      </c>
      <c r="X23" s="491">
        <v>28.9</v>
      </c>
      <c r="Y23" s="491">
        <v>15.6</v>
      </c>
      <c r="Z23" s="491">
        <v>5.4</v>
      </c>
      <c r="AA23" s="491">
        <v>45.4</v>
      </c>
      <c r="AB23" s="485">
        <v>66</v>
      </c>
      <c r="AC23" s="485">
        <v>21</v>
      </c>
      <c r="AD23" s="492">
        <v>1020.5</v>
      </c>
    </row>
    <row r="24" spans="1:30" s="74" customFormat="1" ht="13.5" customHeight="1">
      <c r="A24" s="348" t="s">
        <v>189</v>
      </c>
      <c r="B24" s="490">
        <v>10.199999999999999</v>
      </c>
      <c r="C24" s="491">
        <v>15.8</v>
      </c>
      <c r="D24" s="498">
        <v>23.8</v>
      </c>
      <c r="E24" s="496">
        <v>5.8</v>
      </c>
      <c r="F24" s="496">
        <v>1.1000000000000001</v>
      </c>
      <c r="G24" s="491">
        <v>85.8</v>
      </c>
      <c r="H24" s="503">
        <v>78</v>
      </c>
      <c r="I24" s="503">
        <v>22</v>
      </c>
      <c r="J24" s="497">
        <v>1020.4</v>
      </c>
      <c r="K24" s="348" t="s">
        <v>189</v>
      </c>
      <c r="L24" s="337">
        <v>11.3</v>
      </c>
      <c r="M24" s="337">
        <v>15.2</v>
      </c>
      <c r="N24" s="74">
        <v>22.5</v>
      </c>
      <c r="O24" s="337">
        <v>7.9</v>
      </c>
      <c r="P24" s="337">
        <v>2.5</v>
      </c>
      <c r="Q24" s="339">
        <v>63.9</v>
      </c>
      <c r="R24" s="492">
        <v>71</v>
      </c>
      <c r="S24" s="492">
        <v>30</v>
      </c>
      <c r="T24" s="459">
        <v>1020.6</v>
      </c>
      <c r="U24" s="348" t="s">
        <v>189</v>
      </c>
      <c r="V24" s="490">
        <v>12.1</v>
      </c>
      <c r="W24" s="491">
        <v>16.399999999999999</v>
      </c>
      <c r="X24" s="491">
        <v>23.6</v>
      </c>
      <c r="Y24" s="491">
        <v>8.8000000000000007</v>
      </c>
      <c r="Z24" s="491">
        <v>3.9</v>
      </c>
      <c r="AA24" s="491">
        <v>43</v>
      </c>
      <c r="AB24" s="485">
        <v>61</v>
      </c>
      <c r="AC24" s="485">
        <v>19</v>
      </c>
      <c r="AD24" s="492">
        <v>1019.8</v>
      </c>
    </row>
    <row r="25" spans="1:30" s="74" customFormat="1" ht="13.5" customHeight="1">
      <c r="A25" s="349" t="s">
        <v>290</v>
      </c>
      <c r="B25" s="499">
        <v>4.0999999999999996</v>
      </c>
      <c r="C25" s="494">
        <v>9.4</v>
      </c>
      <c r="D25" s="500">
        <v>15.4</v>
      </c>
      <c r="E25" s="501">
        <v>0</v>
      </c>
      <c r="F25" s="501">
        <v>-8.3000000000000007</v>
      </c>
      <c r="G25" s="494">
        <v>7.1</v>
      </c>
      <c r="H25" s="504">
        <v>71</v>
      </c>
      <c r="I25" s="504">
        <v>15</v>
      </c>
      <c r="J25" s="502">
        <v>1025.5</v>
      </c>
      <c r="K25" s="349" t="s">
        <v>290</v>
      </c>
      <c r="L25" s="350">
        <v>4.8</v>
      </c>
      <c r="M25" s="350">
        <v>8.6999999999999993</v>
      </c>
      <c r="N25" s="467">
        <v>14.7</v>
      </c>
      <c r="O25" s="350">
        <v>1.4</v>
      </c>
      <c r="P25" s="350">
        <v>-8.6</v>
      </c>
      <c r="Q25" s="352">
        <v>13.6</v>
      </c>
      <c r="R25" s="493">
        <v>70</v>
      </c>
      <c r="S25" s="493">
        <v>33</v>
      </c>
      <c r="T25" s="468">
        <v>1025.7</v>
      </c>
      <c r="U25" s="349" t="s">
        <v>290</v>
      </c>
      <c r="V25" s="499">
        <v>5.7</v>
      </c>
      <c r="W25" s="494">
        <v>9.6999999999999993</v>
      </c>
      <c r="X25" s="494">
        <v>16</v>
      </c>
      <c r="Y25" s="494">
        <v>2.2000000000000002</v>
      </c>
      <c r="Z25" s="494">
        <v>-7.7</v>
      </c>
      <c r="AA25" s="494">
        <v>2.7</v>
      </c>
      <c r="AB25" s="486">
        <v>57</v>
      </c>
      <c r="AC25" s="486">
        <v>19</v>
      </c>
      <c r="AD25" s="493">
        <v>1024.4000000000001</v>
      </c>
    </row>
    <row r="26" spans="1:30" s="74" customFormat="1" ht="15" customHeight="1" thickBot="1">
      <c r="A26" s="353"/>
      <c r="B26" s="353"/>
      <c r="C26" s="353"/>
      <c r="D26" s="353"/>
      <c r="E26" s="353"/>
      <c r="F26" s="353"/>
      <c r="G26" s="353"/>
      <c r="H26" s="353"/>
      <c r="I26" s="353"/>
      <c r="J26" s="353"/>
      <c r="K26" s="353"/>
      <c r="L26" s="353"/>
      <c r="M26" s="353"/>
      <c r="N26" s="353"/>
      <c r="O26" s="353"/>
      <c r="P26" s="353"/>
      <c r="Q26" s="353"/>
      <c r="R26" s="353"/>
      <c r="S26" s="353"/>
      <c r="T26" s="353"/>
      <c r="U26" s="353"/>
      <c r="V26" s="353"/>
      <c r="W26" s="353"/>
      <c r="X26" s="353"/>
      <c r="Y26" s="353"/>
      <c r="Z26" s="353"/>
      <c r="AA26" s="353"/>
      <c r="AB26" s="353"/>
      <c r="AC26" s="353"/>
      <c r="AD26" s="353"/>
    </row>
    <row r="27" spans="1:30" ht="13.5" customHeight="1">
      <c r="A27" s="326" t="s">
        <v>97</v>
      </c>
      <c r="B27" s="539" t="s">
        <v>158</v>
      </c>
      <c r="C27" s="531"/>
      <c r="D27" s="539" t="s">
        <v>403</v>
      </c>
      <c r="E27" s="531"/>
      <c r="F27" s="327" t="s">
        <v>98</v>
      </c>
      <c r="G27" s="327" t="s">
        <v>334</v>
      </c>
      <c r="H27" s="543" t="s">
        <v>314</v>
      </c>
      <c r="I27" s="546"/>
      <c r="J27" s="546"/>
      <c r="K27" s="326" t="s">
        <v>97</v>
      </c>
      <c r="L27" s="539" t="s">
        <v>158</v>
      </c>
      <c r="M27" s="531"/>
      <c r="N27" s="539" t="s">
        <v>403</v>
      </c>
      <c r="O27" s="531"/>
      <c r="P27" s="327" t="s">
        <v>98</v>
      </c>
      <c r="Q27" s="327" t="s">
        <v>334</v>
      </c>
      <c r="R27" s="543" t="s">
        <v>314</v>
      </c>
      <c r="S27" s="546"/>
      <c r="T27" s="546"/>
      <c r="U27" s="326" t="s">
        <v>97</v>
      </c>
      <c r="V27" s="539" t="s">
        <v>158</v>
      </c>
      <c r="W27" s="531"/>
      <c r="X27" s="539" t="s">
        <v>403</v>
      </c>
      <c r="Y27" s="531"/>
      <c r="Z27" s="327" t="s">
        <v>98</v>
      </c>
      <c r="AA27" s="327" t="s">
        <v>334</v>
      </c>
      <c r="AB27" s="543" t="s">
        <v>314</v>
      </c>
      <c r="AC27" s="546"/>
      <c r="AD27" s="546"/>
    </row>
    <row r="28" spans="1:30" ht="13.5" customHeight="1">
      <c r="A28" s="305"/>
      <c r="B28" s="540" t="s">
        <v>324</v>
      </c>
      <c r="C28" s="536"/>
      <c r="D28" s="540" t="s">
        <v>326</v>
      </c>
      <c r="E28" s="536"/>
      <c r="F28" s="305" t="s">
        <v>328</v>
      </c>
      <c r="G28" s="354" t="s">
        <v>335</v>
      </c>
      <c r="H28" s="355" t="s">
        <v>330</v>
      </c>
      <c r="I28" s="294" t="s">
        <v>19</v>
      </c>
      <c r="J28" s="356" t="s">
        <v>131</v>
      </c>
      <c r="K28" s="305"/>
      <c r="L28" s="540" t="s">
        <v>324</v>
      </c>
      <c r="M28" s="536"/>
      <c r="N28" s="540" t="s">
        <v>326</v>
      </c>
      <c r="O28" s="536"/>
      <c r="P28" s="305" t="s">
        <v>328</v>
      </c>
      <c r="Q28" s="354" t="s">
        <v>335</v>
      </c>
      <c r="R28" s="355" t="s">
        <v>343</v>
      </c>
      <c r="S28" s="294" t="s">
        <v>19</v>
      </c>
      <c r="T28" s="356" t="s">
        <v>131</v>
      </c>
      <c r="U28" s="305"/>
      <c r="V28" s="540" t="s">
        <v>324</v>
      </c>
      <c r="W28" s="536"/>
      <c r="X28" s="540" t="s">
        <v>326</v>
      </c>
      <c r="Y28" s="536"/>
      <c r="Z28" s="305" t="s">
        <v>328</v>
      </c>
      <c r="AA28" s="354" t="s">
        <v>335</v>
      </c>
      <c r="AB28" s="355" t="s">
        <v>350</v>
      </c>
      <c r="AC28" s="294" t="s">
        <v>19</v>
      </c>
      <c r="AD28" s="356" t="s">
        <v>131</v>
      </c>
    </row>
    <row r="29" spans="1:30" ht="13.5" customHeight="1">
      <c r="A29" s="305"/>
      <c r="B29" s="540" t="s">
        <v>325</v>
      </c>
      <c r="C29" s="536"/>
      <c r="D29" s="540" t="s">
        <v>327</v>
      </c>
      <c r="E29" s="536"/>
      <c r="F29" s="305" t="s">
        <v>329</v>
      </c>
      <c r="G29" s="305" t="s">
        <v>336</v>
      </c>
      <c r="H29" s="292"/>
      <c r="I29" s="357"/>
      <c r="J29" s="331"/>
      <c r="K29" s="305"/>
      <c r="L29" s="540" t="s">
        <v>325</v>
      </c>
      <c r="M29" s="536"/>
      <c r="N29" s="540" t="s">
        <v>327</v>
      </c>
      <c r="O29" s="536"/>
      <c r="P29" s="305" t="s">
        <v>329</v>
      </c>
      <c r="Q29" s="305" t="s">
        <v>336</v>
      </c>
      <c r="R29" s="292"/>
      <c r="S29" s="357"/>
      <c r="T29" s="331"/>
      <c r="U29" s="305"/>
      <c r="V29" s="540" t="s">
        <v>325</v>
      </c>
      <c r="W29" s="536"/>
      <c r="X29" s="540" t="s">
        <v>327</v>
      </c>
      <c r="Y29" s="536"/>
      <c r="Z29" s="305" t="s">
        <v>329</v>
      </c>
      <c r="AA29" s="305" t="s">
        <v>336</v>
      </c>
      <c r="AB29" s="292"/>
      <c r="AC29" s="357"/>
      <c r="AD29" s="331" t="s">
        <v>184</v>
      </c>
    </row>
    <row r="30" spans="1:30" ht="13.5" customHeight="1">
      <c r="A30" s="254" t="s">
        <v>77</v>
      </c>
      <c r="B30" s="535" t="s">
        <v>291</v>
      </c>
      <c r="C30" s="536"/>
      <c r="D30" s="537"/>
      <c r="E30" s="538"/>
      <c r="F30" s="254" t="s">
        <v>23</v>
      </c>
      <c r="G30" s="254" t="s">
        <v>292</v>
      </c>
      <c r="H30" s="250" t="s">
        <v>120</v>
      </c>
      <c r="I30" s="249" t="s">
        <v>331</v>
      </c>
      <c r="J30" s="290" t="s">
        <v>332</v>
      </c>
      <c r="K30" s="254" t="s">
        <v>77</v>
      </c>
      <c r="L30" s="535" t="s">
        <v>291</v>
      </c>
      <c r="M30" s="536"/>
      <c r="N30" s="537"/>
      <c r="O30" s="538"/>
      <c r="P30" s="254" t="s">
        <v>23</v>
      </c>
      <c r="Q30" s="254" t="s">
        <v>292</v>
      </c>
      <c r="R30" s="250" t="s">
        <v>120</v>
      </c>
      <c r="S30" s="249" t="s">
        <v>331</v>
      </c>
      <c r="T30" s="290" t="s">
        <v>332</v>
      </c>
      <c r="U30" s="254" t="s">
        <v>77</v>
      </c>
      <c r="V30" s="535" t="s">
        <v>291</v>
      </c>
      <c r="W30" s="536"/>
      <c r="X30" s="537"/>
      <c r="Y30" s="538"/>
      <c r="Z30" s="254" t="s">
        <v>23</v>
      </c>
      <c r="AA30" s="254" t="s">
        <v>292</v>
      </c>
      <c r="AB30" s="250" t="s">
        <v>120</v>
      </c>
      <c r="AC30" s="249" t="s">
        <v>331</v>
      </c>
      <c r="AD30" s="290" t="s">
        <v>332</v>
      </c>
    </row>
    <row r="31" spans="1:30" s="75" customFormat="1" ht="13.5" customHeight="1">
      <c r="A31" s="301">
        <v>2016</v>
      </c>
      <c r="C31" s="430">
        <v>9.3000000000000007</v>
      </c>
      <c r="E31" s="430">
        <v>5.5</v>
      </c>
      <c r="F31" s="334">
        <v>2144.1999999999998</v>
      </c>
      <c r="G31" s="427">
        <v>13.5</v>
      </c>
      <c r="H31" s="427">
        <v>1.6</v>
      </c>
      <c r="I31" s="427">
        <v>12.4</v>
      </c>
      <c r="J31" s="427">
        <v>20.5</v>
      </c>
      <c r="K31" s="301">
        <v>2016</v>
      </c>
      <c r="M31" s="431">
        <v>11.4</v>
      </c>
      <c r="O31" s="431">
        <v>5.5</v>
      </c>
      <c r="P31" s="428">
        <v>2157.8000000000002</v>
      </c>
      <c r="Q31" s="428">
        <v>16.3</v>
      </c>
      <c r="R31" s="428">
        <v>3.1</v>
      </c>
      <c r="S31" s="428">
        <v>15.8</v>
      </c>
      <c r="T31" s="428">
        <v>22.3</v>
      </c>
      <c r="U31" s="301">
        <v>2016</v>
      </c>
      <c r="W31" s="430">
        <v>7.5</v>
      </c>
      <c r="Y31" s="430">
        <v>5.2</v>
      </c>
      <c r="Z31" s="334">
        <v>2371.6</v>
      </c>
      <c r="AA31" s="427">
        <v>0.3</v>
      </c>
      <c r="AB31" s="427">
        <v>3.9</v>
      </c>
      <c r="AC31" s="427">
        <v>29.4</v>
      </c>
      <c r="AD31" s="427">
        <v>38.9</v>
      </c>
    </row>
    <row r="32" spans="1:30" s="64" customFormat="1" ht="13.5" customHeight="1">
      <c r="A32" s="301">
        <v>2017</v>
      </c>
      <c r="C32" s="347">
        <v>8.1</v>
      </c>
      <c r="E32" s="347">
        <v>5</v>
      </c>
      <c r="F32" s="334">
        <v>2376.4</v>
      </c>
      <c r="G32" s="427">
        <v>5.3</v>
      </c>
      <c r="H32" s="427">
        <v>1.6</v>
      </c>
      <c r="I32" s="427">
        <v>10.1</v>
      </c>
      <c r="J32" s="427">
        <v>18.100000000000001</v>
      </c>
      <c r="K32" s="301">
        <v>2017</v>
      </c>
      <c r="M32" s="365">
        <v>10.7</v>
      </c>
      <c r="O32" s="365">
        <v>5.3</v>
      </c>
      <c r="P32" s="428">
        <v>2432</v>
      </c>
      <c r="Q32" s="428">
        <v>9.1</v>
      </c>
      <c r="R32" s="428">
        <v>3.5</v>
      </c>
      <c r="S32" s="428">
        <v>16.2</v>
      </c>
      <c r="T32" s="428">
        <v>23.1</v>
      </c>
      <c r="U32" s="301">
        <v>2017</v>
      </c>
      <c r="W32" s="347">
        <v>7.4</v>
      </c>
      <c r="Y32" s="347">
        <v>4.2</v>
      </c>
      <c r="Z32" s="334">
        <v>2686.3</v>
      </c>
      <c r="AA32" s="303">
        <v>5</v>
      </c>
      <c r="AB32" s="427">
        <v>3.9</v>
      </c>
      <c r="AC32" s="427">
        <v>17.399999999999999</v>
      </c>
      <c r="AD32" s="427">
        <v>25.4</v>
      </c>
    </row>
    <row r="33" spans="1:30" s="64" customFormat="1" ht="13.5" customHeight="1">
      <c r="A33" s="301">
        <v>2018</v>
      </c>
      <c r="C33" s="347">
        <v>8.5333333333333332</v>
      </c>
      <c r="E33" s="347">
        <v>5.0750000000000002</v>
      </c>
      <c r="F33" s="334">
        <v>2372.5</v>
      </c>
      <c r="G33" s="427">
        <v>17.100000000000001</v>
      </c>
      <c r="H33" s="427">
        <v>1.5833333333333333</v>
      </c>
      <c r="I33" s="427">
        <v>11.6</v>
      </c>
      <c r="J33" s="427">
        <v>20.399999999999999</v>
      </c>
      <c r="K33" s="301">
        <v>2018</v>
      </c>
      <c r="M33" s="365">
        <v>9.7666666666666675</v>
      </c>
      <c r="O33" s="365">
        <v>5.5333333333333341</v>
      </c>
      <c r="P33" s="428">
        <v>2397.5</v>
      </c>
      <c r="Q33" s="428">
        <v>15.5</v>
      </c>
      <c r="R33" s="428">
        <v>3.4083333333333337</v>
      </c>
      <c r="S33" s="428">
        <v>17.399999999999999</v>
      </c>
      <c r="T33" s="428">
        <v>23.9</v>
      </c>
      <c r="U33" s="301">
        <v>2018</v>
      </c>
      <c r="W33" s="347">
        <v>8.6166666666666671</v>
      </c>
      <c r="Y33" s="347">
        <v>4.4666666666666659</v>
      </c>
      <c r="Z33" s="334">
        <v>2570.2999999999997</v>
      </c>
      <c r="AA33" s="427">
        <v>2</v>
      </c>
      <c r="AB33" s="427">
        <v>3.8833333333333329</v>
      </c>
      <c r="AC33" s="427">
        <v>19.600000000000001</v>
      </c>
      <c r="AD33" s="427">
        <v>28.3</v>
      </c>
    </row>
    <row r="34" spans="1:30" s="64" customFormat="1" ht="13.5" customHeight="1">
      <c r="A34" s="301">
        <v>2019</v>
      </c>
      <c r="C34" s="347">
        <v>8.2499999999999982</v>
      </c>
      <c r="E34" s="347">
        <v>5.4333333333333336</v>
      </c>
      <c r="F34" s="334">
        <v>2290.1</v>
      </c>
      <c r="G34" s="427">
        <v>3.8</v>
      </c>
      <c r="H34" s="427">
        <v>1.4666666666666668</v>
      </c>
      <c r="I34" s="427">
        <v>12.5</v>
      </c>
      <c r="J34" s="427">
        <v>23.5</v>
      </c>
      <c r="K34" s="301">
        <v>2019</v>
      </c>
      <c r="M34" s="365">
        <v>9.0166666666666675</v>
      </c>
      <c r="O34" s="365">
        <v>5.7333333333333343</v>
      </c>
      <c r="P34" s="428">
        <v>2390.7000000000003</v>
      </c>
      <c r="Q34" s="428">
        <v>3.9</v>
      </c>
      <c r="R34" s="428">
        <v>3.4416666666666664</v>
      </c>
      <c r="S34" s="428">
        <v>15.8</v>
      </c>
      <c r="T34" s="428">
        <v>26.5</v>
      </c>
      <c r="U34" s="301">
        <v>2019</v>
      </c>
      <c r="W34" s="347">
        <v>8.8333333333333339</v>
      </c>
      <c r="Y34" s="347">
        <v>4.8583333333333334</v>
      </c>
      <c r="Z34" s="334">
        <v>2556.9000000000005</v>
      </c>
      <c r="AA34" s="427">
        <v>0</v>
      </c>
      <c r="AB34" s="427">
        <v>3.7749999999999999</v>
      </c>
      <c r="AC34" s="427">
        <v>28</v>
      </c>
      <c r="AD34" s="427">
        <v>42.2</v>
      </c>
    </row>
    <row r="35" spans="1:30" s="64" customFormat="1" ht="13.5" customHeight="1">
      <c r="A35" s="301">
        <v>2020</v>
      </c>
      <c r="C35" s="347">
        <v>8.4</v>
      </c>
      <c r="E35" s="347">
        <v>5.5749999999999993</v>
      </c>
      <c r="F35" s="334">
        <v>2225.1000000000004</v>
      </c>
      <c r="G35" s="337">
        <v>16.899999999999999</v>
      </c>
      <c r="H35" s="337">
        <v>1.5666666666666664</v>
      </c>
      <c r="I35" s="337">
        <v>10</v>
      </c>
      <c r="J35" s="337">
        <v>19.8</v>
      </c>
      <c r="K35" s="301">
        <v>2020</v>
      </c>
      <c r="M35" s="365">
        <v>9.0666666666666682</v>
      </c>
      <c r="O35" s="365">
        <v>5.8166666666666673</v>
      </c>
      <c r="P35" s="358">
        <v>2318.6</v>
      </c>
      <c r="Q35" s="358">
        <v>0.2</v>
      </c>
      <c r="R35" s="358">
        <v>3.600000000000001</v>
      </c>
      <c r="S35" s="358">
        <v>19.7</v>
      </c>
      <c r="T35" s="358">
        <v>26.6</v>
      </c>
      <c r="U35" s="301">
        <v>2020</v>
      </c>
      <c r="W35" s="347">
        <v>8.4583333333333339</v>
      </c>
      <c r="Y35" s="347">
        <v>5.083333333333333</v>
      </c>
      <c r="Z35" s="334">
        <v>2504.9</v>
      </c>
      <c r="AA35" s="337">
        <v>8.3000000000000007</v>
      </c>
      <c r="AB35" s="337">
        <v>3.8499999999999996</v>
      </c>
      <c r="AC35" s="337">
        <v>21.2</v>
      </c>
      <c r="AD35" s="337">
        <v>35.6</v>
      </c>
    </row>
    <row r="36" spans="1:30" s="64" customFormat="1" ht="20.25" customHeight="1">
      <c r="A36" s="342">
        <f>A13</f>
        <v>2021</v>
      </c>
      <c r="B36" s="359"/>
      <c r="C36" s="360">
        <f>AVERAGE(C37:C48)</f>
        <v>9.3416666666666668</v>
      </c>
      <c r="D36" s="360"/>
      <c r="E36" s="360">
        <f>AVERAGE(E37:E48)</f>
        <v>5.5583333333333336</v>
      </c>
      <c r="F36" s="340">
        <f>SUM(F37:F48)</f>
        <v>1536.3</v>
      </c>
      <c r="G36" s="343">
        <f>MAX(G37:G48)</f>
        <v>8.6</v>
      </c>
      <c r="H36" s="343">
        <f>AVERAGE(H37:H48)</f>
        <v>1.3583333333333334</v>
      </c>
      <c r="I36" s="343">
        <f>MAX(I37:I48)</f>
        <v>8</v>
      </c>
      <c r="J36" s="343">
        <f>MAX(J37:J48)</f>
        <v>16</v>
      </c>
      <c r="K36" s="342">
        <f>A36</f>
        <v>2021</v>
      </c>
      <c r="L36" s="361"/>
      <c r="M36" s="362">
        <f>AVERAGE(M37:M48)</f>
        <v>9.9416666666666664</v>
      </c>
      <c r="N36" s="362"/>
      <c r="O36" s="362">
        <f>AVERAGE(O37:O48)</f>
        <v>5.7666666666666666</v>
      </c>
      <c r="P36" s="363">
        <f>SUM(P37:P48)</f>
        <v>2443.1000000000004</v>
      </c>
      <c r="Q36" s="363">
        <f>MAX(Q37:Q48)</f>
        <v>14.8</v>
      </c>
      <c r="R36" s="363">
        <f>AVERAGE(R37:R48)</f>
        <v>3.3749999999999996</v>
      </c>
      <c r="S36" s="363">
        <f>MAX(S37:S48)</f>
        <v>15.2</v>
      </c>
      <c r="T36" s="363">
        <f>MAX(T37:T48)</f>
        <v>22.8</v>
      </c>
      <c r="U36" s="342">
        <f>A36</f>
        <v>2021</v>
      </c>
      <c r="V36" s="359"/>
      <c r="W36" s="360">
        <f>AVERAGE(W37:W48)</f>
        <v>9.1</v>
      </c>
      <c r="X36" s="360"/>
      <c r="Y36" s="360">
        <f>AVERAGE(Y37:Y48)</f>
        <v>4.9833333333333334</v>
      </c>
      <c r="Z36" s="340">
        <f>SUM(Z37:Z48)</f>
        <v>2409.8999999999996</v>
      </c>
      <c r="AA36" s="343">
        <f>MAX(AA37:AA48)</f>
        <v>0.3</v>
      </c>
      <c r="AB36" s="343">
        <f>AVERAGE(AB37:AB48)</f>
        <v>3.9</v>
      </c>
      <c r="AC36" s="343">
        <f>MAX(AC37:AC48)</f>
        <v>19.899999999999999</v>
      </c>
      <c r="AD36" s="343">
        <f>MAX(AD37:AD48)</f>
        <v>29</v>
      </c>
    </row>
    <row r="37" spans="1:30" ht="13.5" customHeight="1">
      <c r="A37" s="346" t="s">
        <v>280</v>
      </c>
      <c r="B37" s="364"/>
      <c r="C37" s="347">
        <v>-3.8</v>
      </c>
      <c r="D37" s="347"/>
      <c r="E37" s="347">
        <v>5.7</v>
      </c>
      <c r="F37" s="459">
        <v>164.3</v>
      </c>
      <c r="G37" s="365">
        <v>8.5</v>
      </c>
      <c r="H37" s="365">
        <v>1.5</v>
      </c>
      <c r="I37" s="365">
        <v>5.6</v>
      </c>
      <c r="J37" s="365">
        <v>12.9</v>
      </c>
      <c r="K37" s="346" t="s">
        <v>280</v>
      </c>
      <c r="L37" s="366"/>
      <c r="M37" s="460">
        <v>-2.7</v>
      </c>
      <c r="N37" s="365"/>
      <c r="O37" s="459">
        <v>6.3</v>
      </c>
      <c r="P37" s="459">
        <v>175.4</v>
      </c>
      <c r="Q37" s="358">
        <v>7.2</v>
      </c>
      <c r="R37" s="459">
        <v>3.6</v>
      </c>
      <c r="S37" s="459">
        <v>12.9</v>
      </c>
      <c r="T37" s="459">
        <v>19.100000000000001</v>
      </c>
      <c r="U37" s="346" t="s">
        <v>280</v>
      </c>
      <c r="V37" s="364"/>
      <c r="W37" s="492">
        <v>-4.7</v>
      </c>
      <c r="X37" s="347"/>
      <c r="Y37" s="492">
        <v>4.2</v>
      </c>
      <c r="Z37" s="492">
        <v>206.3</v>
      </c>
      <c r="AA37" s="485">
        <v>0.1</v>
      </c>
      <c r="AB37" s="492">
        <v>4.3</v>
      </c>
      <c r="AC37" s="492">
        <v>15</v>
      </c>
      <c r="AD37" s="492">
        <v>22.9</v>
      </c>
    </row>
    <row r="38" spans="1:30" ht="13.5" customHeight="1">
      <c r="A38" s="346" t="s">
        <v>281</v>
      </c>
      <c r="B38" s="364"/>
      <c r="C38" s="347">
        <v>-3.3</v>
      </c>
      <c r="D38" s="347"/>
      <c r="E38" s="347">
        <v>4.8</v>
      </c>
      <c r="F38" s="459">
        <v>175.3</v>
      </c>
      <c r="G38" s="365">
        <v>5.9</v>
      </c>
      <c r="H38" s="365">
        <v>1.5</v>
      </c>
      <c r="I38" s="365">
        <v>7.8</v>
      </c>
      <c r="J38" s="365">
        <v>12.9</v>
      </c>
      <c r="K38" s="346" t="s">
        <v>281</v>
      </c>
      <c r="L38" s="366"/>
      <c r="M38" s="460">
        <v>-0.7</v>
      </c>
      <c r="N38" s="365"/>
      <c r="O38" s="459">
        <v>5.3</v>
      </c>
      <c r="P38" s="459">
        <v>170.5</v>
      </c>
      <c r="Q38" s="358">
        <v>1.4</v>
      </c>
      <c r="R38" s="459">
        <v>4.3</v>
      </c>
      <c r="S38" s="459">
        <v>14</v>
      </c>
      <c r="T38" s="459">
        <v>19.100000000000001</v>
      </c>
      <c r="U38" s="346" t="s">
        <v>281</v>
      </c>
      <c r="V38" s="364"/>
      <c r="W38" s="492">
        <v>-2.9</v>
      </c>
      <c r="X38" s="347"/>
      <c r="Y38" s="492">
        <v>4</v>
      </c>
      <c r="Z38" s="492">
        <v>198.6</v>
      </c>
      <c r="AA38" s="485">
        <v>0.3</v>
      </c>
      <c r="AB38" s="492">
        <v>4.8</v>
      </c>
      <c r="AC38" s="492">
        <v>19.899999999999999</v>
      </c>
      <c r="AD38" s="492">
        <v>29</v>
      </c>
    </row>
    <row r="39" spans="1:30" ht="13.5" customHeight="1">
      <c r="A39" s="346" t="s">
        <v>282</v>
      </c>
      <c r="B39" s="364"/>
      <c r="C39" s="347">
        <v>3.1</v>
      </c>
      <c r="D39" s="347"/>
      <c r="E39" s="347">
        <v>5</v>
      </c>
      <c r="F39" s="459">
        <v>220.5</v>
      </c>
      <c r="G39" s="358" t="s">
        <v>414</v>
      </c>
      <c r="H39" s="365">
        <v>1.5</v>
      </c>
      <c r="I39" s="365">
        <v>5.4</v>
      </c>
      <c r="J39" s="365">
        <v>11.8</v>
      </c>
      <c r="K39" s="346" t="s">
        <v>282</v>
      </c>
      <c r="L39" s="366"/>
      <c r="M39" s="460">
        <v>4.7</v>
      </c>
      <c r="N39" s="365"/>
      <c r="O39" s="459">
        <v>5.6</v>
      </c>
      <c r="P39" s="459">
        <v>223.5</v>
      </c>
      <c r="Q39" s="358" t="s">
        <v>414</v>
      </c>
      <c r="R39" s="459">
        <v>3.7</v>
      </c>
      <c r="S39" s="459">
        <v>13.9</v>
      </c>
      <c r="T39" s="459">
        <v>18.7</v>
      </c>
      <c r="U39" s="346" t="s">
        <v>282</v>
      </c>
      <c r="V39" s="364"/>
      <c r="W39" s="492">
        <v>4</v>
      </c>
      <c r="X39" s="347"/>
      <c r="Y39" s="492">
        <v>4.8</v>
      </c>
      <c r="Z39" s="492">
        <v>228.7</v>
      </c>
      <c r="AA39" s="358" t="s">
        <v>414</v>
      </c>
      <c r="AB39" s="492">
        <v>3.9</v>
      </c>
      <c r="AC39" s="492">
        <v>15.5</v>
      </c>
      <c r="AD39" s="492">
        <v>22.3</v>
      </c>
    </row>
    <row r="40" spans="1:30" ht="13.5" customHeight="1">
      <c r="A40" s="346" t="s">
        <v>283</v>
      </c>
      <c r="B40" s="364"/>
      <c r="C40" s="347">
        <v>3.2</v>
      </c>
      <c r="D40" s="347"/>
      <c r="E40" s="347">
        <v>5.0999999999999996</v>
      </c>
      <c r="F40" s="459">
        <v>230.4</v>
      </c>
      <c r="G40" s="358" t="s">
        <v>414</v>
      </c>
      <c r="H40" s="365">
        <v>1.4</v>
      </c>
      <c r="I40" s="365">
        <v>7.9</v>
      </c>
      <c r="J40" s="365">
        <v>16</v>
      </c>
      <c r="K40" s="346" t="s">
        <v>283</v>
      </c>
      <c r="L40" s="367"/>
      <c r="M40" s="460">
        <v>5.8</v>
      </c>
      <c r="N40" s="365"/>
      <c r="O40" s="459">
        <v>5.2</v>
      </c>
      <c r="P40" s="459">
        <v>241</v>
      </c>
      <c r="Q40" s="358" t="s">
        <v>414</v>
      </c>
      <c r="R40" s="459">
        <v>3.7</v>
      </c>
      <c r="S40" s="459">
        <v>12.7</v>
      </c>
      <c r="T40" s="459">
        <v>17.3</v>
      </c>
      <c r="U40" s="346" t="s">
        <v>283</v>
      </c>
      <c r="V40" s="364"/>
      <c r="W40" s="492">
        <v>4.9000000000000004</v>
      </c>
      <c r="X40" s="347"/>
      <c r="Y40" s="492">
        <v>5.2</v>
      </c>
      <c r="Z40" s="492">
        <v>253.3</v>
      </c>
      <c r="AA40" s="358" t="s">
        <v>414</v>
      </c>
      <c r="AB40" s="492">
        <v>4.0999999999999996</v>
      </c>
      <c r="AC40" s="492">
        <v>14.7</v>
      </c>
      <c r="AD40" s="492">
        <v>21</v>
      </c>
    </row>
    <row r="41" spans="1:30" ht="13.5" customHeight="1">
      <c r="A41" s="346" t="s">
        <v>284</v>
      </c>
      <c r="B41" s="364"/>
      <c r="C41" s="347">
        <v>11.1</v>
      </c>
      <c r="D41" s="347"/>
      <c r="E41" s="347">
        <v>5.8</v>
      </c>
      <c r="F41" s="459">
        <v>212.8</v>
      </c>
      <c r="G41" s="358" t="s">
        <v>414</v>
      </c>
      <c r="H41" s="365">
        <v>1.4</v>
      </c>
      <c r="I41" s="365">
        <v>7.2</v>
      </c>
      <c r="J41" s="365">
        <v>13.6</v>
      </c>
      <c r="K41" s="346" t="s">
        <v>284</v>
      </c>
      <c r="L41" s="367"/>
      <c r="M41" s="460">
        <v>11.9</v>
      </c>
      <c r="N41" s="365"/>
      <c r="O41" s="459">
        <v>5.6</v>
      </c>
      <c r="P41" s="459">
        <v>239.6</v>
      </c>
      <c r="Q41" s="358" t="s">
        <v>414</v>
      </c>
      <c r="R41" s="459">
        <v>3.4</v>
      </c>
      <c r="S41" s="459">
        <v>9.3000000000000007</v>
      </c>
      <c r="T41" s="459">
        <v>12.9</v>
      </c>
      <c r="U41" s="346" t="s">
        <v>284</v>
      </c>
      <c r="V41" s="364"/>
      <c r="W41" s="492">
        <v>11.4</v>
      </c>
      <c r="X41" s="347"/>
      <c r="Y41" s="492">
        <v>5.5</v>
      </c>
      <c r="Z41" s="492">
        <v>240.5</v>
      </c>
      <c r="AA41" s="358" t="s">
        <v>414</v>
      </c>
      <c r="AB41" s="492">
        <v>3.9</v>
      </c>
      <c r="AC41" s="492">
        <v>14.5</v>
      </c>
      <c r="AD41" s="492">
        <v>21.1</v>
      </c>
    </row>
    <row r="42" spans="1:30" ht="13.5" customHeight="1">
      <c r="A42" s="346" t="s">
        <v>285</v>
      </c>
      <c r="B42" s="364"/>
      <c r="C42" s="347">
        <v>18.100000000000001</v>
      </c>
      <c r="D42" s="347"/>
      <c r="E42" s="347">
        <v>6.1</v>
      </c>
      <c r="F42" s="459" t="s">
        <v>415</v>
      </c>
      <c r="G42" s="358" t="s">
        <v>414</v>
      </c>
      <c r="H42" s="365">
        <v>1.3</v>
      </c>
      <c r="I42" s="365">
        <v>5.7</v>
      </c>
      <c r="J42" s="365">
        <v>11.3</v>
      </c>
      <c r="K42" s="346" t="s">
        <v>285</v>
      </c>
      <c r="L42" s="367"/>
      <c r="M42" s="460">
        <v>18.2</v>
      </c>
      <c r="N42" s="365"/>
      <c r="O42" s="459">
        <v>6.1</v>
      </c>
      <c r="P42" s="459">
        <v>243.9</v>
      </c>
      <c r="Q42" s="358" t="s">
        <v>414</v>
      </c>
      <c r="R42" s="459">
        <v>2.7</v>
      </c>
      <c r="S42" s="459">
        <v>10.1</v>
      </c>
      <c r="T42" s="459">
        <v>13.3</v>
      </c>
      <c r="U42" s="346" t="s">
        <v>285</v>
      </c>
      <c r="V42" s="364"/>
      <c r="W42" s="492">
        <v>18.3</v>
      </c>
      <c r="X42" s="347"/>
      <c r="Y42" s="492">
        <v>6.3</v>
      </c>
      <c r="Z42" s="492">
        <v>239.5</v>
      </c>
      <c r="AA42" s="358" t="s">
        <v>414</v>
      </c>
      <c r="AB42" s="492">
        <v>2.7</v>
      </c>
      <c r="AC42" s="492">
        <v>10.6</v>
      </c>
      <c r="AD42" s="492">
        <v>17.2</v>
      </c>
    </row>
    <row r="43" spans="1:30" ht="13.5" customHeight="1">
      <c r="A43" s="346" t="s">
        <v>286</v>
      </c>
      <c r="B43" s="364"/>
      <c r="C43" s="347">
        <v>23.3</v>
      </c>
      <c r="D43" s="347"/>
      <c r="E43" s="347">
        <v>6.6</v>
      </c>
      <c r="F43" s="459">
        <v>182.3</v>
      </c>
      <c r="G43" s="358" t="s">
        <v>414</v>
      </c>
      <c r="H43" s="365">
        <v>1.5</v>
      </c>
      <c r="I43" s="365">
        <v>8</v>
      </c>
      <c r="J43" s="365">
        <v>14.6</v>
      </c>
      <c r="K43" s="346" t="s">
        <v>286</v>
      </c>
      <c r="L43" s="367"/>
      <c r="M43" s="460">
        <v>22.6</v>
      </c>
      <c r="N43" s="365"/>
      <c r="O43" s="459">
        <v>6.7</v>
      </c>
      <c r="P43" s="459">
        <v>217.2</v>
      </c>
      <c r="Q43" s="358" t="s">
        <v>414</v>
      </c>
      <c r="R43" s="459">
        <v>2.9</v>
      </c>
      <c r="S43" s="459">
        <v>10.5</v>
      </c>
      <c r="T43" s="459">
        <v>12.9</v>
      </c>
      <c r="U43" s="346" t="s">
        <v>286</v>
      </c>
      <c r="V43" s="364"/>
      <c r="W43" s="492">
        <v>23.1</v>
      </c>
      <c r="X43" s="347"/>
      <c r="Y43" s="492">
        <v>6.6</v>
      </c>
      <c r="Z43" s="459" t="s">
        <v>416</v>
      </c>
      <c r="AA43" s="358" t="s">
        <v>414</v>
      </c>
      <c r="AB43" s="492">
        <v>3.6</v>
      </c>
      <c r="AC43" s="492">
        <v>16.5</v>
      </c>
      <c r="AD43" s="492">
        <v>20.6</v>
      </c>
    </row>
    <row r="44" spans="1:30" ht="13.5" customHeight="1">
      <c r="A44" s="346" t="s">
        <v>287</v>
      </c>
      <c r="B44" s="364"/>
      <c r="C44" s="347">
        <v>23.4</v>
      </c>
      <c r="D44" s="347"/>
      <c r="E44" s="347">
        <v>7</v>
      </c>
      <c r="F44" s="472" t="s">
        <v>415</v>
      </c>
      <c r="G44" s="358" t="s">
        <v>414</v>
      </c>
      <c r="H44" s="365">
        <v>1.3</v>
      </c>
      <c r="I44" s="365">
        <v>8</v>
      </c>
      <c r="J44" s="365">
        <v>15.4</v>
      </c>
      <c r="K44" s="346" t="s">
        <v>287</v>
      </c>
      <c r="L44" s="367"/>
      <c r="M44" s="460">
        <v>22.7</v>
      </c>
      <c r="N44" s="365"/>
      <c r="O44" s="459">
        <v>6.7</v>
      </c>
      <c r="P44" s="459">
        <v>190.6</v>
      </c>
      <c r="Q44" s="358" t="s">
        <v>414</v>
      </c>
      <c r="R44" s="459">
        <v>2.7</v>
      </c>
      <c r="S44" s="459">
        <v>10.7</v>
      </c>
      <c r="T44" s="459">
        <v>16.2</v>
      </c>
      <c r="U44" s="346" t="s">
        <v>287</v>
      </c>
      <c r="V44" s="364"/>
      <c r="W44" s="492">
        <v>22.9</v>
      </c>
      <c r="X44" s="347"/>
      <c r="Y44" s="492">
        <v>6.3</v>
      </c>
      <c r="Z44" s="492">
        <v>215.6</v>
      </c>
      <c r="AA44" s="358" t="s">
        <v>414</v>
      </c>
      <c r="AB44" s="492">
        <v>3.6</v>
      </c>
      <c r="AC44" s="492">
        <v>14.8</v>
      </c>
      <c r="AD44" s="492">
        <v>20.3</v>
      </c>
    </row>
    <row r="45" spans="1:30" ht="13.5" customHeight="1">
      <c r="A45" s="346" t="s">
        <v>288</v>
      </c>
      <c r="B45" s="364"/>
      <c r="C45" s="347">
        <v>19.7</v>
      </c>
      <c r="D45" s="347"/>
      <c r="E45" s="347">
        <v>7.1</v>
      </c>
      <c r="F45" s="459" t="s">
        <v>415</v>
      </c>
      <c r="G45" s="358" t="s">
        <v>414</v>
      </c>
      <c r="H45" s="365">
        <v>1.5</v>
      </c>
      <c r="I45" s="365">
        <v>5.6</v>
      </c>
      <c r="J45" s="365">
        <v>11.9</v>
      </c>
      <c r="K45" s="346" t="s">
        <v>288</v>
      </c>
      <c r="L45" s="367"/>
      <c r="M45" s="460">
        <v>19.3</v>
      </c>
      <c r="N45" s="365"/>
      <c r="O45" s="459">
        <v>6.7</v>
      </c>
      <c r="P45" s="459">
        <v>158.6</v>
      </c>
      <c r="Q45" s="358" t="s">
        <v>414</v>
      </c>
      <c r="R45" s="459">
        <v>2.9</v>
      </c>
      <c r="S45" s="459">
        <v>9.1999999999999993</v>
      </c>
      <c r="T45" s="459">
        <v>12</v>
      </c>
      <c r="U45" s="346" t="s">
        <v>288</v>
      </c>
      <c r="V45" s="364"/>
      <c r="W45" s="492">
        <v>18.600000000000001</v>
      </c>
      <c r="X45" s="347"/>
      <c r="Y45" s="492">
        <v>7</v>
      </c>
      <c r="Z45" s="492">
        <v>140.6</v>
      </c>
      <c r="AA45" s="358" t="s">
        <v>414</v>
      </c>
      <c r="AB45" s="492">
        <v>4.5999999999999996</v>
      </c>
      <c r="AC45" s="492">
        <v>15.5</v>
      </c>
      <c r="AD45" s="492">
        <v>23.5</v>
      </c>
    </row>
    <row r="46" spans="1:30" ht="13.5" customHeight="1">
      <c r="A46" s="346" t="s">
        <v>289</v>
      </c>
      <c r="B46" s="364"/>
      <c r="C46" s="347">
        <v>12.4</v>
      </c>
      <c r="D46" s="347"/>
      <c r="E46" s="347">
        <v>4.4000000000000004</v>
      </c>
      <c r="F46" s="459" t="s">
        <v>415</v>
      </c>
      <c r="G46" s="358" t="s">
        <v>414</v>
      </c>
      <c r="H46" s="365">
        <v>1.2</v>
      </c>
      <c r="I46" s="365">
        <v>6.2</v>
      </c>
      <c r="J46" s="365">
        <v>11.2</v>
      </c>
      <c r="K46" s="346" t="s">
        <v>289</v>
      </c>
      <c r="L46" s="367"/>
      <c r="M46" s="460">
        <v>12.2</v>
      </c>
      <c r="N46" s="365"/>
      <c r="O46" s="459">
        <v>4.8</v>
      </c>
      <c r="P46" s="459">
        <v>223</v>
      </c>
      <c r="Q46" s="358" t="s">
        <v>414</v>
      </c>
      <c r="R46" s="459">
        <v>3.2</v>
      </c>
      <c r="S46" s="459">
        <v>14.9</v>
      </c>
      <c r="T46" s="459">
        <v>19.100000000000001</v>
      </c>
      <c r="U46" s="346" t="s">
        <v>289</v>
      </c>
      <c r="V46" s="364"/>
      <c r="W46" s="492">
        <v>11.6</v>
      </c>
      <c r="X46" s="347"/>
      <c r="Y46" s="492">
        <v>3.8</v>
      </c>
      <c r="Z46" s="492">
        <v>249.8</v>
      </c>
      <c r="AA46" s="358" t="s">
        <v>414</v>
      </c>
      <c r="AB46" s="492">
        <v>3.3</v>
      </c>
      <c r="AC46" s="492">
        <v>11.4</v>
      </c>
      <c r="AD46" s="492">
        <v>17.899999999999999</v>
      </c>
    </row>
    <row r="47" spans="1:30" ht="13.5" customHeight="1">
      <c r="A47" s="348" t="s">
        <v>189</v>
      </c>
      <c r="B47" s="364"/>
      <c r="C47" s="347">
        <v>6</v>
      </c>
      <c r="D47" s="347"/>
      <c r="E47" s="347">
        <v>4.7</v>
      </c>
      <c r="F47" s="459">
        <v>176.5</v>
      </c>
      <c r="G47" s="358" t="s">
        <v>414</v>
      </c>
      <c r="H47" s="365">
        <v>1</v>
      </c>
      <c r="I47" s="365">
        <v>6.1</v>
      </c>
      <c r="J47" s="365">
        <v>11.6</v>
      </c>
      <c r="K47" s="348" t="s">
        <v>189</v>
      </c>
      <c r="L47" s="367"/>
      <c r="M47" s="460">
        <v>5.8</v>
      </c>
      <c r="N47" s="365"/>
      <c r="O47" s="459">
        <v>4.9000000000000004</v>
      </c>
      <c r="P47" s="459">
        <v>190.3</v>
      </c>
      <c r="Q47" s="358" t="s">
        <v>414</v>
      </c>
      <c r="R47" s="459">
        <v>3.4</v>
      </c>
      <c r="S47" s="459">
        <v>13.7</v>
      </c>
      <c r="T47" s="459">
        <v>18</v>
      </c>
      <c r="U47" s="348" t="s">
        <v>189</v>
      </c>
      <c r="V47" s="364"/>
      <c r="W47" s="492">
        <v>4.5</v>
      </c>
      <c r="X47" s="347"/>
      <c r="Y47" s="492">
        <v>3.2</v>
      </c>
      <c r="Z47" s="492">
        <v>214.2</v>
      </c>
      <c r="AA47" s="358" t="s">
        <v>414</v>
      </c>
      <c r="AB47" s="492">
        <v>3.6</v>
      </c>
      <c r="AC47" s="492">
        <v>13.7</v>
      </c>
      <c r="AD47" s="492">
        <v>19.8</v>
      </c>
    </row>
    <row r="48" spans="1:30" ht="13.5" customHeight="1">
      <c r="A48" s="349" t="s">
        <v>290</v>
      </c>
      <c r="B48" s="368"/>
      <c r="C48" s="351">
        <v>-1.1000000000000001</v>
      </c>
      <c r="D48" s="351"/>
      <c r="E48" s="351">
        <v>4.4000000000000004</v>
      </c>
      <c r="F48" s="468">
        <v>174.2</v>
      </c>
      <c r="G48" s="369">
        <v>8.6</v>
      </c>
      <c r="H48" s="369">
        <v>1.2</v>
      </c>
      <c r="I48" s="369">
        <v>5.5</v>
      </c>
      <c r="J48" s="369">
        <v>12.1</v>
      </c>
      <c r="K48" s="349" t="s">
        <v>290</v>
      </c>
      <c r="L48" s="370"/>
      <c r="M48" s="469">
        <v>-0.5</v>
      </c>
      <c r="N48" s="369"/>
      <c r="O48" s="468">
        <v>5.3</v>
      </c>
      <c r="P48" s="468">
        <v>169.5</v>
      </c>
      <c r="Q48" s="371">
        <v>14.8</v>
      </c>
      <c r="R48" s="468">
        <v>4</v>
      </c>
      <c r="S48" s="468">
        <v>15.2</v>
      </c>
      <c r="T48" s="468">
        <v>22.8</v>
      </c>
      <c r="U48" s="349" t="s">
        <v>290</v>
      </c>
      <c r="V48" s="368"/>
      <c r="W48" s="493">
        <v>-2.5</v>
      </c>
      <c r="X48" s="351"/>
      <c r="Y48" s="493">
        <v>2.9</v>
      </c>
      <c r="Z48" s="493">
        <v>222.8</v>
      </c>
      <c r="AA48" s="371" t="s">
        <v>414</v>
      </c>
      <c r="AB48" s="493">
        <v>4.4000000000000004</v>
      </c>
      <c r="AC48" s="493">
        <v>14.4</v>
      </c>
      <c r="AD48" s="493">
        <v>21.2</v>
      </c>
    </row>
    <row r="49" spans="1:30" ht="13.5" customHeight="1">
      <c r="A49" s="372" t="s">
        <v>347</v>
      </c>
      <c r="B49" s="318"/>
      <c r="C49" s="318"/>
      <c r="D49" s="318"/>
      <c r="E49" s="318"/>
      <c r="F49" s="318"/>
      <c r="G49" s="318"/>
      <c r="H49" s="318"/>
      <c r="I49" s="318"/>
      <c r="J49" s="318"/>
      <c r="K49" s="373"/>
      <c r="L49" s="318"/>
      <c r="M49" s="318"/>
      <c r="N49" s="318"/>
      <c r="O49" s="318"/>
      <c r="P49" s="318"/>
      <c r="Q49" s="318"/>
      <c r="R49" s="318"/>
      <c r="S49" s="318"/>
      <c r="T49" s="374" t="s">
        <v>348</v>
      </c>
      <c r="U49" s="375" t="s">
        <v>347</v>
      </c>
      <c r="V49" s="376"/>
      <c r="W49" s="376"/>
      <c r="X49" s="276"/>
      <c r="Y49" s="318"/>
      <c r="Z49" s="470"/>
      <c r="AA49" s="470"/>
      <c r="AB49" s="470"/>
      <c r="AC49" s="470"/>
      <c r="AD49" s="377" t="s">
        <v>349</v>
      </c>
    </row>
    <row r="50" spans="1:30" ht="13.5" customHeight="1">
      <c r="A50" s="372" t="s">
        <v>309</v>
      </c>
      <c r="B50" s="318"/>
      <c r="C50" s="318"/>
      <c r="D50" s="318"/>
      <c r="E50" s="318"/>
      <c r="F50" s="318"/>
      <c r="G50" s="318"/>
      <c r="H50" s="318"/>
      <c r="I50" s="318"/>
      <c r="J50" s="318"/>
      <c r="K50" s="373"/>
      <c r="L50" s="318"/>
      <c r="M50" s="318"/>
      <c r="N50" s="318"/>
      <c r="O50" s="318"/>
      <c r="P50" s="318"/>
      <c r="Q50" s="318"/>
      <c r="R50" s="318"/>
      <c r="S50" s="318"/>
      <c r="T50" s="374" t="s">
        <v>0</v>
      </c>
      <c r="U50" s="375" t="s">
        <v>309</v>
      </c>
      <c r="V50" s="378"/>
      <c r="W50" s="378"/>
      <c r="X50" s="276"/>
      <c r="Y50" s="318"/>
      <c r="Z50" s="379"/>
      <c r="AA50" s="379"/>
      <c r="AB50" s="379"/>
      <c r="AC50" s="379"/>
      <c r="AD50" s="374" t="s">
        <v>0</v>
      </c>
    </row>
    <row r="51" spans="1:30" ht="13.5" customHeight="1">
      <c r="A51" s="372" t="s">
        <v>413</v>
      </c>
      <c r="B51" s="318"/>
      <c r="C51" s="318"/>
      <c r="D51" s="318"/>
      <c r="E51" s="318"/>
      <c r="F51" s="318"/>
      <c r="G51" s="318"/>
      <c r="H51" s="318"/>
      <c r="I51" s="318"/>
      <c r="J51" s="318"/>
      <c r="K51" s="380"/>
      <c r="L51" s="318"/>
      <c r="M51" s="318"/>
      <c r="N51" s="318"/>
      <c r="O51" s="318"/>
      <c r="P51" s="318"/>
      <c r="Q51" s="276"/>
      <c r="R51" s="318"/>
      <c r="S51" s="318"/>
      <c r="T51" s="374" t="s">
        <v>386</v>
      </c>
      <c r="U51" s="375" t="s">
        <v>385</v>
      </c>
      <c r="V51" s="379"/>
      <c r="W51" s="379"/>
      <c r="X51" s="379"/>
      <c r="Y51" s="318"/>
      <c r="Z51" s="318"/>
      <c r="AA51" s="379"/>
      <c r="AB51" s="379"/>
      <c r="AC51" s="379"/>
      <c r="AD51" s="374" t="s">
        <v>386</v>
      </c>
    </row>
    <row r="52" spans="1:30">
      <c r="B52" s="66"/>
      <c r="C52" s="66"/>
      <c r="D52" s="66"/>
      <c r="E52" s="66"/>
      <c r="F52" s="66"/>
      <c r="G52" s="66"/>
      <c r="H52" s="66"/>
      <c r="I52" s="66"/>
      <c r="J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</row>
  </sheetData>
  <mergeCells count="33">
    <mergeCell ref="V27:W27"/>
    <mergeCell ref="X27:Y27"/>
    <mergeCell ref="AB27:AD27"/>
    <mergeCell ref="V5:Z5"/>
    <mergeCell ref="AB5:AC5"/>
    <mergeCell ref="X29:Y29"/>
    <mergeCell ref="V28:W28"/>
    <mergeCell ref="V30:W30"/>
    <mergeCell ref="X30:Y30"/>
    <mergeCell ref="X28:Y28"/>
    <mergeCell ref="V29:W29"/>
    <mergeCell ref="H5:I5"/>
    <mergeCell ref="B5:F5"/>
    <mergeCell ref="L27:M27"/>
    <mergeCell ref="N27:O27"/>
    <mergeCell ref="R27:T27"/>
    <mergeCell ref="H27:J27"/>
    <mergeCell ref="B27:C27"/>
    <mergeCell ref="R5:S5"/>
    <mergeCell ref="L5:P5"/>
    <mergeCell ref="L30:M30"/>
    <mergeCell ref="N30:O30"/>
    <mergeCell ref="D27:E27"/>
    <mergeCell ref="B29:C29"/>
    <mergeCell ref="B30:C30"/>
    <mergeCell ref="D30:E30"/>
    <mergeCell ref="D29:E29"/>
    <mergeCell ref="B28:C28"/>
    <mergeCell ref="D28:E28"/>
    <mergeCell ref="L28:M28"/>
    <mergeCell ref="N28:O28"/>
    <mergeCell ref="L29:M29"/>
    <mergeCell ref="N29:O29"/>
  </mergeCells>
  <phoneticPr fontId="36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6"/>
  <sheetViews>
    <sheetView view="pageBreakPreview" zoomScale="85" zoomScaleNormal="100" zoomScaleSheetLayoutView="85" workbookViewId="0">
      <pane xSplit="1" ySplit="6" topLeftCell="B7" activePane="bottomRight" state="frozen"/>
      <selection activeCell="F27" sqref="F27"/>
      <selection pane="topRight" activeCell="F27" sqref="F27"/>
      <selection pane="bottomLeft" activeCell="F27" sqref="F27"/>
      <selection pane="bottomRight" activeCell="A2" sqref="A2"/>
    </sheetView>
  </sheetViews>
  <sheetFormatPr defaultRowHeight="14.25"/>
  <cols>
    <col min="1" max="1" width="6.25" style="17" customWidth="1"/>
    <col min="2" max="2" width="6.25" style="7" customWidth="1"/>
    <col min="3" max="3" width="5.125" style="7" customWidth="1"/>
    <col min="4" max="7" width="5.375" style="7" customWidth="1"/>
    <col min="8" max="8" width="7.75" style="7" bestFit="1" customWidth="1"/>
    <col min="9" max="9" width="6.75" style="7" customWidth="1"/>
    <col min="10" max="11" width="7.75" style="7" bestFit="1" customWidth="1"/>
    <col min="12" max="12" width="5.875" style="7" customWidth="1"/>
    <col min="13" max="13" width="4.75" style="7" customWidth="1"/>
    <col min="14" max="14" width="5.375" style="7" customWidth="1"/>
    <col min="15" max="15" width="8.375" style="107" customWidth="1"/>
    <col min="16" max="16" width="2.375" style="8" customWidth="1"/>
    <col min="17" max="17" width="9" style="8" customWidth="1"/>
    <col min="18" max="18" width="12.75" style="8" customWidth="1"/>
    <col min="19" max="19" width="11.375" style="8" customWidth="1"/>
    <col min="20" max="21" width="12.125" style="8" customWidth="1"/>
    <col min="22" max="22" width="11.875" style="8" customWidth="1"/>
    <col min="23" max="23" width="10.5" style="8" customWidth="1"/>
    <col min="24" max="26" width="10.625" style="8" customWidth="1"/>
    <col min="27" max="27" width="9.125" style="8" customWidth="1"/>
    <col min="28" max="28" width="10.625" style="8" customWidth="1"/>
    <col min="29" max="29" width="11.375" style="8" customWidth="1"/>
    <col min="30" max="30" width="12.125" style="8" customWidth="1"/>
    <col min="31" max="31" width="15.75" style="8" customWidth="1"/>
    <col min="32" max="41" width="9" style="8" customWidth="1"/>
    <col min="42" max="16384" width="9" style="7"/>
  </cols>
  <sheetData>
    <row r="1" spans="1:51" s="80" customFormat="1" ht="24.95" customHeight="1">
      <c r="B1" s="146"/>
      <c r="C1" s="147"/>
      <c r="O1" s="148" t="s">
        <v>215</v>
      </c>
    </row>
    <row r="2" spans="1:51" s="4" customFormat="1" ht="24.95" customHeight="1">
      <c r="A2" s="149" t="s">
        <v>73</v>
      </c>
      <c r="B2" s="149"/>
      <c r="C2" s="149"/>
      <c r="D2" s="149"/>
      <c r="E2" s="149"/>
      <c r="F2" s="149"/>
      <c r="G2" s="149"/>
      <c r="H2" s="149"/>
      <c r="I2" s="149"/>
      <c r="J2" s="149"/>
      <c r="K2" s="381"/>
      <c r="L2" s="381"/>
      <c r="M2" s="381"/>
      <c r="N2" s="381"/>
      <c r="O2" s="381"/>
      <c r="P2" s="81"/>
      <c r="Q2" s="82"/>
      <c r="R2" s="82"/>
      <c r="S2" s="82"/>
      <c r="T2" s="82"/>
      <c r="U2" s="82"/>
      <c r="V2" s="82"/>
      <c r="W2" s="82"/>
      <c r="X2" s="82"/>
      <c r="Y2" s="82"/>
      <c r="Z2" s="82"/>
      <c r="AA2" s="3"/>
      <c r="AB2" s="3"/>
      <c r="AC2" s="3"/>
      <c r="AD2" s="3"/>
      <c r="AE2" s="81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51" ht="23.1" customHeight="1">
      <c r="A3" s="154" t="s">
        <v>72</v>
      </c>
      <c r="B3" s="153"/>
      <c r="C3" s="153"/>
      <c r="D3" s="153"/>
      <c r="E3" s="153"/>
      <c r="F3" s="153"/>
      <c r="G3" s="153"/>
      <c r="H3" s="153"/>
      <c r="I3" s="153"/>
      <c r="J3" s="153"/>
      <c r="K3" s="382"/>
      <c r="L3" s="382"/>
      <c r="M3" s="382"/>
      <c r="N3" s="382"/>
      <c r="O3" s="382"/>
      <c r="P3" s="83"/>
      <c r="Q3" s="84"/>
      <c r="R3" s="84"/>
      <c r="S3" s="84"/>
      <c r="T3" s="84"/>
      <c r="U3" s="84"/>
      <c r="V3" s="84"/>
      <c r="W3" s="84"/>
      <c r="X3" s="84"/>
      <c r="Y3" s="84"/>
      <c r="Z3" s="84"/>
      <c r="AA3" s="5"/>
      <c r="AB3" s="5"/>
      <c r="AC3" s="5"/>
      <c r="AD3" s="5"/>
      <c r="AE3" s="83"/>
      <c r="AF3" s="5"/>
      <c r="AG3" s="5"/>
      <c r="AH3" s="5"/>
      <c r="AI3" s="5"/>
      <c r="AJ3" s="5"/>
      <c r="AK3" s="5"/>
      <c r="AL3" s="5"/>
      <c r="AM3" s="5"/>
      <c r="AN3" s="5"/>
      <c r="AO3" s="5"/>
      <c r="AP3" s="6"/>
      <c r="AQ3" s="6"/>
      <c r="AR3" s="6"/>
      <c r="AS3" s="6"/>
      <c r="AT3" s="6"/>
      <c r="AU3" s="6"/>
      <c r="AV3" s="6"/>
      <c r="AW3" s="6"/>
      <c r="AX3" s="6"/>
      <c r="AY3" s="6"/>
    </row>
    <row r="4" spans="1:51" s="76" customFormat="1" ht="15" customHeight="1" thickBot="1">
      <c r="A4" s="383" t="s">
        <v>310</v>
      </c>
      <c r="N4" s="156"/>
      <c r="O4" s="384" t="s">
        <v>311</v>
      </c>
      <c r="P4" s="77"/>
      <c r="Q4" s="85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77"/>
      <c r="AF4" s="86"/>
      <c r="AG4" s="86"/>
      <c r="AH4" s="86"/>
      <c r="AI4" s="86"/>
      <c r="AJ4" s="86"/>
      <c r="AK4" s="86"/>
      <c r="AL4" s="86"/>
      <c r="AM4" s="86"/>
      <c r="AN4" s="86"/>
      <c r="AO4" s="86"/>
    </row>
    <row r="5" spans="1:51" s="87" customFormat="1" ht="16.5" customHeight="1">
      <c r="A5" s="238" t="s">
        <v>137</v>
      </c>
      <c r="B5" s="239" t="s">
        <v>13</v>
      </c>
      <c r="C5" s="239" t="s">
        <v>248</v>
      </c>
      <c r="D5" s="239" t="s">
        <v>249</v>
      </c>
      <c r="E5" s="239" t="s">
        <v>250</v>
      </c>
      <c r="F5" s="239" t="s">
        <v>251</v>
      </c>
      <c r="G5" s="239" t="s">
        <v>252</v>
      </c>
      <c r="H5" s="239" t="s">
        <v>253</v>
      </c>
      <c r="I5" s="239" t="s">
        <v>254</v>
      </c>
      <c r="J5" s="239" t="s">
        <v>255</v>
      </c>
      <c r="K5" s="239" t="s">
        <v>256</v>
      </c>
      <c r="L5" s="239" t="s">
        <v>257</v>
      </c>
      <c r="M5" s="240" t="s">
        <v>258</v>
      </c>
      <c r="N5" s="239" t="s">
        <v>259</v>
      </c>
      <c r="O5" s="385" t="s">
        <v>127</v>
      </c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</row>
    <row r="6" spans="1:51" s="87" customFormat="1" ht="16.5" customHeight="1">
      <c r="A6" s="248" t="s">
        <v>61</v>
      </c>
      <c r="B6" s="255" t="s">
        <v>123</v>
      </c>
      <c r="C6" s="255" t="s">
        <v>114</v>
      </c>
      <c r="D6" s="255" t="s">
        <v>102</v>
      </c>
      <c r="E6" s="255" t="s">
        <v>145</v>
      </c>
      <c r="F6" s="255" t="s">
        <v>101</v>
      </c>
      <c r="G6" s="255" t="s">
        <v>51</v>
      </c>
      <c r="H6" s="255" t="s">
        <v>125</v>
      </c>
      <c r="I6" s="255" t="s">
        <v>143</v>
      </c>
      <c r="J6" s="255" t="s">
        <v>156</v>
      </c>
      <c r="K6" s="255" t="s">
        <v>168</v>
      </c>
      <c r="L6" s="255" t="s">
        <v>161</v>
      </c>
      <c r="M6" s="256" t="s">
        <v>113</v>
      </c>
      <c r="N6" s="255" t="s">
        <v>104</v>
      </c>
      <c r="O6" s="256" t="s">
        <v>150</v>
      </c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</row>
    <row r="7" spans="1:51" s="92" customFormat="1" ht="19.5" customHeight="1">
      <c r="A7" s="185">
        <v>2016</v>
      </c>
      <c r="B7" s="386">
        <v>1444.4</v>
      </c>
      <c r="C7" s="386">
        <v>48.2</v>
      </c>
      <c r="D7" s="386">
        <v>49.4</v>
      </c>
      <c r="E7" s="386">
        <v>78.900000000000006</v>
      </c>
      <c r="F7" s="386">
        <v>212.9</v>
      </c>
      <c r="G7" s="386">
        <v>118.4</v>
      </c>
      <c r="H7" s="386">
        <v>117.4</v>
      </c>
      <c r="I7" s="386">
        <v>221.3</v>
      </c>
      <c r="J7" s="386">
        <v>52.6</v>
      </c>
      <c r="K7" s="386">
        <v>237.7</v>
      </c>
      <c r="L7" s="386">
        <v>193.3</v>
      </c>
      <c r="M7" s="386">
        <v>56.5</v>
      </c>
      <c r="N7" s="386">
        <v>57.9</v>
      </c>
      <c r="O7" s="387">
        <v>2016</v>
      </c>
      <c r="P7" s="88"/>
      <c r="Q7" s="89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88"/>
      <c r="AF7" s="91"/>
      <c r="AG7" s="91"/>
      <c r="AH7" s="91"/>
      <c r="AI7" s="91"/>
      <c r="AJ7" s="91"/>
      <c r="AK7" s="91"/>
      <c r="AL7" s="91"/>
      <c r="AM7" s="91"/>
      <c r="AN7" s="91"/>
      <c r="AO7" s="91"/>
    </row>
    <row r="8" spans="1:51" s="92" customFormat="1" ht="19.5" customHeight="1">
      <c r="A8" s="185">
        <v>2017</v>
      </c>
      <c r="B8" s="386">
        <v>899.17727272727279</v>
      </c>
      <c r="C8" s="386">
        <v>12.518181818181818</v>
      </c>
      <c r="D8" s="386">
        <v>33.872727272727268</v>
      </c>
      <c r="E8" s="386">
        <v>30.868181818181821</v>
      </c>
      <c r="F8" s="386">
        <v>59.386363636363633</v>
      </c>
      <c r="G8" s="386">
        <v>30.609090909090909</v>
      </c>
      <c r="H8" s="386">
        <v>75.181818181818173</v>
      </c>
      <c r="I8" s="386">
        <v>180.09090909090912</v>
      </c>
      <c r="J8" s="386">
        <v>231.19090909090912</v>
      </c>
      <c r="K8" s="386">
        <v>116.66363636363636</v>
      </c>
      <c r="L8" s="386">
        <v>100.80000000000001</v>
      </c>
      <c r="M8" s="386">
        <v>1.65</v>
      </c>
      <c r="N8" s="386">
        <v>26.345454545454547</v>
      </c>
      <c r="O8" s="387">
        <v>2017</v>
      </c>
      <c r="P8" s="88"/>
      <c r="Q8" s="89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88"/>
      <c r="AF8" s="91"/>
      <c r="AG8" s="91"/>
      <c r="AH8" s="91"/>
      <c r="AI8" s="91"/>
      <c r="AJ8" s="91"/>
      <c r="AK8" s="91"/>
      <c r="AL8" s="91"/>
      <c r="AM8" s="91"/>
      <c r="AN8" s="91"/>
      <c r="AO8" s="91"/>
    </row>
    <row r="9" spans="1:51" s="92" customFormat="1" ht="19.5" customHeight="1">
      <c r="A9" s="185">
        <v>2018</v>
      </c>
      <c r="B9" s="386">
        <v>1952.5490259740261</v>
      </c>
      <c r="C9" s="386">
        <v>54.788636363636357</v>
      </c>
      <c r="D9" s="386">
        <v>42.262012987012987</v>
      </c>
      <c r="E9" s="386">
        <v>184.19935064935066</v>
      </c>
      <c r="F9" s="386">
        <v>192.54123376623374</v>
      </c>
      <c r="G9" s="386">
        <v>133.72694805194806</v>
      </c>
      <c r="H9" s="386">
        <v>278.33051948051951</v>
      </c>
      <c r="I9" s="386">
        <v>132.199025974026</v>
      </c>
      <c r="J9" s="386">
        <v>393.41948051948043</v>
      </c>
      <c r="K9" s="386">
        <v>214.54480519480524</v>
      </c>
      <c r="L9" s="386">
        <v>220.38441558441556</v>
      </c>
      <c r="M9" s="386">
        <v>61.336038961038959</v>
      </c>
      <c r="N9" s="386">
        <v>44.816558441558442</v>
      </c>
      <c r="O9" s="387">
        <v>2018</v>
      </c>
      <c r="P9" s="88"/>
      <c r="Q9" s="89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88"/>
      <c r="AF9" s="91"/>
      <c r="AG9" s="91"/>
      <c r="AH9" s="91"/>
      <c r="AI9" s="91"/>
      <c r="AJ9" s="91"/>
      <c r="AK9" s="91"/>
      <c r="AL9" s="91"/>
      <c r="AM9" s="91"/>
      <c r="AN9" s="91"/>
      <c r="AO9" s="91"/>
    </row>
    <row r="10" spans="1:51" s="97" customFormat="1" ht="19.5" customHeight="1">
      <c r="A10" s="185">
        <v>2019</v>
      </c>
      <c r="B10" s="386">
        <v>1415.7636363636364</v>
      </c>
      <c r="C10" s="386">
        <v>12.626298701298703</v>
      </c>
      <c r="D10" s="386">
        <v>39.934740259740259</v>
      </c>
      <c r="E10" s="386">
        <v>46.36331168831169</v>
      </c>
      <c r="F10" s="386">
        <v>88.266233766233768</v>
      </c>
      <c r="G10" s="386">
        <v>123.12759740259739</v>
      </c>
      <c r="H10" s="386">
        <v>213.43474025974027</v>
      </c>
      <c r="I10" s="386">
        <v>248.7876623376624</v>
      </c>
      <c r="J10" s="386">
        <v>129.57662337662333</v>
      </c>
      <c r="K10" s="386">
        <v>266.92110389610389</v>
      </c>
      <c r="L10" s="386">
        <v>190.71493506493505</v>
      </c>
      <c r="M10" s="386">
        <v>23.487662337662332</v>
      </c>
      <c r="N10" s="386">
        <v>32.52272727272728</v>
      </c>
      <c r="O10" s="387">
        <v>2019</v>
      </c>
      <c r="P10" s="93"/>
      <c r="Q10" s="94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3"/>
      <c r="AF10" s="96"/>
      <c r="AG10" s="96"/>
      <c r="AH10" s="96"/>
      <c r="AI10" s="96"/>
      <c r="AJ10" s="96"/>
      <c r="AK10" s="96"/>
      <c r="AL10" s="96"/>
      <c r="AM10" s="96"/>
      <c r="AN10" s="96"/>
      <c r="AO10" s="96"/>
    </row>
    <row r="11" spans="1:51" s="97" customFormat="1" ht="19.5" customHeight="1">
      <c r="A11" s="185">
        <v>2020</v>
      </c>
      <c r="B11" s="386">
        <v>1662.6318181818183</v>
      </c>
      <c r="C11" s="386">
        <v>77.53636363636366</v>
      </c>
      <c r="D11" s="386">
        <v>37.395454545454534</v>
      </c>
      <c r="E11" s="386">
        <v>39.868181818181817</v>
      </c>
      <c r="F11" s="386">
        <v>60.613636363636374</v>
      </c>
      <c r="G11" s="386">
        <v>139.35</v>
      </c>
      <c r="H11" s="386">
        <v>265.32727272727271</v>
      </c>
      <c r="I11" s="386">
        <v>410.03636363636366</v>
      </c>
      <c r="J11" s="386">
        <v>360.2681818181818</v>
      </c>
      <c r="K11" s="386">
        <v>217.66363636363633</v>
      </c>
      <c r="L11" s="386">
        <v>19.090909090909093</v>
      </c>
      <c r="M11" s="386">
        <v>22.372727272727271</v>
      </c>
      <c r="N11" s="386">
        <v>13.109090909090908</v>
      </c>
      <c r="O11" s="387">
        <v>2020</v>
      </c>
      <c r="P11" s="93"/>
      <c r="Q11" s="94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3"/>
      <c r="AF11" s="96"/>
      <c r="AG11" s="96"/>
      <c r="AH11" s="96"/>
      <c r="AI11" s="96"/>
      <c r="AJ11" s="96"/>
      <c r="AK11" s="96"/>
      <c r="AL11" s="96"/>
      <c r="AM11" s="96"/>
      <c r="AN11" s="96"/>
      <c r="AO11" s="96"/>
    </row>
    <row r="12" spans="1:51" s="97" customFormat="1" ht="39" customHeight="1">
      <c r="A12" s="190">
        <v>2021</v>
      </c>
      <c r="B12" s="388">
        <f>AVERAGE(B13:B34)</f>
        <v>1373.0136363636366</v>
      </c>
      <c r="C12" s="388">
        <f t="shared" ref="C12:N12" si="0">AVERAGE(C13:C34)</f>
        <v>37.234090909090916</v>
      </c>
      <c r="D12" s="388">
        <f t="shared" si="0"/>
        <v>34.850000000000009</v>
      </c>
      <c r="E12" s="388">
        <f t="shared" si="0"/>
        <v>134.61136363636362</v>
      </c>
      <c r="F12" s="388">
        <f t="shared" si="0"/>
        <v>58.713636363636375</v>
      </c>
      <c r="G12" s="388">
        <f t="shared" si="0"/>
        <v>121.99772727272729</v>
      </c>
      <c r="H12" s="388">
        <f t="shared" si="0"/>
        <v>123.35000000000001</v>
      </c>
      <c r="I12" s="388">
        <f t="shared" si="0"/>
        <v>373.93181818181807</v>
      </c>
      <c r="J12" s="388">
        <f t="shared" si="0"/>
        <v>266.85000000000002</v>
      </c>
      <c r="K12" s="388">
        <f t="shared" si="0"/>
        <v>117.60909090909091</v>
      </c>
      <c r="L12" s="388">
        <f t="shared" si="0"/>
        <v>29.275000000000002</v>
      </c>
      <c r="M12" s="388">
        <f t="shared" si="0"/>
        <v>66.756818181818161</v>
      </c>
      <c r="N12" s="388">
        <f t="shared" si="0"/>
        <v>7.8340909090909099</v>
      </c>
      <c r="O12" s="193">
        <f>A12</f>
        <v>2021</v>
      </c>
      <c r="P12" s="93"/>
      <c r="Q12" s="94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3"/>
      <c r="AF12" s="96"/>
      <c r="AG12" s="96"/>
      <c r="AH12" s="96"/>
      <c r="AI12" s="96"/>
      <c r="AJ12" s="96"/>
      <c r="AK12" s="96"/>
      <c r="AL12" s="96"/>
      <c r="AM12" s="96"/>
      <c r="AN12" s="96"/>
      <c r="AO12" s="96"/>
    </row>
    <row r="13" spans="1:51" s="92" customFormat="1" ht="18.600000000000001" customHeight="1">
      <c r="A13" s="194" t="s">
        <v>63</v>
      </c>
      <c r="B13" s="386">
        <f>SUM(C13:N13)</f>
        <v>1101</v>
      </c>
      <c r="C13" s="386">
        <v>39.700000000000003</v>
      </c>
      <c r="D13" s="386">
        <v>25.9</v>
      </c>
      <c r="E13" s="386">
        <v>127.4</v>
      </c>
      <c r="F13" s="386">
        <v>51.9</v>
      </c>
      <c r="G13" s="386">
        <v>112.3</v>
      </c>
      <c r="H13" s="386">
        <v>108.3</v>
      </c>
      <c r="I13" s="386">
        <v>327.5</v>
      </c>
      <c r="J13" s="386">
        <v>124.4</v>
      </c>
      <c r="K13" s="386">
        <v>91.4</v>
      </c>
      <c r="L13" s="386">
        <v>14.7</v>
      </c>
      <c r="M13" s="386">
        <v>63.9</v>
      </c>
      <c r="N13" s="386">
        <v>13.6</v>
      </c>
      <c r="O13" s="424" t="s">
        <v>193</v>
      </c>
      <c r="P13" s="98"/>
      <c r="Q13" s="429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8"/>
    </row>
    <row r="14" spans="1:51" s="92" customFormat="1" ht="18.600000000000001" customHeight="1">
      <c r="A14" s="194" t="s">
        <v>59</v>
      </c>
      <c r="B14" s="386">
        <f t="shared" ref="B14:B34" si="1">SUM(C14:N14)</f>
        <v>1571.2000000000003</v>
      </c>
      <c r="C14" s="386">
        <v>17.3</v>
      </c>
      <c r="D14" s="386">
        <v>36.700000000000003</v>
      </c>
      <c r="E14" s="386">
        <v>106</v>
      </c>
      <c r="F14" s="386">
        <v>95.3</v>
      </c>
      <c r="G14" s="386">
        <v>134.9</v>
      </c>
      <c r="H14" s="386">
        <v>130.19999999999999</v>
      </c>
      <c r="I14" s="386">
        <v>445.3</v>
      </c>
      <c r="J14" s="386">
        <v>369.7</v>
      </c>
      <c r="K14" s="386">
        <v>144.69999999999999</v>
      </c>
      <c r="L14" s="386">
        <v>45.4</v>
      </c>
      <c r="M14" s="386">
        <v>43</v>
      </c>
      <c r="N14" s="386">
        <v>2.7</v>
      </c>
      <c r="O14" s="424" t="s">
        <v>366</v>
      </c>
      <c r="P14" s="98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8"/>
    </row>
    <row r="15" spans="1:51" s="92" customFormat="1" ht="18.600000000000001" customHeight="1">
      <c r="A15" s="194" t="s">
        <v>22</v>
      </c>
      <c r="B15" s="386">
        <f t="shared" si="1"/>
        <v>1320.9</v>
      </c>
      <c r="C15" s="386">
        <v>27.8</v>
      </c>
      <c r="D15" s="386">
        <v>37</v>
      </c>
      <c r="E15" s="386">
        <v>161.1</v>
      </c>
      <c r="F15" s="386">
        <v>62.6</v>
      </c>
      <c r="G15" s="386">
        <v>92.1</v>
      </c>
      <c r="H15" s="386">
        <v>76</v>
      </c>
      <c r="I15" s="386">
        <v>337.7</v>
      </c>
      <c r="J15" s="386">
        <v>282.10000000000002</v>
      </c>
      <c r="K15" s="386">
        <v>154.30000000000001</v>
      </c>
      <c r="L15" s="386">
        <v>35.6</v>
      </c>
      <c r="M15" s="386">
        <v>50.9</v>
      </c>
      <c r="N15" s="386">
        <v>3.7</v>
      </c>
      <c r="O15" s="424" t="s">
        <v>371</v>
      </c>
      <c r="P15" s="98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8"/>
    </row>
    <row r="16" spans="1:51" s="92" customFormat="1" ht="18.600000000000001" customHeight="1">
      <c r="A16" s="194" t="s">
        <v>36</v>
      </c>
      <c r="B16" s="386">
        <f t="shared" si="1"/>
        <v>1254.5</v>
      </c>
      <c r="C16" s="386">
        <v>44.6</v>
      </c>
      <c r="D16" s="386">
        <v>38.200000000000003</v>
      </c>
      <c r="E16" s="386">
        <v>123.6</v>
      </c>
      <c r="F16" s="386">
        <v>39.700000000000003</v>
      </c>
      <c r="G16" s="386">
        <v>125.5</v>
      </c>
      <c r="H16" s="386">
        <v>105.1</v>
      </c>
      <c r="I16" s="386">
        <v>307.10000000000002</v>
      </c>
      <c r="J16" s="386">
        <v>288.8</v>
      </c>
      <c r="K16" s="386">
        <v>90</v>
      </c>
      <c r="L16" s="386">
        <v>22.8</v>
      </c>
      <c r="M16" s="386">
        <v>63</v>
      </c>
      <c r="N16" s="386">
        <v>6.1</v>
      </c>
      <c r="O16" s="424" t="s">
        <v>155</v>
      </c>
      <c r="P16" s="98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8"/>
    </row>
    <row r="17" spans="1:41" s="92" customFormat="1" ht="17.25" customHeight="1">
      <c r="A17" s="194" t="s">
        <v>65</v>
      </c>
      <c r="B17" s="386">
        <f t="shared" si="1"/>
        <v>1547.1000000000001</v>
      </c>
      <c r="C17" s="386">
        <v>18.899999999999999</v>
      </c>
      <c r="D17" s="386">
        <v>31.3</v>
      </c>
      <c r="E17" s="386">
        <v>151.5</v>
      </c>
      <c r="F17" s="386">
        <v>79.400000000000006</v>
      </c>
      <c r="G17" s="386">
        <v>122.9</v>
      </c>
      <c r="H17" s="386">
        <v>98.8</v>
      </c>
      <c r="I17" s="386">
        <v>486.5</v>
      </c>
      <c r="J17" s="386">
        <v>337</v>
      </c>
      <c r="K17" s="386">
        <v>122.4</v>
      </c>
      <c r="L17" s="386">
        <v>48.6</v>
      </c>
      <c r="M17" s="386">
        <v>48.4</v>
      </c>
      <c r="N17" s="386">
        <v>1.4</v>
      </c>
      <c r="O17" s="424" t="s">
        <v>76</v>
      </c>
      <c r="P17" s="98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8"/>
    </row>
    <row r="18" spans="1:41" s="92" customFormat="1" ht="18.75" customHeight="1">
      <c r="A18" s="194" t="s">
        <v>17</v>
      </c>
      <c r="B18" s="386">
        <f t="shared" si="1"/>
        <v>1235.9000000000001</v>
      </c>
      <c r="C18" s="386">
        <v>43.6</v>
      </c>
      <c r="D18" s="386">
        <v>36.6</v>
      </c>
      <c r="E18" s="386">
        <v>128.80000000000001</v>
      </c>
      <c r="F18" s="386">
        <v>41.5</v>
      </c>
      <c r="G18" s="386">
        <v>116.6</v>
      </c>
      <c r="H18" s="386">
        <v>96.2</v>
      </c>
      <c r="I18" s="386">
        <v>215.1</v>
      </c>
      <c r="J18" s="386">
        <v>311.5</v>
      </c>
      <c r="K18" s="386">
        <v>119.3</v>
      </c>
      <c r="L18" s="386">
        <v>40.5</v>
      </c>
      <c r="M18" s="386">
        <v>75.8</v>
      </c>
      <c r="N18" s="386">
        <v>10.4</v>
      </c>
      <c r="O18" s="424" t="s">
        <v>169</v>
      </c>
      <c r="P18" s="98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8"/>
    </row>
    <row r="19" spans="1:41" s="92" customFormat="1" ht="18.600000000000001" customHeight="1">
      <c r="A19" s="194" t="s">
        <v>356</v>
      </c>
      <c r="B19" s="386">
        <f t="shared" si="1"/>
        <v>1136.2999999999997</v>
      </c>
      <c r="C19" s="386">
        <v>29.3</v>
      </c>
      <c r="D19" s="386">
        <v>27.9</v>
      </c>
      <c r="E19" s="386">
        <v>104.5</v>
      </c>
      <c r="F19" s="386">
        <v>31.2</v>
      </c>
      <c r="G19" s="386">
        <v>110.5</v>
      </c>
      <c r="H19" s="386">
        <v>145.69999999999999</v>
      </c>
      <c r="I19" s="386">
        <v>270.7</v>
      </c>
      <c r="J19" s="386">
        <v>206.4</v>
      </c>
      <c r="K19" s="386">
        <v>115.5</v>
      </c>
      <c r="L19" s="386">
        <v>31.7</v>
      </c>
      <c r="M19" s="386">
        <v>57.8</v>
      </c>
      <c r="N19" s="386">
        <v>5.0999999999999996</v>
      </c>
      <c r="O19" s="424" t="s">
        <v>355</v>
      </c>
      <c r="P19" s="98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8"/>
    </row>
    <row r="20" spans="1:41" s="92" customFormat="1" ht="18.600000000000001" customHeight="1">
      <c r="A20" s="194" t="s">
        <v>43</v>
      </c>
      <c r="B20" s="386">
        <f t="shared" si="1"/>
        <v>1148.5999999999999</v>
      </c>
      <c r="C20" s="386">
        <v>21.2</v>
      </c>
      <c r="D20" s="386">
        <v>22.7</v>
      </c>
      <c r="E20" s="386">
        <v>111.1</v>
      </c>
      <c r="F20" s="386">
        <v>39.700000000000003</v>
      </c>
      <c r="G20" s="386">
        <v>96.2</v>
      </c>
      <c r="H20" s="386">
        <v>156</v>
      </c>
      <c r="I20" s="386">
        <v>269.7</v>
      </c>
      <c r="J20" s="386">
        <v>202.6</v>
      </c>
      <c r="K20" s="386">
        <v>132</v>
      </c>
      <c r="L20" s="386">
        <v>30</v>
      </c>
      <c r="M20" s="386">
        <v>65.2</v>
      </c>
      <c r="N20" s="386">
        <v>2.2000000000000002</v>
      </c>
      <c r="O20" s="424" t="s">
        <v>367</v>
      </c>
      <c r="P20" s="98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8"/>
    </row>
    <row r="21" spans="1:41" s="92" customFormat="1" ht="18.600000000000001" customHeight="1">
      <c r="A21" s="194" t="s">
        <v>10</v>
      </c>
      <c r="B21" s="386">
        <f t="shared" si="1"/>
        <v>1339.8</v>
      </c>
      <c r="C21" s="386">
        <v>19.8</v>
      </c>
      <c r="D21" s="386">
        <v>35.5</v>
      </c>
      <c r="E21" s="386">
        <v>128.80000000000001</v>
      </c>
      <c r="F21" s="386">
        <v>71.8</v>
      </c>
      <c r="G21" s="386">
        <v>112.9</v>
      </c>
      <c r="H21" s="386">
        <v>80.900000000000006</v>
      </c>
      <c r="I21" s="386">
        <v>450.8</v>
      </c>
      <c r="J21" s="386">
        <v>275.60000000000002</v>
      </c>
      <c r="K21" s="386">
        <v>96.3</v>
      </c>
      <c r="L21" s="386">
        <v>16.5</v>
      </c>
      <c r="M21" s="386">
        <v>50</v>
      </c>
      <c r="N21" s="505">
        <v>0.9</v>
      </c>
      <c r="O21" s="462" t="s">
        <v>188</v>
      </c>
      <c r="P21" s="98"/>
      <c r="Q21" s="99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8"/>
    </row>
    <row r="22" spans="1:41" s="92" customFormat="1" ht="18.75" customHeight="1">
      <c r="A22" s="194" t="s">
        <v>47</v>
      </c>
      <c r="B22" s="386">
        <f t="shared" si="1"/>
        <v>1463.6</v>
      </c>
      <c r="C22" s="479">
        <v>25.6</v>
      </c>
      <c r="D22" s="479">
        <v>31.8</v>
      </c>
      <c r="E22" s="479">
        <v>160.6</v>
      </c>
      <c r="F22" s="479">
        <v>69.2</v>
      </c>
      <c r="G22" s="479">
        <v>119.1</v>
      </c>
      <c r="H22" s="479">
        <v>105.3</v>
      </c>
      <c r="I22" s="479">
        <v>466.2</v>
      </c>
      <c r="J22" s="479">
        <v>301.39999999999998</v>
      </c>
      <c r="K22" s="479">
        <v>108</v>
      </c>
      <c r="L22" s="479">
        <v>31.7</v>
      </c>
      <c r="M22" s="479">
        <v>42.3</v>
      </c>
      <c r="N22" s="479">
        <v>2.4</v>
      </c>
      <c r="O22" s="424" t="s">
        <v>197</v>
      </c>
      <c r="P22" s="98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8"/>
    </row>
    <row r="23" spans="1:41" s="92" customFormat="1" ht="18.600000000000001" customHeight="1">
      <c r="A23" s="194" t="s">
        <v>38</v>
      </c>
      <c r="B23" s="386">
        <f t="shared" si="1"/>
        <v>1276.3000000000002</v>
      </c>
      <c r="C23" s="386">
        <v>38.700000000000003</v>
      </c>
      <c r="D23" s="386">
        <v>35.4</v>
      </c>
      <c r="E23" s="386">
        <v>125.7</v>
      </c>
      <c r="F23" s="386">
        <v>35.9</v>
      </c>
      <c r="G23" s="386">
        <v>112.4</v>
      </c>
      <c r="H23" s="386">
        <v>106.8</v>
      </c>
      <c r="I23" s="386">
        <v>332.3</v>
      </c>
      <c r="J23" s="386">
        <v>287.10000000000002</v>
      </c>
      <c r="K23" s="386">
        <v>116.7</v>
      </c>
      <c r="L23" s="386">
        <v>20.8</v>
      </c>
      <c r="M23" s="386">
        <v>58.8</v>
      </c>
      <c r="N23" s="505">
        <v>5.7</v>
      </c>
      <c r="O23" s="462" t="s">
        <v>372</v>
      </c>
      <c r="P23" s="98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8"/>
    </row>
    <row r="24" spans="1:41" s="92" customFormat="1" ht="18.600000000000001" customHeight="1">
      <c r="A24" s="194" t="s">
        <v>26</v>
      </c>
      <c r="B24" s="386">
        <f t="shared" si="1"/>
        <v>2054</v>
      </c>
      <c r="C24" s="386">
        <v>33.5</v>
      </c>
      <c r="D24" s="386">
        <v>42.5</v>
      </c>
      <c r="E24" s="386">
        <v>212.5</v>
      </c>
      <c r="F24" s="386">
        <v>127</v>
      </c>
      <c r="G24" s="386">
        <v>154.5</v>
      </c>
      <c r="H24" s="386">
        <v>177.5</v>
      </c>
      <c r="I24" s="386">
        <v>686.5</v>
      </c>
      <c r="J24" s="386">
        <v>389</v>
      </c>
      <c r="K24" s="386">
        <v>124</v>
      </c>
      <c r="L24" s="386">
        <v>28</v>
      </c>
      <c r="M24" s="386">
        <v>74.5</v>
      </c>
      <c r="N24" s="505">
        <v>4.5</v>
      </c>
      <c r="O24" s="462" t="s">
        <v>357</v>
      </c>
      <c r="P24" s="98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8"/>
    </row>
    <row r="25" spans="1:41" s="92" customFormat="1" ht="18.600000000000001" customHeight="1">
      <c r="A25" s="194" t="s">
        <v>11</v>
      </c>
      <c r="B25" s="386">
        <f t="shared" si="1"/>
        <v>1598.1</v>
      </c>
      <c r="C25" s="386">
        <v>37.4</v>
      </c>
      <c r="D25" s="386">
        <v>39.200000000000003</v>
      </c>
      <c r="E25" s="386">
        <v>159.69999999999999</v>
      </c>
      <c r="F25" s="386">
        <v>59.8</v>
      </c>
      <c r="G25" s="386">
        <v>133.6</v>
      </c>
      <c r="H25" s="386">
        <v>124.4</v>
      </c>
      <c r="I25" s="386">
        <v>540.1</v>
      </c>
      <c r="J25" s="386">
        <v>311.8</v>
      </c>
      <c r="K25" s="386">
        <v>112</v>
      </c>
      <c r="L25" s="386">
        <v>18.7</v>
      </c>
      <c r="M25" s="386">
        <v>58.5</v>
      </c>
      <c r="N25" s="386">
        <v>2.9</v>
      </c>
      <c r="O25" s="424" t="s">
        <v>368</v>
      </c>
      <c r="P25" s="98"/>
      <c r="Q25" s="89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8"/>
      <c r="AF25" s="91"/>
      <c r="AG25" s="91"/>
      <c r="AH25" s="91"/>
      <c r="AI25" s="91"/>
      <c r="AJ25" s="91"/>
      <c r="AK25" s="91"/>
      <c r="AL25" s="91"/>
      <c r="AM25" s="91"/>
      <c r="AN25" s="91"/>
      <c r="AO25" s="91"/>
    </row>
    <row r="26" spans="1:41" s="92" customFormat="1" ht="21" customHeight="1">
      <c r="A26" s="194" t="s">
        <v>67</v>
      </c>
      <c r="B26" s="386">
        <f t="shared" si="1"/>
        <v>1387.8999999999999</v>
      </c>
      <c r="C26" s="480">
        <v>36.299999999999997</v>
      </c>
      <c r="D26" s="480">
        <v>33.1</v>
      </c>
      <c r="E26" s="480">
        <v>127.2</v>
      </c>
      <c r="F26" s="480">
        <v>43.5</v>
      </c>
      <c r="G26" s="480">
        <v>128.9</v>
      </c>
      <c r="H26" s="480">
        <v>127.4</v>
      </c>
      <c r="I26" s="480">
        <v>500.7</v>
      </c>
      <c r="J26" s="480">
        <v>172.3</v>
      </c>
      <c r="K26" s="480">
        <v>108.2</v>
      </c>
      <c r="L26" s="480">
        <v>25.8</v>
      </c>
      <c r="M26" s="480">
        <v>77.900000000000006</v>
      </c>
      <c r="N26" s="481">
        <v>6.6</v>
      </c>
      <c r="O26" s="424" t="s">
        <v>173</v>
      </c>
      <c r="P26" s="98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8"/>
    </row>
    <row r="27" spans="1:41" s="92" customFormat="1" ht="18.600000000000001" customHeight="1">
      <c r="A27" s="194" t="s">
        <v>41</v>
      </c>
      <c r="B27" s="386">
        <f t="shared" si="1"/>
        <v>1263.2</v>
      </c>
      <c r="C27" s="386">
        <v>32.700000000000003</v>
      </c>
      <c r="D27" s="386">
        <v>27.8</v>
      </c>
      <c r="E27" s="386">
        <v>124</v>
      </c>
      <c r="F27" s="386">
        <v>39.4</v>
      </c>
      <c r="G27" s="386">
        <v>110.7</v>
      </c>
      <c r="H27" s="386">
        <v>111.4</v>
      </c>
      <c r="I27" s="386">
        <v>378.3</v>
      </c>
      <c r="J27" s="386">
        <v>246.5</v>
      </c>
      <c r="K27" s="386">
        <v>95.4</v>
      </c>
      <c r="L27" s="386">
        <v>17.5</v>
      </c>
      <c r="M27" s="386">
        <v>73.3</v>
      </c>
      <c r="N27" s="386">
        <v>6.2</v>
      </c>
      <c r="O27" s="424" t="s">
        <v>186</v>
      </c>
      <c r="P27" s="98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8"/>
    </row>
    <row r="28" spans="1:41" s="124" customFormat="1" ht="18.600000000000001" customHeight="1">
      <c r="A28" s="194" t="s">
        <v>39</v>
      </c>
      <c r="B28" s="386">
        <f t="shared" si="1"/>
        <v>1121.3</v>
      </c>
      <c r="C28" s="386">
        <v>46.2</v>
      </c>
      <c r="D28" s="386">
        <v>32.200000000000003</v>
      </c>
      <c r="E28" s="386">
        <v>112.3</v>
      </c>
      <c r="F28" s="386">
        <v>41.1</v>
      </c>
      <c r="G28" s="386">
        <v>113</v>
      </c>
      <c r="H28" s="386">
        <v>114.3</v>
      </c>
      <c r="I28" s="386">
        <v>268.39999999999998</v>
      </c>
      <c r="J28" s="386">
        <v>190</v>
      </c>
      <c r="K28" s="386">
        <v>94.9</v>
      </c>
      <c r="L28" s="386">
        <v>25.8</v>
      </c>
      <c r="M28" s="386">
        <v>69.5</v>
      </c>
      <c r="N28" s="386">
        <v>13.6</v>
      </c>
      <c r="O28" s="424" t="s">
        <v>369</v>
      </c>
      <c r="P28" s="123"/>
      <c r="Q28" s="449"/>
      <c r="R28" s="449"/>
      <c r="S28" s="449"/>
      <c r="T28" s="449"/>
      <c r="U28" s="449"/>
      <c r="V28" s="449"/>
      <c r="W28" s="449"/>
      <c r="X28" s="449"/>
      <c r="Y28" s="449"/>
      <c r="Z28" s="449"/>
      <c r="AA28" s="449"/>
      <c r="AB28" s="449"/>
      <c r="AC28" s="449"/>
      <c r="AD28" s="125"/>
      <c r="AE28" s="123"/>
    </row>
    <row r="29" spans="1:41" s="92" customFormat="1" ht="18.600000000000001" customHeight="1">
      <c r="A29" s="194" t="s">
        <v>20</v>
      </c>
      <c r="B29" s="386">
        <f t="shared" si="1"/>
        <v>1217.9000000000003</v>
      </c>
      <c r="C29" s="386">
        <v>47.3</v>
      </c>
      <c r="D29" s="386">
        <v>38.1</v>
      </c>
      <c r="E29" s="386">
        <v>113.5</v>
      </c>
      <c r="F29" s="386">
        <v>41.7</v>
      </c>
      <c r="G29" s="386">
        <v>115</v>
      </c>
      <c r="H29" s="386">
        <v>121.7</v>
      </c>
      <c r="I29" s="386">
        <v>249.4</v>
      </c>
      <c r="J29" s="386">
        <v>275.7</v>
      </c>
      <c r="K29" s="386">
        <v>97.9</v>
      </c>
      <c r="L29" s="386">
        <v>29.4</v>
      </c>
      <c r="M29" s="386">
        <v>76.400000000000006</v>
      </c>
      <c r="N29" s="386">
        <v>11.8</v>
      </c>
      <c r="O29" s="424" t="s">
        <v>75</v>
      </c>
      <c r="P29" s="98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8"/>
    </row>
    <row r="30" spans="1:41" s="92" customFormat="1" ht="19.5" customHeight="1">
      <c r="A30" s="194" t="s">
        <v>45</v>
      </c>
      <c r="B30" s="386">
        <f t="shared" si="1"/>
        <v>1197.7</v>
      </c>
      <c r="C30" s="479">
        <v>47.7</v>
      </c>
      <c r="D30" s="479">
        <v>31.7</v>
      </c>
      <c r="E30" s="479">
        <v>99.4</v>
      </c>
      <c r="F30" s="479">
        <v>35.200000000000003</v>
      </c>
      <c r="G30" s="479">
        <v>87.8</v>
      </c>
      <c r="H30" s="479">
        <v>128.69999999999999</v>
      </c>
      <c r="I30" s="479">
        <v>203.5</v>
      </c>
      <c r="J30" s="479">
        <v>295.5</v>
      </c>
      <c r="K30" s="479">
        <v>111.4</v>
      </c>
      <c r="L30" s="479">
        <v>43.5</v>
      </c>
      <c r="M30" s="479">
        <v>98.3</v>
      </c>
      <c r="N30" s="479">
        <v>15</v>
      </c>
      <c r="O30" s="424" t="s">
        <v>359</v>
      </c>
      <c r="P30" s="98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8"/>
    </row>
    <row r="31" spans="1:41" s="92" customFormat="1" ht="18.600000000000001" customHeight="1">
      <c r="A31" s="194" t="s">
        <v>57</v>
      </c>
      <c r="B31" s="386">
        <f t="shared" si="1"/>
        <v>1267.3</v>
      </c>
      <c r="C31" s="386">
        <v>43.1</v>
      </c>
      <c r="D31" s="386">
        <v>39.5</v>
      </c>
      <c r="E31" s="386">
        <v>117.1</v>
      </c>
      <c r="F31" s="386">
        <v>38.6</v>
      </c>
      <c r="G31" s="386">
        <v>97.8</v>
      </c>
      <c r="H31" s="386">
        <v>127.5</v>
      </c>
      <c r="I31" s="386">
        <v>216.7</v>
      </c>
      <c r="J31" s="386">
        <v>326.89999999999998</v>
      </c>
      <c r="K31" s="386">
        <v>114.3</v>
      </c>
      <c r="L31" s="386">
        <v>34</v>
      </c>
      <c r="M31" s="386">
        <v>96.3</v>
      </c>
      <c r="N31" s="386">
        <v>15.5</v>
      </c>
      <c r="O31" s="424" t="s">
        <v>358</v>
      </c>
      <c r="P31" s="98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8"/>
    </row>
    <row r="32" spans="1:41" s="100" customFormat="1" ht="18.600000000000001" customHeight="1">
      <c r="A32" s="194" t="s">
        <v>54</v>
      </c>
      <c r="B32" s="386">
        <f t="shared" si="1"/>
        <v>1326.4</v>
      </c>
      <c r="C32" s="482">
        <v>34.700000000000003</v>
      </c>
      <c r="D32" s="482">
        <v>39.5</v>
      </c>
      <c r="E32" s="482">
        <v>124.7</v>
      </c>
      <c r="F32" s="482">
        <v>72.900000000000006</v>
      </c>
      <c r="G32" s="482">
        <v>147</v>
      </c>
      <c r="H32" s="482">
        <v>113.5</v>
      </c>
      <c r="I32" s="482">
        <v>362.2</v>
      </c>
      <c r="J32" s="482">
        <v>269.8</v>
      </c>
      <c r="K32" s="482">
        <v>121.9</v>
      </c>
      <c r="L32" s="482">
        <v>5.7</v>
      </c>
      <c r="M32" s="482">
        <v>32.200000000000003</v>
      </c>
      <c r="N32" s="482">
        <v>2.2999999999999998</v>
      </c>
      <c r="O32" s="424" t="s">
        <v>181</v>
      </c>
    </row>
    <row r="33" spans="1:41" s="92" customFormat="1" ht="18.600000000000001" customHeight="1">
      <c r="A33" s="194" t="s">
        <v>53</v>
      </c>
      <c r="B33" s="386">
        <f t="shared" si="1"/>
        <v>1510.9999999999998</v>
      </c>
      <c r="C33" s="483">
        <v>46.6</v>
      </c>
      <c r="D33" s="483">
        <v>42.6</v>
      </c>
      <c r="E33" s="483">
        <v>140</v>
      </c>
      <c r="F33" s="483">
        <v>74.400000000000006</v>
      </c>
      <c r="G33" s="483">
        <v>131.9</v>
      </c>
      <c r="H33" s="483">
        <v>146.19999999999999</v>
      </c>
      <c r="I33" s="483">
        <v>527.4</v>
      </c>
      <c r="J33" s="483">
        <v>174.3</v>
      </c>
      <c r="K33" s="483">
        <v>139.1</v>
      </c>
      <c r="L33" s="483">
        <v>11</v>
      </c>
      <c r="M33" s="483">
        <v>65.8</v>
      </c>
      <c r="N33" s="483">
        <v>11.7</v>
      </c>
      <c r="O33" s="424" t="s">
        <v>370</v>
      </c>
      <c r="P33" s="98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8"/>
    </row>
    <row r="34" spans="1:41" s="92" customFormat="1" ht="18.600000000000001" customHeight="1">
      <c r="A34" s="194" t="s">
        <v>29</v>
      </c>
      <c r="B34" s="386">
        <f t="shared" si="1"/>
        <v>1866.3</v>
      </c>
      <c r="C34" s="386">
        <v>87.15</v>
      </c>
      <c r="D34" s="386">
        <v>41.5</v>
      </c>
      <c r="E34" s="386">
        <v>201.95</v>
      </c>
      <c r="F34" s="386">
        <v>99.9</v>
      </c>
      <c r="G34" s="386">
        <v>208.35</v>
      </c>
      <c r="H34" s="386">
        <v>211.8</v>
      </c>
      <c r="I34" s="386">
        <v>384.4</v>
      </c>
      <c r="J34" s="386">
        <v>232.3</v>
      </c>
      <c r="K34" s="386">
        <v>177.7</v>
      </c>
      <c r="L34" s="386">
        <v>66.349999999999994</v>
      </c>
      <c r="M34" s="386">
        <v>126.85</v>
      </c>
      <c r="N34" s="386">
        <v>28.05</v>
      </c>
      <c r="O34" s="424" t="s">
        <v>187</v>
      </c>
      <c r="P34" s="98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8"/>
    </row>
    <row r="35" spans="1:41" s="104" customFormat="1" ht="6" customHeight="1">
      <c r="A35" s="203"/>
      <c r="B35" s="389"/>
      <c r="C35" s="390"/>
      <c r="D35" s="390"/>
      <c r="E35" s="390"/>
      <c r="F35" s="390"/>
      <c r="G35" s="390"/>
      <c r="H35" s="390"/>
      <c r="I35" s="390"/>
      <c r="J35" s="390"/>
      <c r="K35" s="390"/>
      <c r="L35" s="390"/>
      <c r="M35" s="391"/>
      <c r="N35" s="392"/>
      <c r="O35" s="393"/>
      <c r="P35" s="101"/>
      <c r="Q35" s="71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1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</row>
    <row r="36" spans="1:41" s="78" customFormat="1" ht="15" customHeight="1">
      <c r="A36" s="218" t="s">
        <v>312</v>
      </c>
      <c r="C36" s="221"/>
      <c r="O36" s="144" t="s">
        <v>313</v>
      </c>
    </row>
    <row r="37" spans="1:41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6"/>
      <c r="Q37" s="106"/>
      <c r="R37" s="106"/>
      <c r="S37" s="106"/>
      <c r="T37" s="107"/>
      <c r="U37" s="107"/>
      <c r="V37" s="107"/>
      <c r="W37" s="107"/>
      <c r="X37" s="107"/>
      <c r="Y37" s="107"/>
    </row>
    <row r="38" spans="1:41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6"/>
      <c r="Q38" s="106"/>
      <c r="R38" s="106"/>
      <c r="S38" s="106"/>
      <c r="T38" s="107"/>
      <c r="U38" s="107"/>
      <c r="V38" s="107"/>
      <c r="W38" s="107"/>
      <c r="X38" s="107"/>
      <c r="Y38" s="107"/>
    </row>
    <row r="39" spans="1:41">
      <c r="A39" s="105"/>
      <c r="B39" s="108"/>
      <c r="C39" s="108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6"/>
      <c r="P39" s="106"/>
      <c r="Q39" s="106"/>
      <c r="R39" s="106"/>
      <c r="S39" s="106"/>
      <c r="T39" s="107"/>
      <c r="U39" s="107"/>
      <c r="V39" s="107"/>
      <c r="W39" s="107"/>
      <c r="X39" s="107"/>
      <c r="Y39" s="107"/>
    </row>
    <row r="40" spans="1:41" ht="30" customHeight="1">
      <c r="A40" s="7"/>
      <c r="Q40" s="5"/>
    </row>
    <row r="41" spans="1:41">
      <c r="A41" s="7"/>
    </row>
    <row r="42" spans="1:41" s="17" customForma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107"/>
      <c r="P42" s="8"/>
      <c r="Q42" s="110"/>
      <c r="R42" s="110"/>
      <c r="S42" s="110"/>
      <c r="T42" s="110"/>
      <c r="U42" s="110"/>
      <c r="V42" s="110"/>
      <c r="W42" s="110"/>
      <c r="X42" s="110"/>
      <c r="Y42" s="110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</row>
    <row r="43" spans="1:41" s="17" customFormat="1" ht="18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107"/>
      <c r="P43" s="8"/>
      <c r="Q43" s="110"/>
      <c r="R43" s="110"/>
      <c r="S43" s="110"/>
      <c r="T43" s="110"/>
      <c r="U43" s="110"/>
      <c r="V43" s="110"/>
      <c r="W43" s="110"/>
      <c r="X43" s="110"/>
      <c r="Y43" s="110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</row>
    <row r="44" spans="1:41" s="19" customFormat="1" ht="19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107"/>
      <c r="P44" s="8"/>
      <c r="Q44" s="111"/>
      <c r="R44" s="111"/>
      <c r="S44" s="111"/>
      <c r="T44" s="111"/>
      <c r="U44" s="111"/>
      <c r="V44" s="111"/>
      <c r="W44" s="111"/>
      <c r="X44" s="111"/>
      <c r="Y44" s="111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</row>
    <row r="45" spans="1:41" s="4" customFormat="1" ht="23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107"/>
      <c r="P45" s="8"/>
      <c r="Q45" s="112"/>
      <c r="R45" s="112"/>
      <c r="S45" s="112"/>
      <c r="T45" s="113"/>
      <c r="U45" s="113"/>
      <c r="V45" s="113"/>
      <c r="W45" s="113"/>
      <c r="X45" s="113"/>
      <c r="Y45" s="11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s="4" customFormat="1" ht="23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107"/>
      <c r="P46" s="8"/>
      <c r="Q46" s="112"/>
      <c r="R46" s="112"/>
      <c r="S46" s="112"/>
      <c r="T46" s="113"/>
      <c r="U46" s="113"/>
      <c r="V46" s="113"/>
      <c r="W46" s="113"/>
      <c r="X46" s="113"/>
      <c r="Y46" s="11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s="4" customFormat="1" ht="23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107"/>
      <c r="P47" s="8"/>
      <c r="Q47" s="112"/>
      <c r="R47" s="112"/>
      <c r="S47" s="112"/>
      <c r="T47" s="113"/>
      <c r="U47" s="113"/>
      <c r="V47" s="113"/>
      <c r="W47" s="113"/>
      <c r="X47" s="113"/>
      <c r="Y47" s="11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s="4" customFormat="1" ht="23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07"/>
      <c r="P48" s="8"/>
      <c r="Q48" s="112"/>
      <c r="R48" s="112"/>
      <c r="S48" s="112"/>
      <c r="T48" s="113"/>
      <c r="U48" s="113"/>
      <c r="V48" s="113"/>
      <c r="W48" s="113"/>
      <c r="X48" s="113"/>
      <c r="Y48" s="11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s="4" customFormat="1" ht="23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107"/>
      <c r="P49" s="8"/>
      <c r="Q49" s="112"/>
      <c r="R49" s="112"/>
      <c r="S49" s="112"/>
      <c r="T49" s="113"/>
      <c r="U49" s="113"/>
      <c r="V49" s="113"/>
      <c r="W49" s="113"/>
      <c r="X49" s="113"/>
      <c r="Y49" s="11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s="4" customFormat="1" ht="19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107"/>
      <c r="P50" s="8"/>
      <c r="Q50" s="112"/>
      <c r="R50" s="112"/>
      <c r="S50" s="112"/>
      <c r="T50" s="113"/>
      <c r="U50" s="113"/>
      <c r="V50" s="113"/>
      <c r="W50" s="113"/>
      <c r="X50" s="113"/>
      <c r="Y50" s="11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s="4" customFormat="1" ht="19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107"/>
      <c r="P51" s="8"/>
      <c r="Q51" s="112"/>
      <c r="R51" s="112"/>
      <c r="S51" s="112"/>
      <c r="T51" s="113"/>
      <c r="U51" s="113"/>
      <c r="V51" s="113"/>
      <c r="W51" s="113"/>
      <c r="X51" s="113"/>
      <c r="Y51" s="11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s="4" customFormat="1" ht="20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107"/>
      <c r="P52" s="8"/>
      <c r="Q52" s="112"/>
      <c r="R52" s="112"/>
      <c r="S52" s="112"/>
      <c r="T52" s="113"/>
      <c r="U52" s="113"/>
      <c r="V52" s="113"/>
      <c r="W52" s="113"/>
      <c r="X52" s="113"/>
      <c r="Y52" s="11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s="6" customFormat="1" ht="26.25" customHeight="1">
      <c r="O53" s="107"/>
      <c r="P53" s="8"/>
      <c r="Q53" s="114"/>
      <c r="R53" s="114"/>
      <c r="S53" s="114"/>
      <c r="T53" s="115"/>
      <c r="U53" s="115"/>
      <c r="V53" s="115"/>
      <c r="W53" s="115"/>
      <c r="X53" s="115"/>
      <c r="Y53" s="11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 s="6" customFormat="1" ht="26.25" customHeight="1">
      <c r="O54" s="107"/>
      <c r="P54" s="8"/>
      <c r="Q54" s="114"/>
      <c r="R54" s="114"/>
      <c r="S54" s="114"/>
      <c r="T54" s="115"/>
      <c r="U54" s="115"/>
      <c r="V54" s="115"/>
      <c r="W54" s="115"/>
      <c r="X54" s="115"/>
      <c r="Y54" s="11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 s="6" customFormat="1" ht="26.25" customHeight="1">
      <c r="O55" s="107"/>
      <c r="P55" s="8"/>
      <c r="Q55" s="114"/>
      <c r="R55" s="114"/>
      <c r="S55" s="114"/>
      <c r="T55" s="115"/>
      <c r="U55" s="115"/>
      <c r="V55" s="115"/>
      <c r="W55" s="115"/>
      <c r="X55" s="115"/>
      <c r="Y55" s="11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 s="6" customFormat="1" ht="26.25" customHeight="1">
      <c r="O56" s="107"/>
      <c r="P56" s="8"/>
      <c r="Q56" s="114"/>
      <c r="R56" s="114"/>
      <c r="S56" s="114"/>
      <c r="T56" s="115"/>
      <c r="U56" s="115"/>
      <c r="V56" s="115"/>
      <c r="W56" s="115"/>
      <c r="X56" s="115"/>
      <c r="Y56" s="11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 s="6" customFormat="1" ht="26.25" customHeight="1">
      <c r="O57" s="107"/>
      <c r="P57" s="8"/>
      <c r="Q57" s="114"/>
      <c r="R57" s="114"/>
      <c r="S57" s="114"/>
      <c r="T57" s="115"/>
      <c r="U57" s="115"/>
      <c r="V57" s="115"/>
      <c r="W57" s="115"/>
      <c r="X57" s="115"/>
      <c r="Y57" s="11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1:41" s="6" customFormat="1" ht="26.25" customHeight="1">
      <c r="O58" s="107"/>
      <c r="P58" s="8"/>
      <c r="Q58" s="114"/>
      <c r="R58" s="114"/>
      <c r="S58" s="114"/>
      <c r="T58" s="115"/>
      <c r="U58" s="115"/>
      <c r="V58" s="115"/>
      <c r="W58" s="115"/>
      <c r="X58" s="115"/>
      <c r="Y58" s="11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1:41" s="6" customFormat="1" ht="26.25" customHeight="1">
      <c r="O59" s="107"/>
      <c r="P59" s="8"/>
      <c r="Q59" s="114"/>
      <c r="R59" s="114"/>
      <c r="S59" s="114"/>
      <c r="T59" s="115"/>
      <c r="U59" s="115"/>
      <c r="V59" s="115"/>
      <c r="W59" s="115"/>
      <c r="X59" s="115"/>
      <c r="Y59" s="11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1:41" s="6" customFormat="1" ht="41.25" customHeight="1">
      <c r="O60" s="107"/>
      <c r="P60" s="8"/>
      <c r="Q60" s="114"/>
      <c r="R60" s="114"/>
      <c r="S60" s="114"/>
      <c r="T60" s="115"/>
      <c r="U60" s="115"/>
      <c r="V60" s="115"/>
      <c r="W60" s="115"/>
      <c r="X60" s="115"/>
      <c r="Y60" s="11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1:41" s="6" customFormat="1" ht="24" customHeight="1">
      <c r="O61" s="107"/>
      <c r="P61" s="8"/>
      <c r="Q61" s="114"/>
      <c r="R61" s="114"/>
      <c r="S61" s="114"/>
      <c r="T61" s="115"/>
      <c r="U61" s="115"/>
      <c r="V61" s="115"/>
      <c r="W61" s="115"/>
      <c r="X61" s="115"/>
      <c r="Y61" s="11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1:41" s="6" customFormat="1" ht="24" customHeight="1">
      <c r="O62" s="107"/>
      <c r="P62" s="8"/>
      <c r="Q62" s="114"/>
      <c r="R62" s="114"/>
      <c r="S62" s="114"/>
      <c r="T62" s="115"/>
      <c r="U62" s="115"/>
      <c r="V62" s="115"/>
      <c r="W62" s="115"/>
      <c r="X62" s="115"/>
      <c r="Y62" s="11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1:41" s="6" customFormat="1" ht="24" customHeight="1">
      <c r="O63" s="107"/>
      <c r="P63" s="8"/>
      <c r="Q63" s="114"/>
      <c r="R63" s="114"/>
      <c r="S63" s="114"/>
      <c r="T63" s="115"/>
      <c r="U63" s="115"/>
      <c r="V63" s="115"/>
      <c r="W63" s="115"/>
      <c r="X63" s="115"/>
      <c r="Y63" s="11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1:41" s="6" customFormat="1" ht="35.25" customHeight="1">
      <c r="O64" s="107"/>
      <c r="P64" s="8"/>
      <c r="Q64" s="114"/>
      <c r="R64" s="114"/>
      <c r="S64" s="114"/>
      <c r="T64" s="115"/>
      <c r="U64" s="115"/>
      <c r="V64" s="115"/>
      <c r="W64" s="115"/>
      <c r="X64" s="115"/>
      <c r="Y64" s="11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1:41" s="6" customFormat="1" ht="24" customHeight="1">
      <c r="O65" s="107"/>
      <c r="P65" s="8"/>
      <c r="Q65" s="114"/>
      <c r="R65" s="114"/>
      <c r="S65" s="114"/>
      <c r="T65" s="115"/>
      <c r="U65" s="115"/>
      <c r="V65" s="115"/>
      <c r="W65" s="115"/>
      <c r="X65" s="115"/>
      <c r="Y65" s="11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1:41" s="6" customFormat="1" ht="24" customHeight="1">
      <c r="O66" s="107"/>
      <c r="P66" s="8"/>
      <c r="Q66" s="114"/>
      <c r="R66" s="114"/>
      <c r="S66" s="114"/>
      <c r="T66" s="115"/>
      <c r="U66" s="115"/>
      <c r="V66" s="115"/>
      <c r="W66" s="115"/>
      <c r="X66" s="115"/>
      <c r="Y66" s="11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1:41" s="6" customFormat="1" ht="24" customHeight="1">
      <c r="O67" s="107"/>
      <c r="P67" s="8"/>
      <c r="Q67" s="114"/>
      <c r="R67" s="114"/>
      <c r="S67" s="114"/>
      <c r="T67" s="115"/>
      <c r="U67" s="115"/>
      <c r="V67" s="115"/>
      <c r="W67" s="115"/>
      <c r="X67" s="115"/>
      <c r="Y67" s="11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1:41" s="6" customFormat="1" ht="36" customHeight="1">
      <c r="O68" s="107"/>
      <c r="P68" s="8"/>
      <c r="Q68" s="114"/>
      <c r="R68" s="114"/>
      <c r="S68" s="114"/>
      <c r="T68" s="115"/>
      <c r="U68" s="115"/>
      <c r="V68" s="115"/>
      <c r="W68" s="115"/>
      <c r="X68" s="115"/>
      <c r="Y68" s="11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1:41" s="6" customFormat="1" ht="24" customHeight="1">
      <c r="O69" s="107"/>
      <c r="P69" s="8"/>
      <c r="Q69" s="114"/>
      <c r="R69" s="114"/>
      <c r="S69" s="114"/>
      <c r="T69" s="115"/>
      <c r="U69" s="115"/>
      <c r="V69" s="115"/>
      <c r="W69" s="115"/>
      <c r="X69" s="115"/>
      <c r="Y69" s="11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1:41" s="4" customFormat="1" ht="31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107"/>
      <c r="P70" s="8"/>
      <c r="Q70" s="112"/>
      <c r="R70" s="112"/>
      <c r="S70" s="112"/>
      <c r="T70" s="113"/>
      <c r="U70" s="113"/>
      <c r="V70" s="113"/>
      <c r="W70" s="113"/>
      <c r="X70" s="113"/>
      <c r="Y70" s="11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>
      <c r="A71" s="105"/>
      <c r="B71" s="108"/>
      <c r="C71" s="108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6"/>
      <c r="P71" s="106"/>
      <c r="Q71" s="106"/>
      <c r="R71" s="106"/>
      <c r="S71" s="106"/>
      <c r="T71" s="107"/>
      <c r="U71" s="107"/>
      <c r="V71" s="107"/>
      <c r="W71" s="107"/>
      <c r="X71" s="107"/>
      <c r="Y71" s="107"/>
    </row>
    <row r="72" spans="1:41">
      <c r="A72" s="105"/>
      <c r="B72" s="108"/>
      <c r="C72" s="108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6"/>
      <c r="P72" s="106"/>
      <c r="Q72" s="106"/>
      <c r="R72" s="106"/>
      <c r="S72" s="106"/>
      <c r="T72" s="107"/>
      <c r="U72" s="107"/>
      <c r="V72" s="107"/>
      <c r="W72" s="107"/>
      <c r="X72" s="107"/>
      <c r="Y72" s="107"/>
    </row>
    <row r="73" spans="1:41">
      <c r="A73" s="105"/>
      <c r="B73" s="108"/>
      <c r="C73" s="108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6"/>
      <c r="P73" s="106"/>
      <c r="Q73" s="106"/>
      <c r="R73" s="106"/>
      <c r="S73" s="106"/>
      <c r="T73" s="107"/>
      <c r="U73" s="107"/>
      <c r="V73" s="107"/>
      <c r="W73" s="107"/>
      <c r="X73" s="107"/>
      <c r="Y73" s="107"/>
    </row>
    <row r="74" spans="1:41">
      <c r="A74" s="105"/>
      <c r="B74" s="108"/>
      <c r="C74" s="108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6"/>
      <c r="P74" s="106"/>
      <c r="Q74" s="106"/>
      <c r="R74" s="106"/>
      <c r="S74" s="106"/>
      <c r="T74" s="107"/>
      <c r="U74" s="107"/>
      <c r="V74" s="107"/>
      <c r="W74" s="107"/>
      <c r="X74" s="107"/>
      <c r="Y74" s="107"/>
    </row>
    <row r="75" spans="1:41">
      <c r="A75" s="105"/>
      <c r="B75" s="108"/>
      <c r="C75" s="108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6"/>
      <c r="P75" s="106"/>
      <c r="Q75" s="106"/>
      <c r="R75" s="106"/>
      <c r="S75" s="106"/>
      <c r="T75" s="107"/>
      <c r="U75" s="107"/>
      <c r="V75" s="107"/>
      <c r="W75" s="107"/>
      <c r="X75" s="107"/>
      <c r="Y75" s="107"/>
    </row>
    <row r="76" spans="1:41">
      <c r="A76" s="105"/>
      <c r="B76" s="108"/>
      <c r="C76" s="108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6"/>
      <c r="P76" s="106"/>
      <c r="Q76" s="106"/>
      <c r="R76" s="106"/>
      <c r="S76" s="106"/>
      <c r="T76" s="107"/>
      <c r="U76" s="107"/>
      <c r="V76" s="107"/>
      <c r="W76" s="107"/>
      <c r="X76" s="107"/>
      <c r="Y76" s="107"/>
    </row>
    <row r="77" spans="1:41">
      <c r="A77" s="105"/>
      <c r="B77" s="108"/>
      <c r="C77" s="108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6"/>
      <c r="P77" s="106"/>
      <c r="Q77" s="106"/>
      <c r="R77" s="106"/>
      <c r="S77" s="106"/>
      <c r="T77" s="107"/>
      <c r="U77" s="107"/>
      <c r="V77" s="107"/>
      <c r="W77" s="107"/>
      <c r="X77" s="107"/>
      <c r="Y77" s="107"/>
    </row>
    <row r="78" spans="1:41">
      <c r="A78" s="105"/>
      <c r="B78" s="108"/>
      <c r="C78" s="108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6"/>
      <c r="P78" s="106"/>
      <c r="Q78" s="106"/>
      <c r="R78" s="106"/>
      <c r="S78" s="106"/>
      <c r="T78" s="107"/>
      <c r="U78" s="107"/>
      <c r="V78" s="107"/>
      <c r="W78" s="107"/>
      <c r="X78" s="107"/>
      <c r="Y78" s="107"/>
    </row>
    <row r="79" spans="1:41">
      <c r="A79" s="105"/>
      <c r="B79" s="108"/>
      <c r="C79" s="108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6"/>
      <c r="P79" s="106"/>
      <c r="Q79" s="106"/>
      <c r="R79" s="106"/>
      <c r="S79" s="106"/>
      <c r="T79" s="107"/>
      <c r="U79" s="107"/>
      <c r="V79" s="107"/>
      <c r="W79" s="107"/>
      <c r="X79" s="107"/>
      <c r="Y79" s="107"/>
    </row>
    <row r="80" spans="1:41">
      <c r="A80" s="105"/>
      <c r="B80" s="108"/>
      <c r="C80" s="108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6"/>
      <c r="P80" s="106"/>
      <c r="Q80" s="106"/>
      <c r="R80" s="106"/>
      <c r="S80" s="106"/>
      <c r="T80" s="107"/>
      <c r="U80" s="107"/>
      <c r="V80" s="107"/>
      <c r="W80" s="107"/>
      <c r="X80" s="107"/>
      <c r="Y80" s="107"/>
    </row>
    <row r="81" spans="1:25">
      <c r="A81" s="105"/>
      <c r="B81" s="108"/>
      <c r="C81" s="108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6"/>
      <c r="P81" s="106"/>
      <c r="Q81" s="106"/>
      <c r="R81" s="106"/>
      <c r="S81" s="106"/>
      <c r="T81" s="107"/>
      <c r="U81" s="107"/>
      <c r="V81" s="107"/>
      <c r="W81" s="107"/>
      <c r="X81" s="107"/>
      <c r="Y81" s="107"/>
    </row>
    <row r="82" spans="1:25">
      <c r="A82" s="105"/>
      <c r="B82" s="108"/>
      <c r="C82" s="108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6"/>
      <c r="P82" s="106"/>
      <c r="Q82" s="106"/>
      <c r="R82" s="106"/>
      <c r="S82" s="106"/>
      <c r="T82" s="107"/>
      <c r="U82" s="107"/>
      <c r="V82" s="107"/>
      <c r="W82" s="107"/>
      <c r="X82" s="107"/>
      <c r="Y82" s="107"/>
    </row>
    <row r="83" spans="1:25">
      <c r="A83" s="105"/>
      <c r="B83" s="108"/>
      <c r="C83" s="108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6"/>
      <c r="P83" s="106"/>
      <c r="Q83" s="106"/>
      <c r="R83" s="106"/>
      <c r="S83" s="106"/>
      <c r="T83" s="107"/>
      <c r="U83" s="107"/>
      <c r="V83" s="107"/>
      <c r="W83" s="107"/>
      <c r="X83" s="107"/>
      <c r="Y83" s="107"/>
    </row>
    <row r="84" spans="1:25">
      <c r="A84" s="105"/>
      <c r="B84" s="108"/>
      <c r="C84" s="108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6"/>
      <c r="P84" s="106"/>
      <c r="Q84" s="106"/>
      <c r="R84" s="106"/>
      <c r="S84" s="106"/>
      <c r="T84" s="107"/>
      <c r="U84" s="107"/>
      <c r="V84" s="107"/>
      <c r="W84" s="107"/>
      <c r="X84" s="107"/>
      <c r="Y84" s="107"/>
    </row>
    <row r="85" spans="1:25">
      <c r="A85" s="105"/>
      <c r="B85" s="108"/>
      <c r="C85" s="108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6"/>
      <c r="P85" s="106"/>
      <c r="Q85" s="106"/>
      <c r="R85" s="106"/>
      <c r="S85" s="106"/>
      <c r="T85" s="107"/>
      <c r="U85" s="107"/>
      <c r="V85" s="107"/>
      <c r="W85" s="107"/>
      <c r="X85" s="107"/>
      <c r="Y85" s="107"/>
    </row>
    <row r="86" spans="1:25">
      <c r="A86" s="105"/>
      <c r="B86" s="108"/>
      <c r="C86" s="108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6"/>
      <c r="P86" s="106"/>
      <c r="Q86" s="106"/>
      <c r="R86" s="106"/>
      <c r="S86" s="106"/>
      <c r="T86" s="107"/>
      <c r="U86" s="107"/>
      <c r="V86" s="107"/>
      <c r="W86" s="107"/>
      <c r="X86" s="107"/>
      <c r="Y86" s="107"/>
    </row>
    <row r="87" spans="1:25">
      <c r="A87" s="105"/>
      <c r="B87" s="108"/>
      <c r="C87" s="108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6"/>
      <c r="P87" s="106"/>
      <c r="Q87" s="106"/>
      <c r="R87" s="106"/>
      <c r="S87" s="106"/>
      <c r="T87" s="107"/>
      <c r="U87" s="107"/>
      <c r="V87" s="107"/>
      <c r="W87" s="107"/>
      <c r="X87" s="107"/>
      <c r="Y87" s="107"/>
    </row>
    <row r="88" spans="1:25">
      <c r="A88" s="105"/>
      <c r="B88" s="108"/>
      <c r="C88" s="108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6"/>
      <c r="P88" s="106"/>
      <c r="Q88" s="106"/>
      <c r="R88" s="106"/>
      <c r="S88" s="106"/>
      <c r="T88" s="107"/>
      <c r="U88" s="107"/>
      <c r="V88" s="107"/>
      <c r="W88" s="107"/>
      <c r="X88" s="107"/>
      <c r="Y88" s="107"/>
    </row>
    <row r="89" spans="1:25">
      <c r="A89" s="105"/>
      <c r="B89" s="108"/>
      <c r="C89" s="108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6"/>
      <c r="P89" s="106"/>
      <c r="Q89" s="106"/>
      <c r="R89" s="106"/>
      <c r="S89" s="106"/>
      <c r="T89" s="107"/>
      <c r="U89" s="107"/>
      <c r="V89" s="107"/>
      <c r="W89" s="107"/>
      <c r="X89" s="107"/>
      <c r="Y89" s="107"/>
    </row>
    <row r="90" spans="1:25">
      <c r="A90" s="105"/>
      <c r="B90" s="108"/>
      <c r="C90" s="108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6"/>
      <c r="P90" s="106"/>
      <c r="Q90" s="106"/>
      <c r="R90" s="106"/>
      <c r="S90" s="106"/>
      <c r="T90" s="107"/>
      <c r="U90" s="107"/>
      <c r="V90" s="107"/>
      <c r="W90" s="107"/>
      <c r="X90" s="107"/>
      <c r="Y90" s="107"/>
    </row>
    <row r="91" spans="1:25">
      <c r="A91" s="105"/>
      <c r="B91" s="108"/>
      <c r="C91" s="108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6"/>
      <c r="P91" s="106"/>
      <c r="Q91" s="106"/>
      <c r="R91" s="106"/>
      <c r="S91" s="106"/>
      <c r="T91" s="107"/>
      <c r="U91" s="107"/>
      <c r="V91" s="107"/>
      <c r="W91" s="107"/>
      <c r="X91" s="107"/>
      <c r="Y91" s="107"/>
    </row>
    <row r="92" spans="1:25">
      <c r="A92" s="105"/>
      <c r="B92" s="108"/>
      <c r="C92" s="108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6"/>
      <c r="P92" s="106"/>
      <c r="Q92" s="106"/>
      <c r="R92" s="106"/>
      <c r="S92" s="106"/>
      <c r="T92" s="107"/>
      <c r="U92" s="107"/>
      <c r="V92" s="107"/>
      <c r="W92" s="107"/>
      <c r="X92" s="107"/>
      <c r="Y92" s="107"/>
    </row>
    <row r="93" spans="1:25">
      <c r="A93" s="105"/>
      <c r="B93" s="108"/>
      <c r="C93" s="108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6"/>
      <c r="P93" s="106"/>
      <c r="Q93" s="106"/>
      <c r="R93" s="106"/>
      <c r="S93" s="106"/>
      <c r="T93" s="107"/>
      <c r="U93" s="107"/>
      <c r="V93" s="107"/>
      <c r="W93" s="107"/>
      <c r="X93" s="107"/>
      <c r="Y93" s="107"/>
    </row>
    <row r="94" spans="1:25">
      <c r="A94" s="105"/>
      <c r="B94" s="108"/>
      <c r="C94" s="108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6"/>
      <c r="P94" s="106"/>
      <c r="Q94" s="106"/>
      <c r="R94" s="106"/>
      <c r="S94" s="106"/>
      <c r="T94" s="107"/>
      <c r="U94" s="107"/>
      <c r="V94" s="107"/>
      <c r="W94" s="107"/>
      <c r="X94" s="107"/>
      <c r="Y94" s="107"/>
    </row>
    <row r="95" spans="1:25">
      <c r="A95" s="105"/>
      <c r="B95" s="108"/>
      <c r="C95" s="108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6"/>
      <c r="P95" s="106"/>
      <c r="Q95" s="106"/>
      <c r="R95" s="106"/>
      <c r="S95" s="106"/>
      <c r="T95" s="107"/>
      <c r="U95" s="107"/>
      <c r="V95" s="107"/>
      <c r="W95" s="107"/>
      <c r="X95" s="107"/>
      <c r="Y95" s="107"/>
    </row>
    <row r="96" spans="1:25">
      <c r="A96" s="105"/>
      <c r="B96" s="108"/>
      <c r="C96" s="108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6"/>
      <c r="P96" s="106"/>
      <c r="Q96" s="106"/>
      <c r="R96" s="106"/>
      <c r="S96" s="106"/>
      <c r="T96" s="107"/>
      <c r="U96" s="107"/>
      <c r="V96" s="107"/>
      <c r="W96" s="107"/>
      <c r="X96" s="107"/>
      <c r="Y96" s="107"/>
    </row>
    <row r="97" spans="1:25">
      <c r="A97" s="105"/>
      <c r="B97" s="108"/>
      <c r="C97" s="108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6"/>
      <c r="P97" s="106"/>
      <c r="Q97" s="106"/>
      <c r="R97" s="106"/>
      <c r="S97" s="106"/>
      <c r="T97" s="107"/>
      <c r="U97" s="107"/>
      <c r="V97" s="107"/>
      <c r="W97" s="107"/>
      <c r="X97" s="107"/>
      <c r="Y97" s="107"/>
    </row>
    <row r="98" spans="1:25">
      <c r="A98" s="105"/>
      <c r="B98" s="108"/>
      <c r="C98" s="108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6"/>
      <c r="P98" s="106"/>
      <c r="Q98" s="106"/>
      <c r="R98" s="106"/>
      <c r="S98" s="106"/>
      <c r="T98" s="107"/>
      <c r="U98" s="107"/>
      <c r="V98" s="107"/>
      <c r="W98" s="107"/>
      <c r="X98" s="107"/>
      <c r="Y98" s="107"/>
    </row>
    <row r="99" spans="1:25">
      <c r="A99" s="105"/>
      <c r="B99" s="108"/>
      <c r="C99" s="108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6"/>
      <c r="P99" s="106"/>
      <c r="Q99" s="106"/>
      <c r="R99" s="106"/>
      <c r="S99" s="106"/>
      <c r="T99" s="107"/>
      <c r="U99" s="107"/>
      <c r="V99" s="107"/>
      <c r="W99" s="107"/>
      <c r="X99" s="107"/>
      <c r="Y99" s="107"/>
    </row>
    <row r="100" spans="1:25">
      <c r="A100" s="105"/>
      <c r="B100" s="108"/>
      <c r="C100" s="108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6"/>
      <c r="P100" s="106"/>
      <c r="Q100" s="106"/>
      <c r="R100" s="106"/>
      <c r="S100" s="106"/>
      <c r="T100" s="107"/>
      <c r="U100" s="107"/>
      <c r="V100" s="107"/>
      <c r="W100" s="107"/>
      <c r="X100" s="107"/>
      <c r="Y100" s="107"/>
    </row>
    <row r="101" spans="1:25">
      <c r="A101" s="105"/>
      <c r="B101" s="108"/>
      <c r="C101" s="108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6"/>
      <c r="P101" s="106"/>
      <c r="Q101" s="106"/>
      <c r="R101" s="106"/>
      <c r="S101" s="106"/>
      <c r="T101" s="107"/>
      <c r="U101" s="107"/>
      <c r="V101" s="107"/>
      <c r="W101" s="107"/>
      <c r="X101" s="107"/>
      <c r="Y101" s="107"/>
    </row>
    <row r="102" spans="1:25">
      <c r="A102" s="105"/>
      <c r="B102" s="108"/>
      <c r="C102" s="108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6"/>
      <c r="P102" s="106"/>
      <c r="Q102" s="106"/>
      <c r="R102" s="106"/>
      <c r="S102" s="106"/>
      <c r="T102" s="107"/>
      <c r="U102" s="107"/>
      <c r="V102" s="107"/>
      <c r="W102" s="107"/>
      <c r="X102" s="107"/>
      <c r="Y102" s="107"/>
    </row>
    <row r="103" spans="1:25">
      <c r="A103" s="105"/>
      <c r="B103" s="108"/>
      <c r="C103" s="108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6"/>
      <c r="P103" s="106"/>
      <c r="Q103" s="106"/>
      <c r="R103" s="106"/>
      <c r="S103" s="106"/>
      <c r="T103" s="107"/>
      <c r="U103" s="107"/>
      <c r="V103" s="107"/>
      <c r="W103" s="107"/>
      <c r="X103" s="107"/>
      <c r="Y103" s="107"/>
    </row>
    <row r="104" spans="1:25">
      <c r="A104" s="105"/>
      <c r="B104" s="108"/>
      <c r="C104" s="108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6"/>
      <c r="P104" s="106"/>
      <c r="Q104" s="106"/>
      <c r="R104" s="106"/>
      <c r="S104" s="106"/>
      <c r="T104" s="107"/>
      <c r="U104" s="107"/>
      <c r="V104" s="107"/>
      <c r="W104" s="107"/>
      <c r="X104" s="107"/>
      <c r="Y104" s="107"/>
    </row>
    <row r="105" spans="1:25">
      <c r="A105" s="105"/>
      <c r="B105" s="108"/>
      <c r="C105" s="108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6"/>
      <c r="P105" s="106"/>
      <c r="Q105" s="106"/>
      <c r="R105" s="106"/>
      <c r="S105" s="106"/>
      <c r="T105" s="107"/>
      <c r="U105" s="107"/>
      <c r="V105" s="107"/>
      <c r="W105" s="107"/>
      <c r="X105" s="107"/>
      <c r="Y105" s="107"/>
    </row>
    <row r="106" spans="1:25">
      <c r="A106" s="105"/>
      <c r="B106" s="108"/>
      <c r="C106" s="108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6"/>
      <c r="P106" s="106"/>
      <c r="Q106" s="106"/>
      <c r="R106" s="106"/>
      <c r="S106" s="106"/>
      <c r="T106" s="107"/>
      <c r="U106" s="107"/>
      <c r="V106" s="107"/>
      <c r="W106" s="107"/>
      <c r="X106" s="107"/>
      <c r="Y106" s="107"/>
    </row>
    <row r="107" spans="1:25">
      <c r="A107" s="105"/>
      <c r="B107" s="108"/>
      <c r="C107" s="108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6"/>
      <c r="P107" s="106"/>
      <c r="Q107" s="106"/>
      <c r="R107" s="106"/>
      <c r="S107" s="106"/>
      <c r="T107" s="107"/>
      <c r="U107" s="107"/>
      <c r="V107" s="107"/>
      <c r="W107" s="107"/>
      <c r="X107" s="107"/>
      <c r="Y107" s="107"/>
    </row>
    <row r="108" spans="1:25">
      <c r="A108" s="105"/>
      <c r="B108" s="108"/>
      <c r="C108" s="108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6"/>
      <c r="P108" s="106"/>
      <c r="Q108" s="106"/>
      <c r="R108" s="106"/>
      <c r="S108" s="106"/>
      <c r="T108" s="107"/>
      <c r="U108" s="107"/>
      <c r="V108" s="107"/>
      <c r="W108" s="107"/>
      <c r="X108" s="107"/>
      <c r="Y108" s="107"/>
    </row>
    <row r="109" spans="1:25">
      <c r="A109" s="105"/>
      <c r="B109" s="108"/>
      <c r="C109" s="108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6"/>
      <c r="P109" s="106"/>
      <c r="Q109" s="106"/>
      <c r="R109" s="106"/>
      <c r="S109" s="106"/>
      <c r="T109" s="107"/>
      <c r="U109" s="107"/>
      <c r="V109" s="107"/>
      <c r="W109" s="107"/>
      <c r="X109" s="107"/>
      <c r="Y109" s="107"/>
    </row>
    <row r="110" spans="1:25">
      <c r="A110" s="105"/>
      <c r="B110" s="108"/>
      <c r="C110" s="108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6"/>
      <c r="P110" s="106"/>
      <c r="Q110" s="106"/>
      <c r="R110" s="106"/>
      <c r="S110" s="106"/>
      <c r="T110" s="107"/>
      <c r="U110" s="107"/>
      <c r="V110" s="107"/>
      <c r="W110" s="107"/>
      <c r="X110" s="107"/>
      <c r="Y110" s="107"/>
    </row>
    <row r="111" spans="1:25">
      <c r="A111" s="105"/>
      <c r="B111" s="108"/>
      <c r="C111" s="108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6"/>
      <c r="P111" s="106"/>
      <c r="Q111" s="106"/>
      <c r="R111" s="106"/>
      <c r="S111" s="106"/>
      <c r="T111" s="107"/>
      <c r="U111" s="107"/>
      <c r="V111" s="107"/>
      <c r="W111" s="107"/>
      <c r="X111" s="107"/>
      <c r="Y111" s="107"/>
    </row>
    <row r="112" spans="1:25">
      <c r="A112" s="105"/>
      <c r="B112" s="108"/>
      <c r="C112" s="108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6"/>
      <c r="P112" s="106"/>
      <c r="Q112" s="106"/>
      <c r="R112" s="106"/>
      <c r="S112" s="106"/>
      <c r="T112" s="107"/>
      <c r="U112" s="107"/>
      <c r="V112" s="107"/>
      <c r="W112" s="107"/>
      <c r="X112" s="107"/>
      <c r="Y112" s="107"/>
    </row>
    <row r="113" spans="1:25">
      <c r="A113" s="105"/>
      <c r="B113" s="108"/>
      <c r="C113" s="108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6"/>
      <c r="P113" s="106"/>
      <c r="Q113" s="106"/>
      <c r="R113" s="106"/>
      <c r="S113" s="106"/>
      <c r="T113" s="107"/>
      <c r="U113" s="107"/>
      <c r="V113" s="107"/>
      <c r="W113" s="107"/>
      <c r="X113" s="107"/>
      <c r="Y113" s="107"/>
    </row>
    <row r="114" spans="1:25">
      <c r="A114" s="105"/>
      <c r="B114" s="108"/>
      <c r="C114" s="108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6"/>
      <c r="P114" s="106"/>
      <c r="Q114" s="106"/>
      <c r="R114" s="106"/>
      <c r="S114" s="106"/>
      <c r="T114" s="107"/>
      <c r="U114" s="107"/>
      <c r="V114" s="107"/>
      <c r="W114" s="107"/>
      <c r="X114" s="107"/>
      <c r="Y114" s="107"/>
    </row>
    <row r="115" spans="1:25">
      <c r="A115" s="105"/>
      <c r="B115" s="108"/>
      <c r="C115" s="108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6"/>
      <c r="P115" s="106"/>
      <c r="Q115" s="106"/>
      <c r="R115" s="106"/>
      <c r="S115" s="106"/>
      <c r="T115" s="107"/>
      <c r="U115" s="107"/>
      <c r="V115" s="107"/>
      <c r="W115" s="107"/>
      <c r="X115" s="107"/>
      <c r="Y115" s="107"/>
    </row>
    <row r="116" spans="1:25">
      <c r="A116" s="105"/>
      <c r="B116" s="108"/>
      <c r="C116" s="108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6"/>
      <c r="P116" s="106"/>
      <c r="Q116" s="106"/>
      <c r="R116" s="106"/>
      <c r="S116" s="106"/>
      <c r="T116" s="107"/>
      <c r="U116" s="107"/>
      <c r="V116" s="107"/>
      <c r="W116" s="107"/>
      <c r="X116" s="107"/>
      <c r="Y116" s="107"/>
    </row>
    <row r="117" spans="1:25">
      <c r="A117" s="105"/>
      <c r="B117" s="108"/>
      <c r="C117" s="108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6"/>
      <c r="P117" s="106"/>
      <c r="Q117" s="106"/>
      <c r="R117" s="106"/>
      <c r="S117" s="106"/>
      <c r="T117" s="107"/>
      <c r="U117" s="107"/>
      <c r="V117" s="107"/>
      <c r="W117" s="107"/>
      <c r="X117" s="107"/>
      <c r="Y117" s="107"/>
    </row>
    <row r="118" spans="1:25">
      <c r="A118" s="105"/>
      <c r="B118" s="108"/>
      <c r="C118" s="108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6"/>
      <c r="P118" s="106"/>
      <c r="Q118" s="106"/>
      <c r="R118" s="106"/>
      <c r="S118" s="106"/>
      <c r="T118" s="107"/>
      <c r="U118" s="107"/>
      <c r="V118" s="107"/>
      <c r="W118" s="107"/>
      <c r="X118" s="107"/>
      <c r="Y118" s="107"/>
    </row>
    <row r="119" spans="1:25">
      <c r="A119" s="105"/>
      <c r="B119" s="108"/>
      <c r="C119" s="108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6"/>
      <c r="P119" s="106"/>
      <c r="Q119" s="106"/>
      <c r="R119" s="106"/>
      <c r="S119" s="106"/>
      <c r="T119" s="107"/>
      <c r="U119" s="107"/>
      <c r="V119" s="107"/>
      <c r="W119" s="107"/>
      <c r="X119" s="107"/>
      <c r="Y119" s="107"/>
    </row>
    <row r="120" spans="1:25">
      <c r="A120" s="105"/>
      <c r="B120" s="108"/>
      <c r="C120" s="108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6"/>
      <c r="P120" s="106"/>
      <c r="Q120" s="106"/>
      <c r="R120" s="106"/>
      <c r="S120" s="106"/>
      <c r="T120" s="107"/>
      <c r="U120" s="107"/>
      <c r="V120" s="107"/>
      <c r="W120" s="107"/>
      <c r="X120" s="107"/>
      <c r="Y120" s="107"/>
    </row>
    <row r="121" spans="1:25">
      <c r="A121" s="105"/>
      <c r="B121" s="108"/>
      <c r="C121" s="108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6"/>
      <c r="P121" s="106"/>
      <c r="Q121" s="106"/>
      <c r="R121" s="106"/>
      <c r="S121" s="106"/>
      <c r="T121" s="107"/>
      <c r="U121" s="107"/>
      <c r="V121" s="107"/>
      <c r="W121" s="107"/>
      <c r="X121" s="107"/>
      <c r="Y121" s="107"/>
    </row>
    <row r="122" spans="1:25">
      <c r="A122" s="105"/>
      <c r="B122" s="108"/>
      <c r="C122" s="108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6"/>
      <c r="P122" s="106"/>
      <c r="Q122" s="106"/>
      <c r="R122" s="106"/>
      <c r="S122" s="106"/>
      <c r="T122" s="107"/>
      <c r="U122" s="107"/>
      <c r="V122" s="107"/>
      <c r="W122" s="107"/>
      <c r="X122" s="107"/>
      <c r="Y122" s="107"/>
    </row>
    <row r="123" spans="1:25">
      <c r="A123" s="105"/>
      <c r="B123" s="108"/>
      <c r="C123" s="108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6"/>
      <c r="P123" s="106"/>
      <c r="Q123" s="106"/>
      <c r="R123" s="106"/>
      <c r="S123" s="106"/>
      <c r="T123" s="107"/>
      <c r="U123" s="107"/>
      <c r="V123" s="107"/>
      <c r="W123" s="107"/>
      <c r="X123" s="107"/>
      <c r="Y123" s="107"/>
    </row>
    <row r="124" spans="1:25">
      <c r="A124" s="105"/>
      <c r="B124" s="108"/>
      <c r="C124" s="108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6"/>
      <c r="P124" s="106"/>
      <c r="Q124" s="106"/>
      <c r="R124" s="106"/>
      <c r="S124" s="106"/>
      <c r="T124" s="107"/>
      <c r="U124" s="107"/>
      <c r="V124" s="107"/>
      <c r="W124" s="107"/>
      <c r="X124" s="107"/>
      <c r="Y124" s="107"/>
    </row>
    <row r="125" spans="1:25">
      <c r="A125" s="105"/>
      <c r="B125" s="108"/>
      <c r="C125" s="108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6"/>
      <c r="P125" s="106"/>
      <c r="Q125" s="106"/>
      <c r="R125" s="106"/>
      <c r="S125" s="106"/>
      <c r="T125" s="107"/>
      <c r="U125" s="107"/>
      <c r="V125" s="107"/>
      <c r="W125" s="107"/>
      <c r="X125" s="107"/>
      <c r="Y125" s="107"/>
    </row>
    <row r="126" spans="1:25">
      <c r="A126" s="105"/>
      <c r="B126" s="108"/>
      <c r="C126" s="108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6"/>
      <c r="P126" s="106"/>
      <c r="Q126" s="106"/>
      <c r="R126" s="106"/>
      <c r="S126" s="106"/>
      <c r="T126" s="107"/>
      <c r="U126" s="107"/>
      <c r="V126" s="107"/>
      <c r="W126" s="107"/>
      <c r="X126" s="107"/>
      <c r="Y126" s="107"/>
    </row>
    <row r="127" spans="1:25">
      <c r="A127" s="105"/>
      <c r="B127" s="108"/>
      <c r="C127" s="108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6"/>
      <c r="P127" s="106"/>
      <c r="Q127" s="106"/>
      <c r="R127" s="106"/>
      <c r="S127" s="106"/>
      <c r="T127" s="107"/>
      <c r="U127" s="107"/>
      <c r="V127" s="107"/>
      <c r="W127" s="107"/>
      <c r="X127" s="107"/>
      <c r="Y127" s="107"/>
    </row>
    <row r="128" spans="1:25">
      <c r="A128" s="105"/>
      <c r="B128" s="108"/>
      <c r="C128" s="108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6"/>
      <c r="P128" s="106"/>
      <c r="Q128" s="106"/>
      <c r="R128" s="106"/>
      <c r="S128" s="106"/>
      <c r="T128" s="107"/>
      <c r="U128" s="107"/>
      <c r="V128" s="107"/>
      <c r="W128" s="107"/>
      <c r="X128" s="107"/>
      <c r="Y128" s="107"/>
    </row>
    <row r="129" spans="1:25">
      <c r="A129" s="105"/>
      <c r="B129" s="108"/>
      <c r="C129" s="108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6"/>
      <c r="P129" s="106"/>
      <c r="Q129" s="106"/>
      <c r="R129" s="106"/>
      <c r="S129" s="106"/>
      <c r="T129" s="107"/>
      <c r="U129" s="107"/>
      <c r="V129" s="107"/>
      <c r="W129" s="107"/>
      <c r="X129" s="107"/>
      <c r="Y129" s="107"/>
    </row>
    <row r="130" spans="1:25">
      <c r="A130" s="105"/>
      <c r="B130" s="108"/>
      <c r="C130" s="108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6"/>
      <c r="P130" s="106"/>
      <c r="Q130" s="106"/>
      <c r="R130" s="106"/>
      <c r="S130" s="106"/>
      <c r="T130" s="107"/>
      <c r="U130" s="107"/>
      <c r="V130" s="107"/>
      <c r="W130" s="107"/>
      <c r="X130" s="107"/>
      <c r="Y130" s="107"/>
    </row>
    <row r="131" spans="1:25">
      <c r="A131" s="105"/>
      <c r="B131" s="108"/>
      <c r="C131" s="108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6"/>
      <c r="P131" s="106"/>
      <c r="Q131" s="106"/>
      <c r="R131" s="106"/>
      <c r="S131" s="106"/>
      <c r="T131" s="107"/>
      <c r="U131" s="107"/>
      <c r="V131" s="107"/>
      <c r="W131" s="107"/>
      <c r="X131" s="107"/>
      <c r="Y131" s="107"/>
    </row>
    <row r="132" spans="1:25">
      <c r="A132" s="105"/>
      <c r="B132" s="108"/>
      <c r="C132" s="108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6"/>
      <c r="P132" s="106"/>
      <c r="Q132" s="106"/>
      <c r="R132" s="106"/>
      <c r="S132" s="106"/>
      <c r="T132" s="107"/>
      <c r="U132" s="107"/>
      <c r="V132" s="107"/>
      <c r="W132" s="107"/>
      <c r="X132" s="107"/>
      <c r="Y132" s="107"/>
    </row>
    <row r="133" spans="1:25">
      <c r="A133" s="105"/>
      <c r="B133" s="108"/>
      <c r="C133" s="108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6"/>
      <c r="P133" s="106"/>
      <c r="Q133" s="106"/>
      <c r="R133" s="106"/>
      <c r="S133" s="106"/>
      <c r="T133" s="107"/>
      <c r="U133" s="107"/>
      <c r="V133" s="107"/>
      <c r="W133" s="107"/>
      <c r="X133" s="107"/>
      <c r="Y133" s="107"/>
    </row>
    <row r="134" spans="1:25">
      <c r="A134" s="105"/>
      <c r="B134" s="108"/>
      <c r="C134" s="108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6"/>
      <c r="P134" s="106"/>
      <c r="Q134" s="106"/>
      <c r="R134" s="106"/>
      <c r="S134" s="106"/>
      <c r="T134" s="107"/>
      <c r="U134" s="107"/>
      <c r="V134" s="107"/>
      <c r="W134" s="107"/>
      <c r="X134" s="107"/>
      <c r="Y134" s="107"/>
    </row>
    <row r="135" spans="1:25">
      <c r="A135" s="105"/>
      <c r="B135" s="108"/>
      <c r="C135" s="108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6"/>
      <c r="P135" s="106"/>
      <c r="Q135" s="106"/>
      <c r="R135" s="106"/>
      <c r="S135" s="106"/>
      <c r="T135" s="107"/>
      <c r="U135" s="107"/>
      <c r="V135" s="107"/>
      <c r="W135" s="107"/>
      <c r="X135" s="107"/>
      <c r="Y135" s="107"/>
    </row>
    <row r="136" spans="1:25">
      <c r="A136" s="105"/>
      <c r="B136" s="108"/>
      <c r="C136" s="108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6"/>
      <c r="P136" s="106"/>
      <c r="Q136" s="106"/>
      <c r="R136" s="106"/>
      <c r="S136" s="106"/>
      <c r="T136" s="107"/>
      <c r="U136" s="107"/>
      <c r="V136" s="107"/>
      <c r="W136" s="107"/>
      <c r="X136" s="107"/>
      <c r="Y136" s="107"/>
    </row>
    <row r="137" spans="1:25">
      <c r="A137" s="105"/>
      <c r="B137" s="108"/>
      <c r="C137" s="108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6"/>
      <c r="P137" s="106"/>
      <c r="Q137" s="106"/>
      <c r="R137" s="106"/>
      <c r="S137" s="106"/>
      <c r="T137" s="107"/>
      <c r="U137" s="107"/>
      <c r="V137" s="107"/>
      <c r="W137" s="107"/>
      <c r="X137" s="107"/>
      <c r="Y137" s="107"/>
    </row>
    <row r="138" spans="1:25"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106"/>
      <c r="P138" s="21"/>
      <c r="Q138" s="21"/>
      <c r="R138" s="21"/>
      <c r="S138" s="21"/>
    </row>
    <row r="139" spans="1:25"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106"/>
      <c r="P139" s="21"/>
      <c r="Q139" s="21"/>
      <c r="R139" s="21"/>
      <c r="S139" s="21"/>
    </row>
    <row r="140" spans="1:25"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106"/>
      <c r="P140" s="21"/>
      <c r="Q140" s="21"/>
      <c r="R140" s="21"/>
      <c r="S140" s="21"/>
    </row>
    <row r="141" spans="1:25"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106"/>
      <c r="P141" s="21"/>
      <c r="Q141" s="21"/>
      <c r="R141" s="21"/>
      <c r="S141" s="21"/>
    </row>
    <row r="142" spans="1:25"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106"/>
      <c r="P142" s="21"/>
      <c r="Q142" s="21"/>
      <c r="R142" s="21"/>
      <c r="S142" s="21"/>
    </row>
    <row r="143" spans="1:25"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106"/>
      <c r="P143" s="21"/>
      <c r="Q143" s="21"/>
      <c r="R143" s="21"/>
      <c r="S143" s="21"/>
    </row>
    <row r="144" spans="1:25"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106"/>
      <c r="P144" s="21"/>
      <c r="Q144" s="21"/>
      <c r="R144" s="21"/>
      <c r="S144" s="21"/>
    </row>
    <row r="145" spans="4:19"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106"/>
      <c r="P145" s="21"/>
      <c r="Q145" s="21"/>
      <c r="R145" s="21"/>
      <c r="S145" s="21"/>
    </row>
    <row r="146" spans="4:19"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106"/>
      <c r="P146" s="21"/>
      <c r="Q146" s="21"/>
      <c r="R146" s="21"/>
      <c r="S146" s="21"/>
    </row>
    <row r="147" spans="4:19"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106"/>
      <c r="P147" s="21"/>
      <c r="Q147" s="21"/>
      <c r="R147" s="21"/>
      <c r="S147" s="21"/>
    </row>
    <row r="148" spans="4:19"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106"/>
      <c r="P148" s="21"/>
      <c r="Q148" s="21"/>
      <c r="R148" s="21"/>
      <c r="S148" s="21"/>
    </row>
    <row r="149" spans="4:19"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106"/>
      <c r="P149" s="21"/>
      <c r="Q149" s="21"/>
      <c r="R149" s="21"/>
      <c r="S149" s="21"/>
    </row>
    <row r="150" spans="4:19"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106"/>
      <c r="P150" s="21"/>
      <c r="Q150" s="21"/>
      <c r="R150" s="21"/>
      <c r="S150" s="21"/>
    </row>
    <row r="151" spans="4:19"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106"/>
      <c r="P151" s="21"/>
      <c r="Q151" s="21"/>
      <c r="R151" s="21"/>
      <c r="S151" s="21"/>
    </row>
    <row r="152" spans="4:19"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106"/>
      <c r="P152" s="21"/>
      <c r="Q152" s="21"/>
      <c r="R152" s="21"/>
      <c r="S152" s="21"/>
    </row>
    <row r="153" spans="4:19"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106"/>
      <c r="P153" s="21"/>
      <c r="Q153" s="21"/>
      <c r="R153" s="21"/>
      <c r="S153" s="21"/>
    </row>
    <row r="154" spans="4:19"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106"/>
      <c r="P154" s="21"/>
      <c r="Q154" s="21"/>
      <c r="R154" s="21"/>
      <c r="S154" s="21"/>
    </row>
    <row r="155" spans="4:19"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106"/>
      <c r="P155" s="21"/>
      <c r="Q155" s="21"/>
      <c r="R155" s="21"/>
      <c r="S155" s="21"/>
    </row>
    <row r="156" spans="4:19"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106"/>
      <c r="P156" s="21"/>
      <c r="Q156" s="21"/>
      <c r="R156" s="21"/>
      <c r="S156" s="21"/>
    </row>
    <row r="157" spans="4:19"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106"/>
      <c r="P157" s="21"/>
      <c r="Q157" s="21"/>
      <c r="R157" s="21"/>
      <c r="S157" s="21"/>
    </row>
    <row r="158" spans="4:19"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106"/>
      <c r="P158" s="21"/>
      <c r="Q158" s="21"/>
      <c r="R158" s="21"/>
      <c r="S158" s="21"/>
    </row>
    <row r="159" spans="4:19"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106"/>
      <c r="P159" s="21"/>
      <c r="Q159" s="21"/>
      <c r="R159" s="21"/>
      <c r="S159" s="21"/>
    </row>
    <row r="160" spans="4:19"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106"/>
      <c r="P160" s="21"/>
      <c r="Q160" s="21"/>
      <c r="R160" s="21"/>
      <c r="S160" s="21"/>
    </row>
    <row r="161" spans="4:19"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106"/>
      <c r="P161" s="21"/>
      <c r="Q161" s="21"/>
      <c r="R161" s="21"/>
      <c r="S161" s="21"/>
    </row>
    <row r="162" spans="4:19"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106"/>
      <c r="P162" s="21"/>
      <c r="Q162" s="21"/>
      <c r="R162" s="21"/>
      <c r="S162" s="21"/>
    </row>
    <row r="163" spans="4:19"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106"/>
      <c r="P163" s="21"/>
      <c r="Q163" s="21"/>
      <c r="R163" s="21"/>
      <c r="S163" s="21"/>
    </row>
    <row r="164" spans="4:19"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106"/>
      <c r="P164" s="21"/>
      <c r="Q164" s="21"/>
      <c r="R164" s="21"/>
      <c r="S164" s="21"/>
    </row>
    <row r="165" spans="4:19"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106"/>
      <c r="P165" s="21"/>
      <c r="Q165" s="21"/>
      <c r="R165" s="21"/>
      <c r="S165" s="21"/>
    </row>
    <row r="166" spans="4:19"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106"/>
      <c r="P166" s="21"/>
      <c r="Q166" s="21"/>
      <c r="R166" s="21"/>
      <c r="S166" s="21"/>
    </row>
  </sheetData>
  <phoneticPr fontId="36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5" pageOrder="overThenDown" orientation="portrait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0"/>
  <sheetViews>
    <sheetView view="pageBreakPreview" zoomScale="85" zoomScaleNormal="80" zoomScaleSheetLayoutView="85" workbookViewId="0">
      <pane xSplit="1" ySplit="10" topLeftCell="B11" activePane="bottomRight" state="frozen"/>
      <selection activeCell="F27" sqref="F27"/>
      <selection pane="topRight" activeCell="F27" sqref="F27"/>
      <selection pane="bottomLeft" activeCell="F27" sqref="F27"/>
      <selection pane="bottomRight" activeCell="A2" sqref="A2"/>
    </sheetView>
  </sheetViews>
  <sheetFormatPr defaultRowHeight="14.25"/>
  <cols>
    <col min="1" max="1" width="7.75" style="17" customWidth="1"/>
    <col min="2" max="2" width="7.25" style="7" customWidth="1"/>
    <col min="3" max="3" width="7.125" style="7" customWidth="1"/>
    <col min="4" max="4" width="7.5" style="7" customWidth="1"/>
    <col min="5" max="5" width="8" style="7" customWidth="1"/>
    <col min="6" max="6" width="6.5" style="7" customWidth="1"/>
    <col min="7" max="7" width="8" style="7" customWidth="1"/>
    <col min="8" max="8" width="7.625" style="7" bestFit="1" customWidth="1"/>
    <col min="9" max="9" width="7.375" style="7" customWidth="1"/>
    <col min="10" max="10" width="8.625" style="7" customWidth="1"/>
    <col min="11" max="11" width="12.125" style="8" customWidth="1"/>
    <col min="12" max="12" width="9" style="8" customWidth="1"/>
    <col min="13" max="13" width="12.75" style="8" customWidth="1"/>
    <col min="14" max="14" width="11.375" style="8" customWidth="1"/>
    <col min="15" max="16" width="12.125" style="8" customWidth="1"/>
    <col min="17" max="17" width="11.875" style="8" customWidth="1"/>
    <col min="18" max="18" width="10.5" style="8" customWidth="1"/>
    <col min="19" max="21" width="10.625" style="8" customWidth="1"/>
    <col min="22" max="22" width="9.125" style="8" customWidth="1"/>
    <col min="23" max="23" width="10.625" style="8" customWidth="1"/>
    <col min="24" max="24" width="11.375" style="8" customWidth="1"/>
    <col min="25" max="25" width="12.125" style="8" customWidth="1"/>
    <col min="26" max="26" width="15.75" style="8" customWidth="1"/>
    <col min="27" max="36" width="9" style="8" customWidth="1"/>
    <col min="37" max="16384" width="9" style="7"/>
  </cols>
  <sheetData>
    <row r="1" spans="1:36" s="80" customFormat="1" ht="24.95" customHeight="1">
      <c r="A1" s="145" t="s">
        <v>351</v>
      </c>
      <c r="B1" s="146"/>
      <c r="C1" s="147"/>
    </row>
    <row r="2" spans="1:36" s="4" customFormat="1" ht="24.95" customHeight="1">
      <c r="A2" s="149" t="s">
        <v>204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82"/>
      <c r="M2" s="82"/>
      <c r="N2" s="82"/>
      <c r="O2" s="82"/>
      <c r="P2" s="82"/>
      <c r="Q2" s="82"/>
      <c r="R2" s="82"/>
      <c r="S2" s="82"/>
      <c r="T2" s="82"/>
      <c r="U2" s="82"/>
      <c r="V2" s="3"/>
      <c r="W2" s="3"/>
      <c r="X2" s="3"/>
      <c r="Y2" s="3"/>
      <c r="Z2" s="81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s="6" customFormat="1" ht="23.1" customHeight="1">
      <c r="A3" s="154" t="s">
        <v>389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84"/>
      <c r="M3" s="84"/>
      <c r="N3" s="84"/>
      <c r="O3" s="84"/>
      <c r="P3" s="84"/>
      <c r="Q3" s="84"/>
      <c r="R3" s="84"/>
      <c r="S3" s="84"/>
      <c r="T3" s="84"/>
      <c r="U3" s="84"/>
      <c r="V3" s="5"/>
      <c r="W3" s="5"/>
      <c r="X3" s="5"/>
      <c r="Y3" s="5"/>
      <c r="Z3" s="83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ht="15" customHeight="1" thickBot="1">
      <c r="A4" s="105"/>
      <c r="B4" s="394"/>
      <c r="C4" s="394"/>
      <c r="D4" s="394"/>
      <c r="E4" s="394"/>
      <c r="F4" s="394"/>
      <c r="G4" s="394"/>
      <c r="H4" s="394"/>
      <c r="I4" s="394"/>
      <c r="J4" s="394"/>
      <c r="K4" s="7"/>
      <c r="L4" s="110"/>
    </row>
    <row r="5" spans="1:36" s="87" customFormat="1" ht="15" customHeight="1">
      <c r="A5" s="238" t="s">
        <v>129</v>
      </c>
      <c r="B5" s="395" t="s">
        <v>406</v>
      </c>
      <c r="C5" s="396"/>
      <c r="D5" s="396"/>
      <c r="E5" s="551" t="s">
        <v>352</v>
      </c>
      <c r="F5" s="527"/>
      <c r="G5" s="527"/>
      <c r="H5" s="527"/>
      <c r="I5" s="527"/>
      <c r="J5" s="528"/>
      <c r="K5" s="385" t="s">
        <v>127</v>
      </c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</row>
    <row r="6" spans="1:36" s="87" customFormat="1" ht="15" customHeight="1">
      <c r="A6" s="10"/>
      <c r="B6" s="397" t="s">
        <v>390</v>
      </c>
      <c r="C6" s="398"/>
      <c r="D6" s="398"/>
      <c r="E6" s="552" t="s">
        <v>144</v>
      </c>
      <c r="F6" s="553"/>
      <c r="G6" s="553"/>
      <c r="H6" s="553"/>
      <c r="I6" s="553"/>
      <c r="J6" s="554"/>
      <c r="K6" s="244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</row>
    <row r="7" spans="1:36" s="87" customFormat="1" ht="15" customHeight="1">
      <c r="A7" s="10"/>
      <c r="B7" s="399"/>
      <c r="C7" s="400" t="s">
        <v>404</v>
      </c>
      <c r="D7" s="401" t="s">
        <v>405</v>
      </c>
      <c r="E7" s="440" t="s">
        <v>247</v>
      </c>
      <c r="F7" s="441"/>
      <c r="G7" s="446"/>
      <c r="H7" s="443"/>
      <c r="I7" s="442"/>
      <c r="J7" s="444" t="s">
        <v>398</v>
      </c>
      <c r="K7" s="549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</row>
    <row r="8" spans="1:36" s="87" customFormat="1" ht="15" customHeight="1">
      <c r="A8" s="10"/>
      <c r="B8" s="399"/>
      <c r="C8" s="403" t="s">
        <v>408</v>
      </c>
      <c r="D8" s="401" t="s">
        <v>408</v>
      </c>
      <c r="E8" s="403"/>
      <c r="F8" s="445"/>
      <c r="G8" s="446" t="s">
        <v>391</v>
      </c>
      <c r="H8" s="447"/>
      <c r="I8" s="402" t="s">
        <v>396</v>
      </c>
      <c r="J8" s="241"/>
      <c r="K8" s="550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</row>
    <row r="9" spans="1:36" s="87" customFormat="1" ht="15" customHeight="1">
      <c r="A9" s="247"/>
      <c r="B9" s="399"/>
      <c r="C9" s="458" t="s">
        <v>409</v>
      </c>
      <c r="D9" s="458" t="s">
        <v>411</v>
      </c>
      <c r="E9" s="403"/>
      <c r="F9" s="403"/>
      <c r="G9" s="401" t="s">
        <v>392</v>
      </c>
      <c r="H9" s="400" t="s">
        <v>393</v>
      </c>
      <c r="I9" s="241"/>
      <c r="J9" s="401"/>
      <c r="K9" s="549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</row>
    <row r="10" spans="1:36" s="87" customFormat="1" ht="15" customHeight="1">
      <c r="A10" s="248" t="s">
        <v>219</v>
      </c>
      <c r="B10" s="404"/>
      <c r="C10" s="404" t="s">
        <v>410</v>
      </c>
      <c r="D10" s="404" t="s">
        <v>410</v>
      </c>
      <c r="E10" s="404" t="s">
        <v>82</v>
      </c>
      <c r="F10" s="404" t="s">
        <v>400</v>
      </c>
      <c r="G10" s="448" t="s">
        <v>394</v>
      </c>
      <c r="H10" s="404" t="s">
        <v>395</v>
      </c>
      <c r="I10" s="405" t="s">
        <v>397</v>
      </c>
      <c r="J10" s="405" t="s">
        <v>399</v>
      </c>
      <c r="K10" s="434" t="s">
        <v>150</v>
      </c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</row>
    <row r="11" spans="1:36" s="92" customFormat="1" ht="19.5" customHeight="1">
      <c r="A11" s="185">
        <v>2016</v>
      </c>
      <c r="B11" s="406">
        <v>6742.8</v>
      </c>
      <c r="C11" s="406">
        <v>2682.4</v>
      </c>
      <c r="D11" s="406">
        <v>4060.4</v>
      </c>
      <c r="E11" s="407">
        <v>2165</v>
      </c>
      <c r="F11" s="407">
        <v>277</v>
      </c>
      <c r="G11" s="407">
        <v>89763</v>
      </c>
      <c r="H11" s="407">
        <v>185083</v>
      </c>
      <c r="I11" s="407">
        <v>1888</v>
      </c>
      <c r="J11" s="408">
        <v>1895.5</v>
      </c>
      <c r="K11" s="387">
        <v>2016</v>
      </c>
      <c r="L11" s="89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88"/>
      <c r="AA11" s="91"/>
      <c r="AB11" s="91"/>
      <c r="AC11" s="91"/>
      <c r="AD11" s="91"/>
      <c r="AE11" s="91"/>
      <c r="AF11" s="91"/>
      <c r="AG11" s="91"/>
      <c r="AH11" s="91"/>
      <c r="AI11" s="91"/>
      <c r="AJ11" s="91"/>
    </row>
    <row r="12" spans="1:36" s="92" customFormat="1" ht="19.5" customHeight="1">
      <c r="A12" s="185">
        <v>2017</v>
      </c>
      <c r="B12" s="406">
        <v>6743.3</v>
      </c>
      <c r="C12" s="406">
        <v>2682.3</v>
      </c>
      <c r="D12" s="406">
        <v>4061.1</v>
      </c>
      <c r="E12" s="407">
        <v>2165</v>
      </c>
      <c r="F12" s="407">
        <v>276</v>
      </c>
      <c r="G12" s="407">
        <v>89072</v>
      </c>
      <c r="H12" s="407">
        <v>173482</v>
      </c>
      <c r="I12" s="407">
        <v>1889</v>
      </c>
      <c r="J12" s="408">
        <v>1896</v>
      </c>
      <c r="K12" s="387">
        <v>2017</v>
      </c>
      <c r="L12" s="89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88"/>
      <c r="AA12" s="91"/>
      <c r="AB12" s="91"/>
      <c r="AC12" s="91"/>
      <c r="AD12" s="91"/>
      <c r="AE12" s="91"/>
      <c r="AF12" s="91"/>
      <c r="AG12" s="91"/>
      <c r="AH12" s="91"/>
      <c r="AI12" s="91"/>
      <c r="AJ12" s="91"/>
    </row>
    <row r="13" spans="1:36" s="92" customFormat="1" ht="20.25" customHeight="1">
      <c r="A13" s="185">
        <v>2018</v>
      </c>
      <c r="B13" s="475">
        <v>6743.3999999999987</v>
      </c>
      <c r="C13" s="476">
        <v>2682.3</v>
      </c>
      <c r="D13" s="476">
        <v>4061.1</v>
      </c>
      <c r="E13" s="407">
        <v>2165</v>
      </c>
      <c r="F13" s="407">
        <v>272</v>
      </c>
      <c r="G13" s="407">
        <v>87613</v>
      </c>
      <c r="H13" s="407">
        <v>173794</v>
      </c>
      <c r="I13" s="407">
        <v>1893</v>
      </c>
      <c r="J13" s="408">
        <v>1895.98</v>
      </c>
      <c r="K13" s="387">
        <v>2018</v>
      </c>
      <c r="L13" s="89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88"/>
      <c r="AA13" s="91"/>
      <c r="AB13" s="91"/>
      <c r="AC13" s="91"/>
      <c r="AD13" s="91"/>
      <c r="AE13" s="91"/>
      <c r="AF13" s="91"/>
      <c r="AG13" s="91"/>
      <c r="AH13" s="91"/>
      <c r="AI13" s="91"/>
      <c r="AJ13" s="91"/>
    </row>
    <row r="14" spans="1:36" s="104" customFormat="1" ht="20.25" customHeight="1">
      <c r="A14" s="185">
        <v>2019</v>
      </c>
      <c r="B14" s="475">
        <v>6743.3999999999987</v>
      </c>
      <c r="C14" s="476">
        <v>2682.3</v>
      </c>
      <c r="D14" s="476">
        <v>4061.1</v>
      </c>
      <c r="E14" s="477">
        <v>2165</v>
      </c>
      <c r="F14" s="477">
        <v>273</v>
      </c>
      <c r="G14" s="477">
        <v>87165</v>
      </c>
      <c r="H14" s="477">
        <v>170202</v>
      </c>
      <c r="I14" s="477">
        <v>1892</v>
      </c>
      <c r="J14" s="478">
        <v>1895.98</v>
      </c>
      <c r="K14" s="387">
        <v>2019</v>
      </c>
      <c r="L14" s="71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22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</row>
    <row r="15" spans="1:36" s="104" customFormat="1" ht="20.25" customHeight="1">
      <c r="A15" s="185">
        <v>2020</v>
      </c>
      <c r="B15" s="475">
        <v>6872.5</v>
      </c>
      <c r="C15" s="476">
        <v>4683.6900000000005</v>
      </c>
      <c r="D15" s="476">
        <v>2188.8099999999995</v>
      </c>
      <c r="E15" s="477">
        <v>2165</v>
      </c>
      <c r="F15" s="477">
        <v>272</v>
      </c>
      <c r="G15" s="477">
        <v>87900</v>
      </c>
      <c r="H15" s="477">
        <v>165415</v>
      </c>
      <c r="I15" s="477">
        <v>1893</v>
      </c>
      <c r="J15" s="478">
        <v>1895.9899999999998</v>
      </c>
      <c r="K15" s="387">
        <v>2020</v>
      </c>
      <c r="L15" s="71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22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</row>
    <row r="16" spans="1:36" s="97" customFormat="1" ht="33.950000000000003" customHeight="1">
      <c r="A16" s="190">
        <v>2021</v>
      </c>
      <c r="B16" s="484">
        <f>SUM(B17:B38)</f>
        <v>6872.8600000000006</v>
      </c>
      <c r="C16" s="453">
        <f t="shared" ref="C16:E16" si="0">SUM(C17:C38)</f>
        <v>4659.97</v>
      </c>
      <c r="D16" s="453">
        <f t="shared" si="0"/>
        <v>2212.89</v>
      </c>
      <c r="E16" s="432">
        <f t="shared" si="0"/>
        <v>2165</v>
      </c>
      <c r="F16" s="310">
        <f>SUM(F17:F38)</f>
        <v>271</v>
      </c>
      <c r="G16" s="310">
        <f>SUM(G17:G38)</f>
        <v>90524</v>
      </c>
      <c r="H16" s="310">
        <f>SUM(H17:H38)</f>
        <v>165995</v>
      </c>
      <c r="I16" s="310">
        <f>SUM(I17:I38)</f>
        <v>1894</v>
      </c>
      <c r="J16" s="433">
        <f>SUM(J17:J38)</f>
        <v>1896.19</v>
      </c>
      <c r="K16" s="409">
        <f>A16</f>
        <v>2021</v>
      </c>
      <c r="L16" s="94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3"/>
      <c r="AA16" s="96"/>
      <c r="AB16" s="96"/>
      <c r="AC16" s="96"/>
      <c r="AD16" s="96"/>
      <c r="AE16" s="96"/>
      <c r="AF16" s="96"/>
      <c r="AG16" s="96"/>
      <c r="AH16" s="96"/>
      <c r="AI16" s="96"/>
      <c r="AJ16" s="96"/>
    </row>
    <row r="17" spans="1:36" s="92" customFormat="1" ht="16.5" customHeight="1">
      <c r="A17" s="194" t="s">
        <v>63</v>
      </c>
      <c r="B17" s="475">
        <f t="shared" ref="B17:B38" si="1">SUM(C17:D17)</f>
        <v>82.740000000000009</v>
      </c>
      <c r="C17" s="476">
        <v>35.65</v>
      </c>
      <c r="D17" s="476">
        <v>47.09</v>
      </c>
      <c r="E17" s="451">
        <f>SUM(F17,I17)</f>
        <v>11</v>
      </c>
      <c r="F17" s="451">
        <v>6</v>
      </c>
      <c r="G17" s="451">
        <v>461</v>
      </c>
      <c r="H17" s="451">
        <v>774</v>
      </c>
      <c r="I17" s="451">
        <v>5</v>
      </c>
      <c r="J17" s="452">
        <v>10.39</v>
      </c>
      <c r="K17" s="410" t="s">
        <v>193</v>
      </c>
      <c r="L17" s="89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8"/>
      <c r="AA17" s="91"/>
      <c r="AB17" s="91"/>
      <c r="AC17" s="91"/>
      <c r="AD17" s="91"/>
      <c r="AE17" s="91"/>
      <c r="AF17" s="91"/>
      <c r="AG17" s="91"/>
      <c r="AH17" s="91"/>
      <c r="AI17" s="91"/>
      <c r="AJ17" s="91"/>
    </row>
    <row r="18" spans="1:36" s="92" customFormat="1" ht="16.5" customHeight="1">
      <c r="A18" s="194" t="s">
        <v>59</v>
      </c>
      <c r="B18" s="475">
        <f t="shared" si="1"/>
        <v>1022.79</v>
      </c>
      <c r="C18" s="476">
        <v>708.53</v>
      </c>
      <c r="D18" s="476">
        <v>314.26</v>
      </c>
      <c r="E18" s="451">
        <f t="shared" ref="E18:E38" si="2">SUM(F18,I18)</f>
        <v>353</v>
      </c>
      <c r="F18" s="451">
        <v>45</v>
      </c>
      <c r="G18" s="451">
        <v>12096</v>
      </c>
      <c r="H18" s="451">
        <v>22009</v>
      </c>
      <c r="I18" s="451">
        <v>308</v>
      </c>
      <c r="J18" s="452">
        <v>184.68</v>
      </c>
      <c r="K18" s="410" t="s">
        <v>195</v>
      </c>
      <c r="L18" s="89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8"/>
      <c r="AA18" s="91"/>
      <c r="AB18" s="91"/>
      <c r="AC18" s="91"/>
      <c r="AD18" s="91"/>
      <c r="AE18" s="91"/>
      <c r="AF18" s="91"/>
      <c r="AG18" s="91"/>
      <c r="AH18" s="91"/>
      <c r="AI18" s="91"/>
      <c r="AJ18" s="91"/>
    </row>
    <row r="19" spans="1:36" s="92" customFormat="1" ht="16.5" customHeight="1">
      <c r="A19" s="194" t="s">
        <v>22</v>
      </c>
      <c r="B19" s="475">
        <f t="shared" si="1"/>
        <v>39.42</v>
      </c>
      <c r="C19" s="476">
        <v>6.49</v>
      </c>
      <c r="D19" s="476">
        <v>32.93</v>
      </c>
      <c r="E19" s="451">
        <f t="shared" si="2"/>
        <v>2</v>
      </c>
      <c r="F19" s="451">
        <v>0</v>
      </c>
      <c r="G19" s="451" t="s">
        <v>415</v>
      </c>
      <c r="H19" s="451" t="s">
        <v>415</v>
      </c>
      <c r="I19" s="451">
        <v>2</v>
      </c>
      <c r="J19" s="452">
        <v>0.01</v>
      </c>
      <c r="K19" s="410" t="s">
        <v>179</v>
      </c>
      <c r="L19" s="89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8"/>
      <c r="AA19" s="91"/>
      <c r="AB19" s="91"/>
      <c r="AC19" s="91"/>
      <c r="AD19" s="91"/>
      <c r="AE19" s="91"/>
      <c r="AF19" s="91"/>
      <c r="AG19" s="91"/>
      <c r="AH19" s="91"/>
      <c r="AI19" s="91"/>
      <c r="AJ19" s="91"/>
    </row>
    <row r="20" spans="1:36" s="92" customFormat="1" ht="16.5" customHeight="1">
      <c r="A20" s="194" t="s">
        <v>36</v>
      </c>
      <c r="B20" s="475">
        <f t="shared" si="1"/>
        <v>0</v>
      </c>
      <c r="C20" s="187">
        <v>0</v>
      </c>
      <c r="D20" s="187">
        <v>0</v>
      </c>
      <c r="E20" s="451">
        <f t="shared" si="2"/>
        <v>0</v>
      </c>
      <c r="F20" s="451">
        <v>0</v>
      </c>
      <c r="G20" s="451">
        <v>0</v>
      </c>
      <c r="H20" s="451">
        <v>0</v>
      </c>
      <c r="I20" s="451">
        <v>0</v>
      </c>
      <c r="J20" s="451">
        <v>0</v>
      </c>
      <c r="K20" s="410" t="s">
        <v>155</v>
      </c>
      <c r="L20" s="89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8"/>
      <c r="AA20" s="91"/>
      <c r="AB20" s="91"/>
      <c r="AC20" s="91"/>
      <c r="AD20" s="91"/>
      <c r="AE20" s="91"/>
      <c r="AF20" s="91"/>
      <c r="AG20" s="91"/>
      <c r="AH20" s="91"/>
      <c r="AI20" s="91"/>
      <c r="AJ20" s="91"/>
    </row>
    <row r="21" spans="1:36" s="92" customFormat="1" ht="16.5" customHeight="1">
      <c r="A21" s="194" t="s">
        <v>65</v>
      </c>
      <c r="B21" s="475">
        <f t="shared" si="1"/>
        <v>74.27</v>
      </c>
      <c r="C21" s="476">
        <v>5.47</v>
      </c>
      <c r="D21" s="476">
        <v>68.8</v>
      </c>
      <c r="E21" s="451">
        <f t="shared" si="2"/>
        <v>3</v>
      </c>
      <c r="F21" s="451">
        <v>2</v>
      </c>
      <c r="G21" s="451">
        <v>5910</v>
      </c>
      <c r="H21" s="451">
        <v>13191</v>
      </c>
      <c r="I21" s="451">
        <v>1</v>
      </c>
      <c r="J21" s="452">
        <v>27.78</v>
      </c>
      <c r="K21" s="410" t="s">
        <v>76</v>
      </c>
      <c r="L21" s="89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8"/>
      <c r="AA21" s="91"/>
      <c r="AB21" s="91"/>
      <c r="AC21" s="91"/>
      <c r="AD21" s="91"/>
      <c r="AE21" s="91"/>
      <c r="AF21" s="91"/>
      <c r="AG21" s="91"/>
      <c r="AH21" s="91"/>
      <c r="AI21" s="91"/>
      <c r="AJ21" s="91"/>
    </row>
    <row r="22" spans="1:36" s="92" customFormat="1" ht="24.95" customHeight="1">
      <c r="A22" s="194" t="s">
        <v>17</v>
      </c>
      <c r="B22" s="475">
        <f t="shared" si="1"/>
        <v>0</v>
      </c>
      <c r="C22" s="187">
        <v>0</v>
      </c>
      <c r="D22" s="187">
        <v>0</v>
      </c>
      <c r="E22" s="451">
        <f t="shared" si="2"/>
        <v>0</v>
      </c>
      <c r="F22" s="451">
        <v>0</v>
      </c>
      <c r="G22" s="451">
        <v>0</v>
      </c>
      <c r="H22" s="451">
        <v>0</v>
      </c>
      <c r="I22" s="451">
        <v>0</v>
      </c>
      <c r="J22" s="451">
        <v>0</v>
      </c>
      <c r="K22" s="410" t="s">
        <v>169</v>
      </c>
      <c r="L22" s="89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8"/>
      <c r="AA22" s="91"/>
      <c r="AB22" s="91"/>
      <c r="AC22" s="91"/>
      <c r="AD22" s="91"/>
      <c r="AE22" s="91"/>
      <c r="AF22" s="91"/>
      <c r="AG22" s="91"/>
      <c r="AH22" s="91"/>
      <c r="AI22" s="91"/>
      <c r="AJ22" s="91"/>
    </row>
    <row r="23" spans="1:36" s="92" customFormat="1" ht="16.5" customHeight="1">
      <c r="A23" s="194" t="s">
        <v>27</v>
      </c>
      <c r="B23" s="475">
        <f t="shared" si="1"/>
        <v>0</v>
      </c>
      <c r="C23" s="187">
        <v>0</v>
      </c>
      <c r="D23" s="187">
        <v>0</v>
      </c>
      <c r="E23" s="451">
        <f t="shared" si="2"/>
        <v>0</v>
      </c>
      <c r="F23" s="451">
        <v>0</v>
      </c>
      <c r="G23" s="451">
        <v>0</v>
      </c>
      <c r="H23" s="451">
        <v>0</v>
      </c>
      <c r="I23" s="451">
        <v>0</v>
      </c>
      <c r="J23" s="451">
        <v>0</v>
      </c>
      <c r="K23" s="410" t="s">
        <v>70</v>
      </c>
      <c r="L23" s="89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8"/>
      <c r="AA23" s="91"/>
      <c r="AB23" s="91"/>
      <c r="AC23" s="91"/>
      <c r="AD23" s="91"/>
      <c r="AE23" s="91"/>
      <c r="AF23" s="91"/>
      <c r="AG23" s="91"/>
      <c r="AH23" s="91"/>
      <c r="AI23" s="91"/>
      <c r="AJ23" s="91"/>
    </row>
    <row r="24" spans="1:36" s="92" customFormat="1" ht="16.5" customHeight="1">
      <c r="A24" s="194" t="s">
        <v>43</v>
      </c>
      <c r="B24" s="475">
        <f t="shared" si="1"/>
        <v>0</v>
      </c>
      <c r="C24" s="187">
        <v>0</v>
      </c>
      <c r="D24" s="187">
        <v>0</v>
      </c>
      <c r="E24" s="451">
        <f t="shared" si="2"/>
        <v>0</v>
      </c>
      <c r="F24" s="451">
        <v>0</v>
      </c>
      <c r="G24" s="451">
        <v>0</v>
      </c>
      <c r="H24" s="451">
        <v>0</v>
      </c>
      <c r="I24" s="451">
        <v>0</v>
      </c>
      <c r="J24" s="451">
        <v>0</v>
      </c>
      <c r="K24" s="410" t="s">
        <v>191</v>
      </c>
      <c r="L24" s="89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8"/>
      <c r="AA24" s="91"/>
      <c r="AB24" s="91"/>
      <c r="AC24" s="91"/>
      <c r="AD24" s="91"/>
      <c r="AE24" s="91"/>
      <c r="AF24" s="91"/>
      <c r="AG24" s="91"/>
      <c r="AH24" s="91"/>
      <c r="AI24" s="91"/>
      <c r="AJ24" s="91"/>
    </row>
    <row r="25" spans="1:36" s="92" customFormat="1" ht="16.5" customHeight="1">
      <c r="A25" s="194" t="s">
        <v>10</v>
      </c>
      <c r="B25" s="475">
        <f t="shared" si="1"/>
        <v>751.66</v>
      </c>
      <c r="C25" s="476">
        <v>507.84</v>
      </c>
      <c r="D25" s="476">
        <v>243.82</v>
      </c>
      <c r="E25" s="451">
        <f t="shared" si="2"/>
        <v>230</v>
      </c>
      <c r="F25" s="451">
        <v>23</v>
      </c>
      <c r="G25" s="451">
        <v>5891</v>
      </c>
      <c r="H25" s="451">
        <v>9779</v>
      </c>
      <c r="I25" s="451">
        <v>207</v>
      </c>
      <c r="J25" s="452">
        <v>135.03</v>
      </c>
      <c r="K25" s="410" t="s">
        <v>188</v>
      </c>
      <c r="L25" s="89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8"/>
      <c r="AA25" s="91"/>
      <c r="AB25" s="91"/>
      <c r="AC25" s="91"/>
      <c r="AD25" s="91"/>
      <c r="AE25" s="91"/>
      <c r="AF25" s="91"/>
      <c r="AG25" s="91"/>
      <c r="AH25" s="91"/>
      <c r="AI25" s="91"/>
      <c r="AJ25" s="91"/>
    </row>
    <row r="26" spans="1:36" s="92" customFormat="1" ht="24.95" customHeight="1">
      <c r="A26" s="194" t="s">
        <v>47</v>
      </c>
      <c r="B26" s="475">
        <f t="shared" si="1"/>
        <v>107.09</v>
      </c>
      <c r="C26" s="476">
        <v>47.05</v>
      </c>
      <c r="D26" s="476">
        <v>60.04</v>
      </c>
      <c r="E26" s="451">
        <f t="shared" si="2"/>
        <v>21</v>
      </c>
      <c r="F26" s="451">
        <v>3</v>
      </c>
      <c r="G26" s="451">
        <v>201</v>
      </c>
      <c r="H26" s="451">
        <v>320</v>
      </c>
      <c r="I26" s="451">
        <v>18</v>
      </c>
      <c r="J26" s="452">
        <v>3.0999999999999996</v>
      </c>
      <c r="K26" s="410" t="s">
        <v>197</v>
      </c>
      <c r="L26" s="89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8"/>
      <c r="AA26" s="91"/>
      <c r="AB26" s="91"/>
      <c r="AC26" s="91"/>
      <c r="AD26" s="91"/>
      <c r="AE26" s="91"/>
      <c r="AF26" s="91"/>
      <c r="AG26" s="91"/>
      <c r="AH26" s="91"/>
      <c r="AI26" s="91"/>
      <c r="AJ26" s="91"/>
    </row>
    <row r="27" spans="1:36" s="92" customFormat="1" ht="16.5" customHeight="1">
      <c r="A27" s="194" t="s">
        <v>38</v>
      </c>
      <c r="B27" s="475">
        <f t="shared" si="1"/>
        <v>0</v>
      </c>
      <c r="C27" s="187">
        <v>0</v>
      </c>
      <c r="D27" s="187">
        <v>0</v>
      </c>
      <c r="E27" s="451">
        <f t="shared" si="2"/>
        <v>0</v>
      </c>
      <c r="F27" s="451">
        <v>0</v>
      </c>
      <c r="G27" s="451">
        <v>0</v>
      </c>
      <c r="H27" s="451">
        <v>0</v>
      </c>
      <c r="I27" s="451">
        <v>0</v>
      </c>
      <c r="J27" s="451">
        <v>0</v>
      </c>
      <c r="K27" s="410" t="s">
        <v>172</v>
      </c>
      <c r="L27" s="89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8"/>
      <c r="AA27" s="91"/>
      <c r="AB27" s="91"/>
      <c r="AC27" s="91"/>
      <c r="AD27" s="91"/>
      <c r="AE27" s="91"/>
      <c r="AF27" s="91"/>
      <c r="AG27" s="91"/>
      <c r="AH27" s="91"/>
      <c r="AI27" s="91"/>
      <c r="AJ27" s="91"/>
    </row>
    <row r="28" spans="1:36" s="92" customFormat="1" ht="16.5" customHeight="1">
      <c r="A28" s="194" t="s">
        <v>26</v>
      </c>
      <c r="B28" s="475">
        <f t="shared" si="1"/>
        <v>110.38</v>
      </c>
      <c r="C28" s="476">
        <v>38.43</v>
      </c>
      <c r="D28" s="476">
        <v>71.95</v>
      </c>
      <c r="E28" s="451">
        <f t="shared" si="2"/>
        <v>14</v>
      </c>
      <c r="F28" s="451">
        <v>2</v>
      </c>
      <c r="G28" s="451">
        <v>87</v>
      </c>
      <c r="H28" s="451">
        <v>159</v>
      </c>
      <c r="I28" s="451">
        <v>12</v>
      </c>
      <c r="J28" s="452">
        <v>1.6400000000000001</v>
      </c>
      <c r="K28" s="410" t="s">
        <v>80</v>
      </c>
      <c r="L28" s="89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8"/>
      <c r="AA28" s="91"/>
      <c r="AB28" s="91"/>
      <c r="AC28" s="91"/>
      <c r="AD28" s="91"/>
      <c r="AE28" s="91"/>
      <c r="AF28" s="91"/>
      <c r="AG28" s="91"/>
      <c r="AH28" s="91"/>
      <c r="AI28" s="91"/>
      <c r="AJ28" s="91"/>
    </row>
    <row r="29" spans="1:36" s="92" customFormat="1" ht="16.5" customHeight="1">
      <c r="A29" s="194" t="s">
        <v>11</v>
      </c>
      <c r="B29" s="475">
        <f t="shared" si="1"/>
        <v>78.260000000000005</v>
      </c>
      <c r="C29" s="476">
        <v>25.24</v>
      </c>
      <c r="D29" s="476">
        <v>53.02</v>
      </c>
      <c r="E29" s="451">
        <f t="shared" si="2"/>
        <v>8</v>
      </c>
      <c r="F29" s="451">
        <v>1</v>
      </c>
      <c r="G29" s="451">
        <v>24</v>
      </c>
      <c r="H29" s="451">
        <v>50</v>
      </c>
      <c r="I29" s="451">
        <v>7</v>
      </c>
      <c r="J29" s="452">
        <v>0.44</v>
      </c>
      <c r="K29" s="410" t="s">
        <v>175</v>
      </c>
      <c r="L29" s="89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8"/>
      <c r="AA29" s="91"/>
      <c r="AB29" s="91"/>
      <c r="AC29" s="91"/>
      <c r="AD29" s="91"/>
      <c r="AE29" s="91"/>
      <c r="AF29" s="91"/>
      <c r="AG29" s="91"/>
      <c r="AH29" s="91"/>
      <c r="AI29" s="91"/>
      <c r="AJ29" s="91"/>
    </row>
    <row r="30" spans="1:36" s="92" customFormat="1" ht="24.95" customHeight="1">
      <c r="A30" s="194" t="s">
        <v>31</v>
      </c>
      <c r="B30" s="475">
        <f t="shared" si="1"/>
        <v>324.54999999999995</v>
      </c>
      <c r="C30" s="476">
        <v>191.13</v>
      </c>
      <c r="D30" s="476">
        <v>133.41999999999999</v>
      </c>
      <c r="E30" s="451">
        <f t="shared" si="2"/>
        <v>60</v>
      </c>
      <c r="F30" s="451">
        <v>7</v>
      </c>
      <c r="G30" s="451">
        <v>412</v>
      </c>
      <c r="H30" s="451">
        <v>842</v>
      </c>
      <c r="I30" s="451">
        <v>53</v>
      </c>
      <c r="J30" s="452">
        <v>8.58</v>
      </c>
      <c r="K30" s="410" t="s">
        <v>173</v>
      </c>
      <c r="L30" s="89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8"/>
      <c r="AA30" s="91"/>
      <c r="AB30" s="91"/>
      <c r="AC30" s="91"/>
      <c r="AD30" s="91"/>
      <c r="AE30" s="91"/>
      <c r="AF30" s="91"/>
      <c r="AG30" s="91"/>
      <c r="AH30" s="91"/>
      <c r="AI30" s="91"/>
      <c r="AJ30" s="91"/>
    </row>
    <row r="31" spans="1:36" s="92" customFormat="1" ht="16.5" customHeight="1">
      <c r="A31" s="194" t="s">
        <v>41</v>
      </c>
      <c r="B31" s="475">
        <f t="shared" si="1"/>
        <v>23.78</v>
      </c>
      <c r="C31" s="476">
        <v>3.34</v>
      </c>
      <c r="D31" s="476">
        <v>20.440000000000001</v>
      </c>
      <c r="E31" s="451">
        <f t="shared" si="2"/>
        <v>2</v>
      </c>
      <c r="F31" s="451">
        <v>0</v>
      </c>
      <c r="G31" s="451" t="s">
        <v>415</v>
      </c>
      <c r="H31" s="451" t="s">
        <v>415</v>
      </c>
      <c r="I31" s="451">
        <v>2</v>
      </c>
      <c r="J31" s="452">
        <v>0.03</v>
      </c>
      <c r="K31" s="410" t="s">
        <v>186</v>
      </c>
      <c r="L31" s="89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8"/>
      <c r="AA31" s="91"/>
      <c r="AB31" s="91"/>
      <c r="AC31" s="91"/>
      <c r="AD31" s="91"/>
      <c r="AE31" s="91"/>
      <c r="AF31" s="91"/>
      <c r="AG31" s="91"/>
      <c r="AH31" s="91"/>
      <c r="AI31" s="91"/>
      <c r="AJ31" s="91"/>
    </row>
    <row r="32" spans="1:36" s="92" customFormat="1" ht="16.5" customHeight="1">
      <c r="A32" s="194" t="s">
        <v>39</v>
      </c>
      <c r="B32" s="475">
        <f t="shared" si="1"/>
        <v>232.67000000000002</v>
      </c>
      <c r="C32" s="476">
        <v>136.44</v>
      </c>
      <c r="D32" s="476">
        <v>96.23</v>
      </c>
      <c r="E32" s="451">
        <f t="shared" si="2"/>
        <v>28</v>
      </c>
      <c r="F32" s="451">
        <v>1</v>
      </c>
      <c r="G32" s="451">
        <v>29</v>
      </c>
      <c r="H32" s="451">
        <v>43</v>
      </c>
      <c r="I32" s="451">
        <v>27</v>
      </c>
      <c r="J32" s="452">
        <v>1</v>
      </c>
      <c r="K32" s="410" t="s">
        <v>196</v>
      </c>
      <c r="L32" s="89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8"/>
      <c r="AA32" s="91"/>
      <c r="AB32" s="91"/>
      <c r="AC32" s="91"/>
      <c r="AD32" s="91"/>
      <c r="AE32" s="91"/>
      <c r="AF32" s="91"/>
      <c r="AG32" s="91"/>
      <c r="AH32" s="91"/>
      <c r="AI32" s="91"/>
      <c r="AJ32" s="91"/>
    </row>
    <row r="33" spans="1:36" s="92" customFormat="1" ht="16.5" customHeight="1">
      <c r="A33" s="194" t="s">
        <v>20</v>
      </c>
      <c r="B33" s="475">
        <f t="shared" si="1"/>
        <v>24.54</v>
      </c>
      <c r="C33" s="476">
        <v>7.24</v>
      </c>
      <c r="D33" s="187">
        <v>17.3</v>
      </c>
      <c r="E33" s="451">
        <f t="shared" si="2"/>
        <v>0</v>
      </c>
      <c r="F33" s="451">
        <v>0</v>
      </c>
      <c r="G33" s="451">
        <v>0</v>
      </c>
      <c r="H33" s="451">
        <v>0</v>
      </c>
      <c r="I33" s="451">
        <v>0</v>
      </c>
      <c r="J33" s="451">
        <v>0</v>
      </c>
      <c r="K33" s="410" t="s">
        <v>75</v>
      </c>
      <c r="L33" s="89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8"/>
      <c r="AA33" s="91"/>
      <c r="AB33" s="91"/>
      <c r="AC33" s="91"/>
      <c r="AD33" s="91"/>
      <c r="AE33" s="91"/>
      <c r="AF33" s="91"/>
      <c r="AG33" s="91"/>
      <c r="AH33" s="91"/>
      <c r="AI33" s="91"/>
      <c r="AJ33" s="91"/>
    </row>
    <row r="34" spans="1:36" s="92" customFormat="1" ht="24.95" customHeight="1">
      <c r="A34" s="194" t="s">
        <v>45</v>
      </c>
      <c r="B34" s="475">
        <f t="shared" si="1"/>
        <v>253.91000000000003</v>
      </c>
      <c r="C34" s="476">
        <v>154.30000000000001</v>
      </c>
      <c r="D34" s="476">
        <v>99.61</v>
      </c>
      <c r="E34" s="451">
        <f t="shared" si="2"/>
        <v>64</v>
      </c>
      <c r="F34" s="451">
        <v>10</v>
      </c>
      <c r="G34" s="451">
        <v>400</v>
      </c>
      <c r="H34" s="451">
        <v>572</v>
      </c>
      <c r="I34" s="451">
        <v>54</v>
      </c>
      <c r="J34" s="452">
        <v>12.1</v>
      </c>
      <c r="K34" s="410" t="s">
        <v>71</v>
      </c>
      <c r="L34" s="89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8"/>
      <c r="AA34" s="91"/>
      <c r="AB34" s="91"/>
      <c r="AC34" s="91"/>
      <c r="AD34" s="91"/>
      <c r="AE34" s="91"/>
      <c r="AF34" s="91"/>
      <c r="AG34" s="91"/>
      <c r="AH34" s="91"/>
      <c r="AI34" s="91"/>
      <c r="AJ34" s="91"/>
    </row>
    <row r="35" spans="1:36" s="92" customFormat="1" ht="16.5" customHeight="1">
      <c r="A35" s="194" t="s">
        <v>57</v>
      </c>
      <c r="B35" s="475">
        <f t="shared" si="1"/>
        <v>0</v>
      </c>
      <c r="C35" s="187">
        <v>0</v>
      </c>
      <c r="D35" s="187">
        <v>0</v>
      </c>
      <c r="E35" s="451">
        <f t="shared" si="2"/>
        <v>0</v>
      </c>
      <c r="F35" s="451">
        <v>0</v>
      </c>
      <c r="G35" s="451">
        <v>0</v>
      </c>
      <c r="H35" s="451">
        <v>0</v>
      </c>
      <c r="I35" s="451">
        <v>0</v>
      </c>
      <c r="J35" s="451">
        <v>0</v>
      </c>
      <c r="K35" s="410" t="s">
        <v>69</v>
      </c>
      <c r="L35" s="89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8"/>
      <c r="AA35" s="91"/>
      <c r="AB35" s="91"/>
      <c r="AC35" s="91"/>
      <c r="AD35" s="91"/>
      <c r="AE35" s="91"/>
      <c r="AF35" s="91"/>
      <c r="AG35" s="91"/>
      <c r="AH35" s="91"/>
      <c r="AI35" s="91"/>
      <c r="AJ35" s="91"/>
    </row>
    <row r="36" spans="1:36" s="92" customFormat="1" ht="16.5" customHeight="1">
      <c r="A36" s="194" t="s">
        <v>54</v>
      </c>
      <c r="B36" s="475">
        <f t="shared" si="1"/>
        <v>1065.81</v>
      </c>
      <c r="C36" s="476">
        <v>712.74</v>
      </c>
      <c r="D36" s="476">
        <v>353.07</v>
      </c>
      <c r="E36" s="451">
        <f t="shared" si="2"/>
        <v>258</v>
      </c>
      <c r="F36" s="451">
        <v>54</v>
      </c>
      <c r="G36" s="451">
        <v>26334</v>
      </c>
      <c r="H36" s="451">
        <v>49403</v>
      </c>
      <c r="I36" s="451">
        <v>204</v>
      </c>
      <c r="J36" s="452">
        <v>396.11</v>
      </c>
      <c r="K36" s="410" t="s">
        <v>181</v>
      </c>
      <c r="L36" s="89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8"/>
      <c r="AA36" s="91"/>
      <c r="AB36" s="91"/>
      <c r="AC36" s="91"/>
      <c r="AD36" s="91"/>
      <c r="AE36" s="91"/>
      <c r="AF36" s="91"/>
      <c r="AG36" s="91"/>
      <c r="AH36" s="91"/>
      <c r="AI36" s="91"/>
      <c r="AJ36" s="91"/>
    </row>
    <row r="37" spans="1:36" s="92" customFormat="1" ht="16.5" customHeight="1">
      <c r="A37" s="194" t="s">
        <v>53</v>
      </c>
      <c r="B37" s="475">
        <f t="shared" si="1"/>
        <v>720.32999999999993</v>
      </c>
      <c r="C37" s="476">
        <v>578.03</v>
      </c>
      <c r="D37" s="476">
        <v>142.30000000000001</v>
      </c>
      <c r="E37" s="451">
        <f t="shared" si="2"/>
        <v>254</v>
      </c>
      <c r="F37" s="451">
        <v>44</v>
      </c>
      <c r="G37" s="451">
        <v>16700</v>
      </c>
      <c r="H37" s="451">
        <v>30066</v>
      </c>
      <c r="I37" s="451">
        <v>210</v>
      </c>
      <c r="J37" s="452">
        <v>439.15999999999997</v>
      </c>
      <c r="K37" s="410" t="s">
        <v>171</v>
      </c>
      <c r="L37" s="89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8"/>
      <c r="AA37" s="91"/>
      <c r="AB37" s="91"/>
      <c r="AC37" s="91"/>
      <c r="AD37" s="91"/>
      <c r="AE37" s="91"/>
      <c r="AF37" s="91"/>
      <c r="AG37" s="91"/>
      <c r="AH37" s="91"/>
      <c r="AI37" s="91"/>
      <c r="AJ37" s="91"/>
    </row>
    <row r="38" spans="1:36" s="92" customFormat="1" ht="16.5" customHeight="1">
      <c r="A38" s="194" t="s">
        <v>29</v>
      </c>
      <c r="B38" s="475">
        <f t="shared" si="1"/>
        <v>1960.6599999999999</v>
      </c>
      <c r="C38" s="476">
        <v>1502.05</v>
      </c>
      <c r="D38" s="476">
        <v>458.61</v>
      </c>
      <c r="E38" s="451">
        <f t="shared" si="2"/>
        <v>857</v>
      </c>
      <c r="F38" s="451">
        <v>73</v>
      </c>
      <c r="G38" s="451">
        <v>21979</v>
      </c>
      <c r="H38" s="451">
        <v>38787</v>
      </c>
      <c r="I38" s="451">
        <v>784</v>
      </c>
      <c r="J38" s="452">
        <v>676.14</v>
      </c>
      <c r="K38" s="410" t="s">
        <v>187</v>
      </c>
      <c r="L38" s="89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8"/>
      <c r="AA38" s="91"/>
      <c r="AB38" s="91"/>
      <c r="AC38" s="91"/>
      <c r="AD38" s="91"/>
      <c r="AE38" s="91"/>
      <c r="AF38" s="91"/>
      <c r="AG38" s="91"/>
      <c r="AH38" s="91"/>
      <c r="AI38" s="91"/>
      <c r="AJ38" s="91"/>
    </row>
    <row r="39" spans="1:36" s="104" customFormat="1" ht="5.85" customHeight="1">
      <c r="A39" s="203"/>
      <c r="B39" s="411"/>
      <c r="C39" s="411"/>
      <c r="D39" s="411"/>
      <c r="E39" s="206"/>
      <c r="F39" s="206"/>
      <c r="G39" s="206"/>
      <c r="H39" s="206"/>
      <c r="I39" s="206"/>
      <c r="J39" s="206"/>
      <c r="K39" s="393"/>
      <c r="L39" s="71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1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</row>
    <row r="40" spans="1:36" s="450" customFormat="1" ht="15" customHeight="1">
      <c r="A40" s="454" t="s">
        <v>407</v>
      </c>
      <c r="B40" s="455"/>
      <c r="C40" s="455"/>
      <c r="D40" s="455"/>
      <c r="E40" s="455"/>
      <c r="F40" s="455"/>
      <c r="G40" s="455"/>
      <c r="H40" s="456"/>
      <c r="I40" s="456"/>
      <c r="J40" s="456"/>
      <c r="K40" s="457"/>
    </row>
    <row r="41" spans="1:36" s="76" customFormat="1" ht="15" customHeight="1">
      <c r="A41" s="155" t="s">
        <v>353</v>
      </c>
      <c r="H41" s="412"/>
      <c r="I41" s="412"/>
      <c r="J41" s="412"/>
      <c r="K41" s="413" t="s">
        <v>361</v>
      </c>
    </row>
    <row r="42" spans="1:36">
      <c r="A42" s="105"/>
      <c r="B42" s="116"/>
      <c r="C42" s="117"/>
      <c r="D42" s="117"/>
      <c r="E42" s="118"/>
      <c r="F42" s="118"/>
      <c r="G42" s="118"/>
      <c r="H42" s="119"/>
      <c r="I42" s="118"/>
      <c r="J42" s="118"/>
      <c r="K42" s="106"/>
      <c r="L42" s="106"/>
      <c r="M42" s="106"/>
      <c r="N42" s="106"/>
      <c r="O42" s="107"/>
      <c r="P42" s="107"/>
      <c r="Q42" s="107"/>
      <c r="R42" s="107"/>
      <c r="S42" s="107"/>
      <c r="T42" s="107"/>
    </row>
    <row r="43" spans="1:36">
      <c r="A43" s="105"/>
      <c r="B43" s="120"/>
      <c r="C43" s="120"/>
      <c r="D43" s="120"/>
      <c r="E43" s="120"/>
      <c r="F43" s="120"/>
      <c r="G43" s="120"/>
      <c r="H43" s="120"/>
      <c r="I43" s="120"/>
      <c r="J43" s="120"/>
      <c r="K43" s="106"/>
      <c r="L43" s="106"/>
      <c r="M43" s="106"/>
      <c r="N43" s="106"/>
      <c r="O43" s="107"/>
      <c r="P43" s="107"/>
      <c r="Q43" s="107"/>
      <c r="R43" s="107"/>
      <c r="S43" s="107"/>
      <c r="T43" s="107"/>
    </row>
    <row r="44" spans="1:36" ht="30" customHeight="1">
      <c r="A44" s="7"/>
      <c r="L44" s="5"/>
    </row>
    <row r="45" spans="1:36">
      <c r="A45" s="7"/>
    </row>
    <row r="46" spans="1:36" s="17" customFormat="1">
      <c r="A46" s="7"/>
      <c r="B46" s="7"/>
      <c r="C46" s="7"/>
      <c r="D46" s="7"/>
      <c r="E46" s="7"/>
      <c r="F46" s="7"/>
      <c r="G46" s="7"/>
      <c r="H46" s="7"/>
      <c r="I46" s="7"/>
      <c r="J46" s="7"/>
      <c r="K46" s="8"/>
      <c r="L46" s="110"/>
      <c r="M46" s="110"/>
      <c r="N46" s="110"/>
      <c r="O46" s="110"/>
      <c r="P46" s="110"/>
      <c r="Q46" s="110"/>
      <c r="R46" s="110"/>
      <c r="S46" s="110"/>
      <c r="T46" s="110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</row>
    <row r="47" spans="1:36" s="17" customFormat="1" ht="18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8"/>
      <c r="L47" s="110"/>
      <c r="M47" s="110"/>
      <c r="N47" s="110"/>
      <c r="O47" s="110"/>
      <c r="P47" s="110"/>
      <c r="Q47" s="110"/>
      <c r="R47" s="110"/>
      <c r="S47" s="110"/>
      <c r="T47" s="110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</row>
    <row r="48" spans="1:36" s="19" customFormat="1" ht="19.5" customHeight="1">
      <c r="A48" s="7"/>
      <c r="B48" s="7"/>
      <c r="C48" s="7"/>
      <c r="D48" s="7"/>
      <c r="E48" s="7"/>
      <c r="F48" s="7"/>
      <c r="G48" s="7"/>
      <c r="H48" s="7"/>
      <c r="I48" s="7"/>
      <c r="J48" s="7" t="s">
        <v>34</v>
      </c>
      <c r="K48" s="8"/>
      <c r="L48" s="111"/>
      <c r="M48" s="111"/>
      <c r="N48" s="111"/>
      <c r="O48" s="111"/>
      <c r="P48" s="111"/>
      <c r="Q48" s="111"/>
      <c r="R48" s="111"/>
      <c r="S48" s="111"/>
      <c r="T48" s="111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</row>
    <row r="49" spans="10:36" s="4" customFormat="1" ht="23.25" customHeight="1">
      <c r="L49" s="112"/>
      <c r="M49" s="112"/>
      <c r="N49" s="112"/>
      <c r="O49" s="113"/>
      <c r="P49" s="113"/>
      <c r="Q49" s="113"/>
      <c r="R49" s="113"/>
      <c r="S49" s="113"/>
      <c r="T49" s="11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0:36" s="4" customFormat="1" ht="23.25" customHeight="1">
      <c r="L50" s="112"/>
      <c r="M50" s="112"/>
      <c r="N50" s="112"/>
      <c r="O50" s="113"/>
      <c r="P50" s="113"/>
      <c r="Q50" s="113"/>
      <c r="R50" s="113"/>
      <c r="S50" s="113"/>
      <c r="T50" s="11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0:36" s="4" customFormat="1" ht="23.25" customHeight="1">
      <c r="J51" s="7" t="s">
        <v>34</v>
      </c>
      <c r="L51" s="112"/>
      <c r="M51" s="112"/>
      <c r="N51" s="112"/>
      <c r="O51" s="113"/>
      <c r="P51" s="113"/>
      <c r="Q51" s="113"/>
      <c r="R51" s="113"/>
      <c r="S51" s="113"/>
      <c r="T51" s="11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0:36" s="4" customFormat="1" ht="23.25" customHeight="1">
      <c r="L52" s="112"/>
      <c r="M52" s="112"/>
      <c r="N52" s="112"/>
      <c r="O52" s="113"/>
      <c r="P52" s="113"/>
      <c r="Q52" s="113"/>
      <c r="R52" s="113"/>
      <c r="S52" s="113"/>
      <c r="T52" s="11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0:36" s="4" customFormat="1" ht="23.25" customHeight="1">
      <c r="L53" s="112"/>
      <c r="M53" s="112"/>
      <c r="N53" s="112"/>
      <c r="O53" s="113"/>
      <c r="P53" s="113"/>
      <c r="Q53" s="113"/>
      <c r="R53" s="113"/>
      <c r="S53" s="113"/>
      <c r="T53" s="11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0:36" s="4" customFormat="1" ht="19.5" customHeight="1">
      <c r="L54" s="112"/>
      <c r="M54" s="112"/>
      <c r="N54" s="112"/>
      <c r="O54" s="113"/>
      <c r="P54" s="113"/>
      <c r="Q54" s="113"/>
      <c r="R54" s="113"/>
      <c r="S54" s="113"/>
      <c r="T54" s="11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0:36" s="4" customFormat="1" ht="19.5" customHeight="1">
      <c r="L55" s="112"/>
      <c r="M55" s="112"/>
      <c r="N55" s="112"/>
      <c r="O55" s="113"/>
      <c r="P55" s="113"/>
      <c r="Q55" s="113"/>
      <c r="R55" s="113"/>
      <c r="S55" s="113"/>
      <c r="T55" s="11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0:36" s="4" customFormat="1" ht="20.25" customHeight="1">
      <c r="L56" s="112"/>
      <c r="M56" s="112"/>
      <c r="N56" s="112"/>
      <c r="O56" s="113"/>
      <c r="P56" s="113"/>
      <c r="Q56" s="113"/>
      <c r="R56" s="113"/>
      <c r="S56" s="113"/>
      <c r="T56" s="11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0:36" s="6" customFormat="1" ht="26.25" customHeight="1">
      <c r="L57" s="114"/>
      <c r="M57" s="114"/>
      <c r="N57" s="114"/>
      <c r="O57" s="115"/>
      <c r="P57" s="115"/>
      <c r="Q57" s="115"/>
      <c r="R57" s="115"/>
      <c r="S57" s="115"/>
      <c r="T57" s="11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10:36" s="6" customFormat="1" ht="26.25" customHeight="1">
      <c r="L58" s="114"/>
      <c r="M58" s="114"/>
      <c r="N58" s="114"/>
      <c r="O58" s="115"/>
      <c r="P58" s="115"/>
      <c r="Q58" s="115"/>
      <c r="R58" s="115"/>
      <c r="S58" s="115"/>
      <c r="T58" s="11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0:36" s="6" customFormat="1" ht="26.25" customHeight="1">
      <c r="L59" s="114"/>
      <c r="M59" s="114"/>
      <c r="N59" s="114"/>
      <c r="O59" s="115"/>
      <c r="P59" s="115"/>
      <c r="Q59" s="115"/>
      <c r="R59" s="115"/>
      <c r="S59" s="115"/>
      <c r="T59" s="11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10:36" s="6" customFormat="1" ht="26.25" customHeight="1">
      <c r="L60" s="114"/>
      <c r="M60" s="114"/>
      <c r="N60" s="114"/>
      <c r="O60" s="115"/>
      <c r="P60" s="115"/>
      <c r="Q60" s="115"/>
      <c r="R60" s="115"/>
      <c r="S60" s="115"/>
      <c r="T60" s="11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0:36" s="6" customFormat="1" ht="26.25" customHeight="1">
      <c r="L61" s="114"/>
      <c r="M61" s="114"/>
      <c r="N61" s="114"/>
      <c r="O61" s="115"/>
      <c r="P61" s="115"/>
      <c r="Q61" s="115"/>
      <c r="R61" s="115"/>
      <c r="S61" s="115"/>
      <c r="T61" s="11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 spans="10:36" s="6" customFormat="1" ht="26.25" customHeight="1">
      <c r="L62" s="114"/>
      <c r="M62" s="114"/>
      <c r="N62" s="114"/>
      <c r="O62" s="115"/>
      <c r="P62" s="115"/>
      <c r="Q62" s="115"/>
      <c r="R62" s="115"/>
      <c r="S62" s="115"/>
      <c r="T62" s="11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0:36" s="6" customFormat="1" ht="26.25" customHeight="1">
      <c r="L63" s="114"/>
      <c r="M63" s="114"/>
      <c r="N63" s="114"/>
      <c r="O63" s="115"/>
      <c r="P63" s="115"/>
      <c r="Q63" s="115"/>
      <c r="R63" s="115"/>
      <c r="S63" s="115"/>
      <c r="T63" s="11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spans="10:36" s="6" customFormat="1" ht="41.25" customHeight="1">
      <c r="L64" s="114"/>
      <c r="M64" s="114"/>
      <c r="N64" s="114"/>
      <c r="O64" s="115"/>
      <c r="P64" s="115"/>
      <c r="Q64" s="115"/>
      <c r="R64" s="115"/>
      <c r="S64" s="115"/>
      <c r="T64" s="11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s="6" customFormat="1" ht="24" customHeight="1">
      <c r="L65" s="114"/>
      <c r="M65" s="114"/>
      <c r="N65" s="114"/>
      <c r="O65" s="115"/>
      <c r="P65" s="115"/>
      <c r="Q65" s="115"/>
      <c r="R65" s="115"/>
      <c r="S65" s="115"/>
      <c r="T65" s="11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spans="1:36" s="6" customFormat="1" ht="24" customHeight="1">
      <c r="L66" s="114"/>
      <c r="M66" s="114"/>
      <c r="N66" s="114"/>
      <c r="O66" s="115"/>
      <c r="P66" s="115"/>
      <c r="Q66" s="115"/>
      <c r="R66" s="115"/>
      <c r="S66" s="115"/>
      <c r="T66" s="11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s="6" customFormat="1" ht="24" customHeight="1">
      <c r="L67" s="114"/>
      <c r="M67" s="114"/>
      <c r="N67" s="114"/>
      <c r="O67" s="115"/>
      <c r="P67" s="115"/>
      <c r="Q67" s="115"/>
      <c r="R67" s="115"/>
      <c r="S67" s="115"/>
      <c r="T67" s="11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spans="1:36" s="6" customFormat="1" ht="35.25" customHeight="1">
      <c r="L68" s="114"/>
      <c r="M68" s="114"/>
      <c r="N68" s="114"/>
      <c r="O68" s="115"/>
      <c r="P68" s="115"/>
      <c r="Q68" s="115"/>
      <c r="R68" s="115"/>
      <c r="S68" s="115"/>
      <c r="T68" s="11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s="6" customFormat="1" ht="24" customHeight="1">
      <c r="L69" s="114"/>
      <c r="M69" s="114"/>
      <c r="N69" s="114"/>
      <c r="O69" s="115"/>
      <c r="P69" s="115"/>
      <c r="Q69" s="115"/>
      <c r="R69" s="115"/>
      <c r="S69" s="115"/>
      <c r="T69" s="11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spans="1:36" s="6" customFormat="1" ht="24" customHeight="1">
      <c r="L70" s="114"/>
      <c r="M70" s="114"/>
      <c r="N70" s="114"/>
      <c r="O70" s="115"/>
      <c r="P70" s="115"/>
      <c r="Q70" s="115"/>
      <c r="R70" s="115"/>
      <c r="S70" s="115"/>
      <c r="T70" s="11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s="6" customFormat="1" ht="24" customHeight="1">
      <c r="L71" s="114"/>
      <c r="M71" s="114"/>
      <c r="N71" s="114"/>
      <c r="O71" s="115"/>
      <c r="P71" s="115"/>
      <c r="Q71" s="115"/>
      <c r="R71" s="115"/>
      <c r="S71" s="115"/>
      <c r="T71" s="11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spans="1:36" s="6" customFormat="1" ht="36" customHeight="1">
      <c r="L72" s="114"/>
      <c r="M72" s="114"/>
      <c r="N72" s="114"/>
      <c r="O72" s="115"/>
      <c r="P72" s="115"/>
      <c r="Q72" s="115"/>
      <c r="R72" s="115"/>
      <c r="S72" s="115"/>
      <c r="T72" s="11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s="6" customFormat="1" ht="24" customHeight="1">
      <c r="L73" s="114"/>
      <c r="M73" s="114"/>
      <c r="N73" s="114"/>
      <c r="O73" s="115"/>
      <c r="P73" s="115"/>
      <c r="Q73" s="115"/>
      <c r="R73" s="115"/>
      <c r="S73" s="115"/>
      <c r="T73" s="11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1:36" s="4" customFormat="1" ht="31.5" customHeight="1">
      <c r="L74" s="112"/>
      <c r="M74" s="112"/>
      <c r="N74" s="112"/>
      <c r="O74" s="113"/>
      <c r="P74" s="113"/>
      <c r="Q74" s="113"/>
      <c r="R74" s="113"/>
      <c r="S74" s="113"/>
      <c r="T74" s="11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>
      <c r="A75" s="105"/>
      <c r="B75" s="108"/>
      <c r="C75" s="108"/>
      <c r="D75" s="108"/>
      <c r="E75" s="109"/>
      <c r="F75" s="109"/>
      <c r="G75" s="109"/>
      <c r="H75" s="109"/>
      <c r="I75" s="109"/>
      <c r="J75" s="109"/>
      <c r="K75" s="106"/>
      <c r="L75" s="106"/>
      <c r="M75" s="106"/>
      <c r="N75" s="106"/>
      <c r="O75" s="107"/>
      <c r="P75" s="107"/>
      <c r="Q75" s="107"/>
      <c r="R75" s="107"/>
      <c r="S75" s="107"/>
      <c r="T75" s="107"/>
    </row>
    <row r="76" spans="1:36">
      <c r="A76" s="105"/>
      <c r="B76" s="108"/>
      <c r="C76" s="108"/>
      <c r="D76" s="108"/>
      <c r="E76" s="109"/>
      <c r="F76" s="109"/>
      <c r="G76" s="109"/>
      <c r="H76" s="109"/>
      <c r="I76" s="109"/>
      <c r="J76" s="109"/>
      <c r="K76" s="106"/>
      <c r="L76" s="106"/>
      <c r="M76" s="106"/>
      <c r="N76" s="106"/>
      <c r="O76" s="107"/>
      <c r="P76" s="107"/>
      <c r="Q76" s="107"/>
      <c r="R76" s="107"/>
      <c r="S76" s="107"/>
      <c r="T76" s="107"/>
    </row>
    <row r="77" spans="1:36">
      <c r="A77" s="105"/>
      <c r="B77" s="108"/>
      <c r="C77" s="108"/>
      <c r="D77" s="108"/>
      <c r="E77" s="109"/>
      <c r="F77" s="109"/>
      <c r="G77" s="109"/>
      <c r="H77" s="109"/>
      <c r="I77" s="109"/>
      <c r="J77" s="109"/>
      <c r="K77" s="106"/>
      <c r="L77" s="106"/>
      <c r="M77" s="106"/>
      <c r="N77" s="106"/>
      <c r="O77" s="107"/>
      <c r="P77" s="107"/>
      <c r="Q77" s="107"/>
      <c r="R77" s="107"/>
      <c r="S77" s="107"/>
      <c r="T77" s="107"/>
    </row>
    <row r="78" spans="1:36">
      <c r="A78" s="105"/>
      <c r="B78" s="108"/>
      <c r="C78" s="108"/>
      <c r="D78" s="108"/>
      <c r="E78" s="109"/>
      <c r="F78" s="109"/>
      <c r="G78" s="109"/>
      <c r="H78" s="109"/>
      <c r="I78" s="109"/>
      <c r="J78" s="109"/>
      <c r="K78" s="106"/>
      <c r="L78" s="106"/>
      <c r="M78" s="106"/>
      <c r="N78" s="106"/>
      <c r="O78" s="107"/>
      <c r="P78" s="107"/>
      <c r="Q78" s="107"/>
      <c r="R78" s="107"/>
      <c r="S78" s="107"/>
      <c r="T78" s="107"/>
    </row>
    <row r="79" spans="1:36">
      <c r="A79" s="105"/>
      <c r="B79" s="108"/>
      <c r="C79" s="108"/>
      <c r="D79" s="108"/>
      <c r="E79" s="109"/>
      <c r="F79" s="109"/>
      <c r="G79" s="109"/>
      <c r="H79" s="109"/>
      <c r="I79" s="109"/>
      <c r="J79" s="109"/>
      <c r="K79" s="106"/>
      <c r="L79" s="106"/>
      <c r="M79" s="106"/>
      <c r="N79" s="106"/>
      <c r="O79" s="107"/>
      <c r="P79" s="107"/>
      <c r="Q79" s="107"/>
      <c r="R79" s="107"/>
      <c r="S79" s="107"/>
      <c r="T79" s="107"/>
    </row>
    <row r="80" spans="1:36">
      <c r="A80" s="105"/>
      <c r="B80" s="108"/>
      <c r="C80" s="108"/>
      <c r="D80" s="108"/>
      <c r="E80" s="109"/>
      <c r="F80" s="109"/>
      <c r="G80" s="109"/>
      <c r="H80" s="109"/>
      <c r="I80" s="109"/>
      <c r="J80" s="109"/>
      <c r="K80" s="106"/>
      <c r="L80" s="106"/>
      <c r="M80" s="106"/>
      <c r="N80" s="106"/>
      <c r="O80" s="107"/>
      <c r="P80" s="107"/>
      <c r="Q80" s="107"/>
      <c r="R80" s="107"/>
      <c r="S80" s="107"/>
      <c r="T80" s="107"/>
    </row>
    <row r="81" spans="1:20">
      <c r="A81" s="105"/>
      <c r="B81" s="108"/>
      <c r="C81" s="108"/>
      <c r="D81" s="108"/>
      <c r="E81" s="109"/>
      <c r="F81" s="109"/>
      <c r="G81" s="109"/>
      <c r="H81" s="109"/>
      <c r="I81" s="109"/>
      <c r="J81" s="109"/>
      <c r="K81" s="106"/>
      <c r="L81" s="106"/>
      <c r="M81" s="106"/>
      <c r="N81" s="106"/>
      <c r="O81" s="107"/>
      <c r="P81" s="107"/>
      <c r="Q81" s="107"/>
      <c r="R81" s="107"/>
      <c r="S81" s="107"/>
      <c r="T81" s="107"/>
    </row>
    <row r="82" spans="1:20">
      <c r="A82" s="105"/>
      <c r="B82" s="108"/>
      <c r="C82" s="108"/>
      <c r="D82" s="108"/>
      <c r="E82" s="109"/>
      <c r="F82" s="109"/>
      <c r="G82" s="109"/>
      <c r="H82" s="109"/>
      <c r="I82" s="109"/>
      <c r="J82" s="109"/>
      <c r="K82" s="106"/>
      <c r="L82" s="106"/>
      <c r="M82" s="106"/>
      <c r="N82" s="106"/>
      <c r="O82" s="107"/>
      <c r="P82" s="107"/>
      <c r="Q82" s="107"/>
      <c r="R82" s="107"/>
      <c r="S82" s="107"/>
      <c r="T82" s="107"/>
    </row>
    <row r="83" spans="1:20">
      <c r="A83" s="105"/>
      <c r="B83" s="108"/>
      <c r="C83" s="108"/>
      <c r="D83" s="108"/>
      <c r="E83" s="109"/>
      <c r="F83" s="109"/>
      <c r="G83" s="109"/>
      <c r="H83" s="109"/>
      <c r="I83" s="109"/>
      <c r="J83" s="109"/>
      <c r="K83" s="106"/>
      <c r="L83" s="106"/>
      <c r="M83" s="106"/>
      <c r="N83" s="106"/>
      <c r="O83" s="107"/>
      <c r="P83" s="107"/>
      <c r="Q83" s="107"/>
      <c r="R83" s="107"/>
      <c r="S83" s="107"/>
      <c r="T83" s="107"/>
    </row>
    <row r="84" spans="1:20">
      <c r="A84" s="105"/>
      <c r="B84" s="108"/>
      <c r="C84" s="108"/>
      <c r="D84" s="108"/>
      <c r="E84" s="109"/>
      <c r="F84" s="109"/>
      <c r="G84" s="109"/>
      <c r="H84" s="109"/>
      <c r="I84" s="109"/>
      <c r="J84" s="109"/>
      <c r="K84" s="106"/>
      <c r="L84" s="106"/>
      <c r="M84" s="106"/>
      <c r="N84" s="106"/>
      <c r="O84" s="107"/>
      <c r="P84" s="107"/>
      <c r="Q84" s="107"/>
      <c r="R84" s="107"/>
      <c r="S84" s="107"/>
      <c r="T84" s="107"/>
    </row>
    <row r="85" spans="1:20">
      <c r="A85" s="105"/>
      <c r="B85" s="108"/>
      <c r="C85" s="108"/>
      <c r="D85" s="108"/>
      <c r="E85" s="109"/>
      <c r="F85" s="109"/>
      <c r="G85" s="109"/>
      <c r="H85" s="109"/>
      <c r="I85" s="109"/>
      <c r="J85" s="109"/>
      <c r="K85" s="106"/>
      <c r="L85" s="106"/>
      <c r="M85" s="106"/>
      <c r="N85" s="106"/>
      <c r="O85" s="107"/>
      <c r="P85" s="107"/>
      <c r="Q85" s="107"/>
      <c r="R85" s="107"/>
      <c r="S85" s="107"/>
      <c r="T85" s="107"/>
    </row>
    <row r="86" spans="1:20">
      <c r="A86" s="105"/>
      <c r="B86" s="108"/>
      <c r="C86" s="108"/>
      <c r="D86" s="108"/>
      <c r="E86" s="109"/>
      <c r="F86" s="109"/>
      <c r="G86" s="109"/>
      <c r="H86" s="109"/>
      <c r="I86" s="109"/>
      <c r="J86" s="109"/>
      <c r="K86" s="106"/>
      <c r="L86" s="106"/>
      <c r="M86" s="106"/>
      <c r="N86" s="106"/>
      <c r="O86" s="107"/>
      <c r="P86" s="107"/>
      <c r="Q86" s="107"/>
      <c r="R86" s="107"/>
      <c r="S86" s="107"/>
      <c r="T86" s="107"/>
    </row>
    <row r="87" spans="1:20">
      <c r="A87" s="105"/>
      <c r="B87" s="108"/>
      <c r="C87" s="108"/>
      <c r="D87" s="108"/>
      <c r="E87" s="109"/>
      <c r="F87" s="109"/>
      <c r="G87" s="109"/>
      <c r="H87" s="109"/>
      <c r="I87" s="109"/>
      <c r="J87" s="109"/>
      <c r="K87" s="106"/>
      <c r="L87" s="106"/>
      <c r="M87" s="106"/>
      <c r="N87" s="106"/>
      <c r="O87" s="107"/>
      <c r="P87" s="107"/>
      <c r="Q87" s="107"/>
      <c r="R87" s="107"/>
      <c r="S87" s="107"/>
      <c r="T87" s="107"/>
    </row>
    <row r="88" spans="1:20">
      <c r="A88" s="105"/>
      <c r="B88" s="108"/>
      <c r="C88" s="108"/>
      <c r="D88" s="108"/>
      <c r="E88" s="109"/>
      <c r="F88" s="109"/>
      <c r="G88" s="109"/>
      <c r="H88" s="109"/>
      <c r="I88" s="109"/>
      <c r="J88" s="109"/>
      <c r="K88" s="106"/>
      <c r="L88" s="106"/>
      <c r="M88" s="106"/>
      <c r="N88" s="106"/>
      <c r="O88" s="107"/>
      <c r="P88" s="107"/>
      <c r="Q88" s="107"/>
      <c r="R88" s="107"/>
      <c r="S88" s="107"/>
      <c r="T88" s="107"/>
    </row>
    <row r="89" spans="1:20">
      <c r="A89" s="105"/>
      <c r="B89" s="108"/>
      <c r="C89" s="108"/>
      <c r="D89" s="108"/>
      <c r="E89" s="109"/>
      <c r="F89" s="109"/>
      <c r="G89" s="109"/>
      <c r="H89" s="109"/>
      <c r="I89" s="109"/>
      <c r="J89" s="109"/>
      <c r="K89" s="106"/>
      <c r="L89" s="106"/>
      <c r="M89" s="106"/>
      <c r="N89" s="106"/>
      <c r="O89" s="107"/>
      <c r="P89" s="107"/>
      <c r="Q89" s="107"/>
      <c r="R89" s="107"/>
      <c r="S89" s="107"/>
      <c r="T89" s="107"/>
    </row>
    <row r="90" spans="1:20">
      <c r="A90" s="105"/>
      <c r="B90" s="108"/>
      <c r="C90" s="108"/>
      <c r="D90" s="108"/>
      <c r="E90" s="109"/>
      <c r="F90" s="109"/>
      <c r="G90" s="109"/>
      <c r="H90" s="109"/>
      <c r="I90" s="109"/>
      <c r="J90" s="109"/>
      <c r="K90" s="106"/>
      <c r="L90" s="106"/>
      <c r="M90" s="106"/>
      <c r="N90" s="106"/>
      <c r="O90" s="107"/>
      <c r="P90" s="107"/>
      <c r="Q90" s="107"/>
      <c r="R90" s="107"/>
      <c r="S90" s="107"/>
      <c r="T90" s="107"/>
    </row>
    <row r="91" spans="1:20">
      <c r="A91" s="105"/>
      <c r="B91" s="108"/>
      <c r="C91" s="108"/>
      <c r="D91" s="108"/>
      <c r="E91" s="109"/>
      <c r="F91" s="109"/>
      <c r="G91" s="109"/>
      <c r="H91" s="109"/>
      <c r="I91" s="109"/>
      <c r="J91" s="109"/>
      <c r="K91" s="106"/>
      <c r="L91" s="106"/>
      <c r="M91" s="106"/>
      <c r="N91" s="106"/>
      <c r="O91" s="107"/>
      <c r="P91" s="107"/>
      <c r="Q91" s="107"/>
      <c r="R91" s="107"/>
      <c r="S91" s="107"/>
      <c r="T91" s="107"/>
    </row>
    <row r="92" spans="1:20">
      <c r="A92" s="105"/>
      <c r="B92" s="108"/>
      <c r="C92" s="108"/>
      <c r="D92" s="108"/>
      <c r="E92" s="109"/>
      <c r="F92" s="109"/>
      <c r="G92" s="109"/>
      <c r="H92" s="109"/>
      <c r="I92" s="109"/>
      <c r="J92" s="109"/>
      <c r="K92" s="106"/>
      <c r="L92" s="106"/>
      <c r="M92" s="106"/>
      <c r="N92" s="106"/>
      <c r="O92" s="107"/>
      <c r="P92" s="107"/>
      <c r="Q92" s="107"/>
      <c r="R92" s="107"/>
      <c r="S92" s="107"/>
      <c r="T92" s="107"/>
    </row>
    <row r="93" spans="1:20">
      <c r="A93" s="105"/>
      <c r="B93" s="108"/>
      <c r="C93" s="108"/>
      <c r="D93" s="108"/>
      <c r="E93" s="109"/>
      <c r="F93" s="109"/>
      <c r="G93" s="109"/>
      <c r="H93" s="109"/>
      <c r="I93" s="109"/>
      <c r="J93" s="109"/>
      <c r="K93" s="106"/>
      <c r="L93" s="106"/>
      <c r="M93" s="106"/>
      <c r="N93" s="106"/>
      <c r="O93" s="107"/>
      <c r="P93" s="107"/>
      <c r="Q93" s="107"/>
      <c r="R93" s="107"/>
      <c r="S93" s="107"/>
      <c r="T93" s="107"/>
    </row>
    <row r="94" spans="1:20">
      <c r="A94" s="105"/>
      <c r="B94" s="108"/>
      <c r="C94" s="108"/>
      <c r="D94" s="108"/>
      <c r="E94" s="109"/>
      <c r="F94" s="109"/>
      <c r="G94" s="109"/>
      <c r="H94" s="109"/>
      <c r="I94" s="109"/>
      <c r="J94" s="109"/>
      <c r="K94" s="106"/>
      <c r="L94" s="106"/>
      <c r="M94" s="106"/>
      <c r="N94" s="106"/>
      <c r="O94" s="107"/>
      <c r="P94" s="107"/>
      <c r="Q94" s="107"/>
      <c r="R94" s="107"/>
      <c r="S94" s="107"/>
      <c r="T94" s="107"/>
    </row>
    <row r="95" spans="1:20">
      <c r="A95" s="105"/>
      <c r="B95" s="108"/>
      <c r="C95" s="108"/>
      <c r="D95" s="108"/>
      <c r="E95" s="109"/>
      <c r="F95" s="109"/>
      <c r="G95" s="109"/>
      <c r="H95" s="109"/>
      <c r="I95" s="109"/>
      <c r="J95" s="109"/>
      <c r="K95" s="106"/>
      <c r="L95" s="106"/>
      <c r="M95" s="106"/>
      <c r="N95" s="106"/>
      <c r="O95" s="107"/>
      <c r="P95" s="107"/>
      <c r="Q95" s="107"/>
      <c r="R95" s="107"/>
      <c r="S95" s="107"/>
      <c r="T95" s="107"/>
    </row>
    <row r="96" spans="1:20">
      <c r="A96" s="105"/>
      <c r="B96" s="108"/>
      <c r="C96" s="108"/>
      <c r="D96" s="108"/>
      <c r="E96" s="109"/>
      <c r="F96" s="109"/>
      <c r="G96" s="109"/>
      <c r="H96" s="109"/>
      <c r="I96" s="109"/>
      <c r="J96" s="109"/>
      <c r="K96" s="106"/>
      <c r="L96" s="106"/>
      <c r="M96" s="106"/>
      <c r="N96" s="106"/>
      <c r="O96" s="107"/>
      <c r="P96" s="107"/>
      <c r="Q96" s="107"/>
      <c r="R96" s="107"/>
      <c r="S96" s="107"/>
      <c r="T96" s="107"/>
    </row>
    <row r="97" spans="1:20">
      <c r="A97" s="105"/>
      <c r="B97" s="108"/>
      <c r="C97" s="108"/>
      <c r="D97" s="108"/>
      <c r="E97" s="109"/>
      <c r="F97" s="109"/>
      <c r="G97" s="109"/>
      <c r="H97" s="109"/>
      <c r="I97" s="109"/>
      <c r="J97" s="109"/>
      <c r="K97" s="106"/>
      <c r="L97" s="106"/>
      <c r="M97" s="106"/>
      <c r="N97" s="106"/>
      <c r="O97" s="107"/>
      <c r="P97" s="107"/>
      <c r="Q97" s="107"/>
      <c r="R97" s="107"/>
      <c r="S97" s="107"/>
      <c r="T97" s="107"/>
    </row>
    <row r="98" spans="1:20">
      <c r="A98" s="105"/>
      <c r="B98" s="108"/>
      <c r="C98" s="108"/>
      <c r="D98" s="108"/>
      <c r="E98" s="109"/>
      <c r="F98" s="109"/>
      <c r="G98" s="109"/>
      <c r="H98" s="109"/>
      <c r="I98" s="109"/>
      <c r="J98" s="109"/>
      <c r="K98" s="106"/>
      <c r="L98" s="106"/>
      <c r="M98" s="106"/>
      <c r="N98" s="106"/>
      <c r="O98" s="107"/>
      <c r="P98" s="107"/>
      <c r="Q98" s="107"/>
      <c r="R98" s="107"/>
      <c r="S98" s="107"/>
      <c r="T98" s="107"/>
    </row>
    <row r="99" spans="1:20">
      <c r="A99" s="105"/>
      <c r="B99" s="108"/>
      <c r="C99" s="108"/>
      <c r="D99" s="108"/>
      <c r="E99" s="109"/>
      <c r="F99" s="109"/>
      <c r="G99" s="109"/>
      <c r="H99" s="109"/>
      <c r="I99" s="109"/>
      <c r="J99" s="109"/>
      <c r="K99" s="106"/>
      <c r="L99" s="106"/>
      <c r="M99" s="106"/>
      <c r="N99" s="106"/>
      <c r="O99" s="107"/>
      <c r="P99" s="107"/>
      <c r="Q99" s="107"/>
      <c r="R99" s="107"/>
      <c r="S99" s="107"/>
      <c r="T99" s="107"/>
    </row>
    <row r="100" spans="1:20">
      <c r="A100" s="105"/>
      <c r="B100" s="108"/>
      <c r="C100" s="108"/>
      <c r="D100" s="108"/>
      <c r="E100" s="109"/>
      <c r="F100" s="109"/>
      <c r="G100" s="109"/>
      <c r="H100" s="109"/>
      <c r="I100" s="109"/>
      <c r="J100" s="109"/>
      <c r="K100" s="106"/>
      <c r="L100" s="106"/>
      <c r="M100" s="106"/>
      <c r="N100" s="106"/>
      <c r="O100" s="107"/>
      <c r="P100" s="107"/>
      <c r="Q100" s="107"/>
      <c r="R100" s="107"/>
      <c r="S100" s="107"/>
      <c r="T100" s="107"/>
    </row>
    <row r="101" spans="1:20">
      <c r="A101" s="105"/>
      <c r="B101" s="108"/>
      <c r="C101" s="108"/>
      <c r="D101" s="108"/>
      <c r="E101" s="109"/>
      <c r="F101" s="109"/>
      <c r="G101" s="109"/>
      <c r="H101" s="109"/>
      <c r="I101" s="109"/>
      <c r="J101" s="109"/>
      <c r="K101" s="106"/>
      <c r="L101" s="106"/>
      <c r="M101" s="106"/>
      <c r="N101" s="106"/>
      <c r="O101" s="107"/>
      <c r="P101" s="107"/>
      <c r="Q101" s="107"/>
      <c r="R101" s="107"/>
      <c r="S101" s="107"/>
      <c r="T101" s="107"/>
    </row>
    <row r="102" spans="1:20">
      <c r="A102" s="105"/>
      <c r="B102" s="108"/>
      <c r="C102" s="108"/>
      <c r="D102" s="108"/>
      <c r="E102" s="109"/>
      <c r="F102" s="109"/>
      <c r="G102" s="109"/>
      <c r="H102" s="109"/>
      <c r="I102" s="109"/>
      <c r="J102" s="109"/>
      <c r="K102" s="106"/>
      <c r="L102" s="106"/>
      <c r="M102" s="106"/>
      <c r="N102" s="106"/>
      <c r="O102" s="107"/>
      <c r="P102" s="107"/>
      <c r="Q102" s="107"/>
      <c r="R102" s="107"/>
      <c r="S102" s="107"/>
      <c r="T102" s="107"/>
    </row>
    <row r="103" spans="1:20">
      <c r="A103" s="105"/>
      <c r="B103" s="108"/>
      <c r="C103" s="108"/>
      <c r="D103" s="108"/>
      <c r="E103" s="109"/>
      <c r="F103" s="109"/>
      <c r="G103" s="109"/>
      <c r="H103" s="109"/>
      <c r="I103" s="109"/>
      <c r="J103" s="109"/>
      <c r="K103" s="106"/>
      <c r="L103" s="106"/>
      <c r="M103" s="106"/>
      <c r="N103" s="106"/>
      <c r="O103" s="107"/>
      <c r="P103" s="107"/>
      <c r="Q103" s="107"/>
      <c r="R103" s="107"/>
      <c r="S103" s="107"/>
      <c r="T103" s="107"/>
    </row>
    <row r="104" spans="1:20">
      <c r="A104" s="105"/>
      <c r="B104" s="108"/>
      <c r="C104" s="108"/>
      <c r="D104" s="108"/>
      <c r="E104" s="109"/>
      <c r="F104" s="109"/>
      <c r="G104" s="109"/>
      <c r="H104" s="109"/>
      <c r="I104" s="109"/>
      <c r="J104" s="109"/>
      <c r="K104" s="106"/>
      <c r="L104" s="106"/>
      <c r="M104" s="106"/>
      <c r="N104" s="106"/>
      <c r="O104" s="107"/>
      <c r="P104" s="107"/>
      <c r="Q104" s="107"/>
      <c r="R104" s="107"/>
      <c r="S104" s="107"/>
      <c r="T104" s="107"/>
    </row>
    <row r="105" spans="1:20">
      <c r="A105" s="105"/>
      <c r="B105" s="108"/>
      <c r="C105" s="108"/>
      <c r="D105" s="108"/>
      <c r="E105" s="109"/>
      <c r="F105" s="109"/>
      <c r="G105" s="109"/>
      <c r="H105" s="109"/>
      <c r="I105" s="109"/>
      <c r="J105" s="109"/>
      <c r="K105" s="106"/>
      <c r="L105" s="106"/>
      <c r="M105" s="106"/>
      <c r="N105" s="106"/>
      <c r="O105" s="107"/>
      <c r="P105" s="107"/>
      <c r="Q105" s="107"/>
      <c r="R105" s="107"/>
      <c r="S105" s="107"/>
      <c r="T105" s="107"/>
    </row>
    <row r="106" spans="1:20">
      <c r="A106" s="105"/>
      <c r="B106" s="108"/>
      <c r="C106" s="108"/>
      <c r="D106" s="108"/>
      <c r="E106" s="109"/>
      <c r="F106" s="109"/>
      <c r="G106" s="109"/>
      <c r="H106" s="109"/>
      <c r="I106" s="109"/>
      <c r="J106" s="109"/>
      <c r="K106" s="106"/>
      <c r="L106" s="106"/>
      <c r="M106" s="106"/>
      <c r="N106" s="106"/>
      <c r="O106" s="107"/>
      <c r="P106" s="107"/>
      <c r="Q106" s="107"/>
      <c r="R106" s="107"/>
      <c r="S106" s="107"/>
      <c r="T106" s="107"/>
    </row>
    <row r="107" spans="1:20">
      <c r="A107" s="105"/>
      <c r="B107" s="108"/>
      <c r="C107" s="108"/>
      <c r="D107" s="108"/>
      <c r="E107" s="109"/>
      <c r="F107" s="109"/>
      <c r="G107" s="109"/>
      <c r="H107" s="109"/>
      <c r="I107" s="109"/>
      <c r="J107" s="109"/>
      <c r="K107" s="106"/>
      <c r="L107" s="106"/>
      <c r="M107" s="106"/>
      <c r="N107" s="106"/>
      <c r="O107" s="107"/>
      <c r="P107" s="107"/>
      <c r="Q107" s="107"/>
      <c r="R107" s="107"/>
      <c r="S107" s="107"/>
      <c r="T107" s="107"/>
    </row>
    <row r="108" spans="1:20">
      <c r="A108" s="105"/>
      <c r="B108" s="108"/>
      <c r="C108" s="108"/>
      <c r="D108" s="108"/>
      <c r="E108" s="109"/>
      <c r="F108" s="109"/>
      <c r="G108" s="109"/>
      <c r="H108" s="109"/>
      <c r="I108" s="109"/>
      <c r="J108" s="109"/>
      <c r="K108" s="106"/>
      <c r="L108" s="106"/>
      <c r="M108" s="106"/>
      <c r="N108" s="106"/>
      <c r="O108" s="107"/>
      <c r="P108" s="107"/>
      <c r="Q108" s="107"/>
      <c r="R108" s="107"/>
      <c r="S108" s="107"/>
      <c r="T108" s="107"/>
    </row>
    <row r="109" spans="1:20">
      <c r="A109" s="105"/>
      <c r="B109" s="108"/>
      <c r="C109" s="108"/>
      <c r="D109" s="108"/>
      <c r="E109" s="109"/>
      <c r="F109" s="109"/>
      <c r="G109" s="109"/>
      <c r="H109" s="109"/>
      <c r="I109" s="109"/>
      <c r="J109" s="109"/>
      <c r="K109" s="106"/>
      <c r="L109" s="106"/>
      <c r="M109" s="106"/>
      <c r="N109" s="106"/>
      <c r="O109" s="107"/>
      <c r="P109" s="107"/>
      <c r="Q109" s="107"/>
      <c r="R109" s="107"/>
      <c r="S109" s="107"/>
      <c r="T109" s="107"/>
    </row>
    <row r="110" spans="1:20">
      <c r="A110" s="105"/>
      <c r="B110" s="108"/>
      <c r="C110" s="108"/>
      <c r="D110" s="108"/>
      <c r="E110" s="109"/>
      <c r="F110" s="109"/>
      <c r="G110" s="109"/>
      <c r="H110" s="109"/>
      <c r="I110" s="109"/>
      <c r="J110" s="109"/>
      <c r="K110" s="106"/>
      <c r="L110" s="106"/>
      <c r="M110" s="106"/>
      <c r="N110" s="106"/>
      <c r="O110" s="107"/>
      <c r="P110" s="107"/>
      <c r="Q110" s="107"/>
      <c r="R110" s="107"/>
      <c r="S110" s="107"/>
      <c r="T110" s="107"/>
    </row>
    <row r="111" spans="1:20">
      <c r="A111" s="105"/>
      <c r="B111" s="108"/>
      <c r="C111" s="108"/>
      <c r="D111" s="108"/>
      <c r="E111" s="109"/>
      <c r="F111" s="109"/>
      <c r="G111" s="109"/>
      <c r="H111" s="109"/>
      <c r="I111" s="109"/>
      <c r="J111" s="109"/>
      <c r="K111" s="106"/>
      <c r="L111" s="106"/>
      <c r="M111" s="106"/>
      <c r="N111" s="106"/>
      <c r="O111" s="107"/>
      <c r="P111" s="107"/>
      <c r="Q111" s="107"/>
      <c r="R111" s="107"/>
      <c r="S111" s="107"/>
      <c r="T111" s="107"/>
    </row>
    <row r="112" spans="1:20">
      <c r="A112" s="105"/>
      <c r="B112" s="108"/>
      <c r="C112" s="108"/>
      <c r="D112" s="108"/>
      <c r="E112" s="109"/>
      <c r="F112" s="109"/>
      <c r="G112" s="109"/>
      <c r="H112" s="109"/>
      <c r="I112" s="109"/>
      <c r="J112" s="109"/>
      <c r="K112" s="106"/>
      <c r="L112" s="106"/>
      <c r="M112" s="106"/>
      <c r="N112" s="106"/>
      <c r="O112" s="107"/>
      <c r="P112" s="107"/>
      <c r="Q112" s="107"/>
      <c r="R112" s="107"/>
      <c r="S112" s="107"/>
      <c r="T112" s="107"/>
    </row>
    <row r="113" spans="1:20">
      <c r="A113" s="105"/>
      <c r="B113" s="108"/>
      <c r="C113" s="108"/>
      <c r="D113" s="108"/>
      <c r="E113" s="109"/>
      <c r="F113" s="109"/>
      <c r="G113" s="109"/>
      <c r="H113" s="109"/>
      <c r="I113" s="109"/>
      <c r="J113" s="109"/>
      <c r="K113" s="106"/>
      <c r="L113" s="106"/>
      <c r="M113" s="106"/>
      <c r="N113" s="106"/>
      <c r="O113" s="107"/>
      <c r="P113" s="107"/>
      <c r="Q113" s="107"/>
      <c r="R113" s="107"/>
      <c r="S113" s="107"/>
      <c r="T113" s="107"/>
    </row>
    <row r="114" spans="1:20">
      <c r="A114" s="105"/>
      <c r="B114" s="108"/>
      <c r="C114" s="108"/>
      <c r="D114" s="108"/>
      <c r="E114" s="109"/>
      <c r="F114" s="109"/>
      <c r="G114" s="109"/>
      <c r="H114" s="109"/>
      <c r="I114" s="109"/>
      <c r="J114" s="109"/>
      <c r="K114" s="106"/>
      <c r="L114" s="106"/>
      <c r="M114" s="106"/>
      <c r="N114" s="106"/>
      <c r="O114" s="107"/>
      <c r="P114" s="107"/>
      <c r="Q114" s="107"/>
      <c r="R114" s="107"/>
      <c r="S114" s="107"/>
      <c r="T114" s="107"/>
    </row>
    <row r="115" spans="1:20">
      <c r="A115" s="105"/>
      <c r="B115" s="108"/>
      <c r="C115" s="108"/>
      <c r="D115" s="108"/>
      <c r="E115" s="109"/>
      <c r="F115" s="109"/>
      <c r="G115" s="109"/>
      <c r="H115" s="109"/>
      <c r="I115" s="109"/>
      <c r="J115" s="109"/>
      <c r="K115" s="106"/>
      <c r="L115" s="106"/>
      <c r="M115" s="106"/>
      <c r="N115" s="106"/>
      <c r="O115" s="107"/>
      <c r="P115" s="107"/>
      <c r="Q115" s="107"/>
      <c r="R115" s="107"/>
      <c r="S115" s="107"/>
      <c r="T115" s="107"/>
    </row>
    <row r="116" spans="1:20">
      <c r="A116" s="105"/>
      <c r="B116" s="108"/>
      <c r="C116" s="108"/>
      <c r="D116" s="108"/>
      <c r="E116" s="109"/>
      <c r="F116" s="109"/>
      <c r="G116" s="109"/>
      <c r="H116" s="109"/>
      <c r="I116" s="109"/>
      <c r="J116" s="109"/>
      <c r="K116" s="106"/>
      <c r="L116" s="106"/>
      <c r="M116" s="106"/>
      <c r="N116" s="106"/>
      <c r="O116" s="107"/>
      <c r="P116" s="107"/>
      <c r="Q116" s="107"/>
      <c r="R116" s="107"/>
      <c r="S116" s="107"/>
      <c r="T116" s="107"/>
    </row>
    <row r="117" spans="1:20">
      <c r="A117" s="105"/>
      <c r="B117" s="108"/>
      <c r="C117" s="108"/>
      <c r="D117" s="108"/>
      <c r="E117" s="109"/>
      <c r="F117" s="109"/>
      <c r="G117" s="109"/>
      <c r="H117" s="109"/>
      <c r="I117" s="109"/>
      <c r="J117" s="109"/>
      <c r="K117" s="106"/>
      <c r="L117" s="106"/>
      <c r="M117" s="106"/>
      <c r="N117" s="106"/>
      <c r="O117" s="107"/>
      <c r="P117" s="107"/>
      <c r="Q117" s="107"/>
      <c r="R117" s="107"/>
      <c r="S117" s="107"/>
      <c r="T117" s="107"/>
    </row>
    <row r="118" spans="1:20">
      <c r="A118" s="105"/>
      <c r="B118" s="108"/>
      <c r="C118" s="108"/>
      <c r="D118" s="108"/>
      <c r="E118" s="109"/>
      <c r="F118" s="109"/>
      <c r="G118" s="109"/>
      <c r="H118" s="109"/>
      <c r="I118" s="109"/>
      <c r="J118" s="109"/>
      <c r="K118" s="106"/>
      <c r="L118" s="106"/>
      <c r="M118" s="106"/>
      <c r="N118" s="106"/>
      <c r="O118" s="107"/>
      <c r="P118" s="107"/>
      <c r="Q118" s="107"/>
      <c r="R118" s="107"/>
      <c r="S118" s="107"/>
      <c r="T118" s="107"/>
    </row>
    <row r="119" spans="1:20">
      <c r="A119" s="105"/>
      <c r="B119" s="108"/>
      <c r="C119" s="108"/>
      <c r="D119" s="108"/>
      <c r="E119" s="109"/>
      <c r="F119" s="109"/>
      <c r="G119" s="109"/>
      <c r="H119" s="109"/>
      <c r="I119" s="109"/>
      <c r="J119" s="109"/>
      <c r="K119" s="106"/>
      <c r="L119" s="106"/>
      <c r="M119" s="106"/>
      <c r="N119" s="106"/>
      <c r="O119" s="107"/>
      <c r="P119" s="107"/>
      <c r="Q119" s="107"/>
      <c r="R119" s="107"/>
      <c r="S119" s="107"/>
      <c r="T119" s="107"/>
    </row>
    <row r="120" spans="1:20">
      <c r="A120" s="105"/>
      <c r="B120" s="108"/>
      <c r="C120" s="108"/>
      <c r="D120" s="108"/>
      <c r="E120" s="109"/>
      <c r="F120" s="109"/>
      <c r="G120" s="109"/>
      <c r="H120" s="109"/>
      <c r="I120" s="109"/>
      <c r="J120" s="109"/>
      <c r="K120" s="106"/>
      <c r="L120" s="106"/>
      <c r="M120" s="106"/>
      <c r="N120" s="106"/>
      <c r="O120" s="107"/>
      <c r="P120" s="107"/>
      <c r="Q120" s="107"/>
      <c r="R120" s="107"/>
      <c r="S120" s="107"/>
      <c r="T120" s="107"/>
    </row>
    <row r="121" spans="1:20">
      <c r="A121" s="105"/>
      <c r="B121" s="108"/>
      <c r="C121" s="108"/>
      <c r="D121" s="108"/>
      <c r="E121" s="109"/>
      <c r="F121" s="109"/>
      <c r="G121" s="109"/>
      <c r="H121" s="109"/>
      <c r="I121" s="109"/>
      <c r="J121" s="109"/>
      <c r="K121" s="106"/>
      <c r="L121" s="106"/>
      <c r="M121" s="106"/>
      <c r="N121" s="106"/>
      <c r="O121" s="107"/>
      <c r="P121" s="107"/>
      <c r="Q121" s="107"/>
      <c r="R121" s="107"/>
      <c r="S121" s="107"/>
      <c r="T121" s="107"/>
    </row>
    <row r="122" spans="1:20">
      <c r="A122" s="105"/>
      <c r="B122" s="108"/>
      <c r="C122" s="108"/>
      <c r="D122" s="108"/>
      <c r="E122" s="109"/>
      <c r="F122" s="109"/>
      <c r="G122" s="109"/>
      <c r="H122" s="109"/>
      <c r="I122" s="109"/>
      <c r="J122" s="109"/>
      <c r="K122" s="106"/>
      <c r="L122" s="106"/>
      <c r="M122" s="106"/>
      <c r="N122" s="106"/>
      <c r="O122" s="107"/>
      <c r="P122" s="107"/>
      <c r="Q122" s="107"/>
      <c r="R122" s="107"/>
      <c r="S122" s="107"/>
      <c r="T122" s="107"/>
    </row>
    <row r="123" spans="1:20">
      <c r="A123" s="105"/>
      <c r="B123" s="108"/>
      <c r="C123" s="108"/>
      <c r="D123" s="108"/>
      <c r="E123" s="109"/>
      <c r="F123" s="109"/>
      <c r="G123" s="109"/>
      <c r="H123" s="109"/>
      <c r="I123" s="109"/>
      <c r="J123" s="109"/>
      <c r="K123" s="106"/>
      <c r="L123" s="106"/>
      <c r="M123" s="106"/>
      <c r="N123" s="106"/>
      <c r="O123" s="107"/>
      <c r="P123" s="107"/>
      <c r="Q123" s="107"/>
      <c r="R123" s="107"/>
      <c r="S123" s="107"/>
      <c r="T123" s="107"/>
    </row>
    <row r="124" spans="1:20">
      <c r="A124" s="105"/>
      <c r="B124" s="108"/>
      <c r="C124" s="108"/>
      <c r="D124" s="108"/>
      <c r="E124" s="109"/>
      <c r="F124" s="109"/>
      <c r="G124" s="109"/>
      <c r="H124" s="109"/>
      <c r="I124" s="109"/>
      <c r="J124" s="109"/>
      <c r="K124" s="106"/>
      <c r="L124" s="106"/>
      <c r="M124" s="106"/>
      <c r="N124" s="106"/>
      <c r="O124" s="107"/>
      <c r="P124" s="107"/>
      <c r="Q124" s="107"/>
      <c r="R124" s="107"/>
      <c r="S124" s="107"/>
      <c r="T124" s="107"/>
    </row>
    <row r="125" spans="1:20">
      <c r="A125" s="105"/>
      <c r="B125" s="108"/>
      <c r="C125" s="108"/>
      <c r="D125" s="108"/>
      <c r="E125" s="109"/>
      <c r="F125" s="109"/>
      <c r="G125" s="109"/>
      <c r="H125" s="109"/>
      <c r="I125" s="109"/>
      <c r="J125" s="109"/>
      <c r="K125" s="106"/>
      <c r="L125" s="106"/>
      <c r="M125" s="106"/>
      <c r="N125" s="106"/>
      <c r="O125" s="107"/>
      <c r="P125" s="107"/>
      <c r="Q125" s="107"/>
      <c r="R125" s="107"/>
      <c r="S125" s="107"/>
      <c r="T125" s="107"/>
    </row>
    <row r="126" spans="1:20">
      <c r="A126" s="105"/>
      <c r="B126" s="108"/>
      <c r="C126" s="108"/>
      <c r="D126" s="108"/>
      <c r="E126" s="109"/>
      <c r="F126" s="109"/>
      <c r="G126" s="109"/>
      <c r="H126" s="109"/>
      <c r="I126" s="109"/>
      <c r="J126" s="109"/>
      <c r="K126" s="106"/>
      <c r="L126" s="106"/>
      <c r="M126" s="106"/>
      <c r="N126" s="106"/>
      <c r="O126" s="107"/>
      <c r="P126" s="107"/>
      <c r="Q126" s="107"/>
      <c r="R126" s="107"/>
      <c r="S126" s="107"/>
      <c r="T126" s="107"/>
    </row>
    <row r="127" spans="1:20">
      <c r="A127" s="105"/>
      <c r="B127" s="108"/>
      <c r="C127" s="108"/>
      <c r="D127" s="108"/>
      <c r="E127" s="109"/>
      <c r="F127" s="109"/>
      <c r="G127" s="109"/>
      <c r="H127" s="109"/>
      <c r="I127" s="109"/>
      <c r="J127" s="109"/>
      <c r="K127" s="106"/>
      <c r="L127" s="106"/>
      <c r="M127" s="106"/>
      <c r="N127" s="106"/>
      <c r="O127" s="107"/>
      <c r="P127" s="107"/>
      <c r="Q127" s="107"/>
      <c r="R127" s="107"/>
      <c r="S127" s="107"/>
      <c r="T127" s="107"/>
    </row>
    <row r="128" spans="1:20">
      <c r="A128" s="105"/>
      <c r="B128" s="108"/>
      <c r="C128" s="108"/>
      <c r="D128" s="108"/>
      <c r="E128" s="109"/>
      <c r="F128" s="109"/>
      <c r="G128" s="109"/>
      <c r="H128" s="109"/>
      <c r="I128" s="109"/>
      <c r="J128" s="109"/>
      <c r="K128" s="106"/>
      <c r="L128" s="106"/>
      <c r="M128" s="106"/>
      <c r="N128" s="106"/>
      <c r="O128" s="107"/>
      <c r="P128" s="107"/>
      <c r="Q128" s="107"/>
      <c r="R128" s="107"/>
      <c r="S128" s="107"/>
      <c r="T128" s="107"/>
    </row>
    <row r="129" spans="1:20">
      <c r="A129" s="105"/>
      <c r="B129" s="108"/>
      <c r="C129" s="108"/>
      <c r="D129" s="108"/>
      <c r="E129" s="109"/>
      <c r="F129" s="109"/>
      <c r="G129" s="109"/>
      <c r="H129" s="109"/>
      <c r="I129" s="109"/>
      <c r="J129" s="109"/>
      <c r="K129" s="106"/>
      <c r="L129" s="106"/>
      <c r="M129" s="106"/>
      <c r="N129" s="106"/>
      <c r="O129" s="107"/>
      <c r="P129" s="107"/>
      <c r="Q129" s="107"/>
      <c r="R129" s="107"/>
      <c r="S129" s="107"/>
      <c r="T129" s="107"/>
    </row>
    <row r="130" spans="1:20">
      <c r="A130" s="105"/>
      <c r="B130" s="108"/>
      <c r="C130" s="108"/>
      <c r="D130" s="108"/>
      <c r="E130" s="109"/>
      <c r="F130" s="109"/>
      <c r="G130" s="109"/>
      <c r="H130" s="109"/>
      <c r="I130" s="109"/>
      <c r="J130" s="109"/>
      <c r="K130" s="106"/>
      <c r="L130" s="106"/>
      <c r="M130" s="106"/>
      <c r="N130" s="106"/>
      <c r="O130" s="107"/>
      <c r="P130" s="107"/>
      <c r="Q130" s="107"/>
      <c r="R130" s="107"/>
      <c r="S130" s="107"/>
      <c r="T130" s="107"/>
    </row>
    <row r="131" spans="1:20">
      <c r="A131" s="105"/>
      <c r="B131" s="108"/>
      <c r="C131" s="108"/>
      <c r="D131" s="108"/>
      <c r="E131" s="109"/>
      <c r="F131" s="109"/>
      <c r="G131" s="109"/>
      <c r="H131" s="109"/>
      <c r="I131" s="109"/>
      <c r="J131" s="109"/>
      <c r="K131" s="106"/>
      <c r="L131" s="106"/>
      <c r="M131" s="106"/>
      <c r="N131" s="106"/>
      <c r="O131" s="107"/>
      <c r="P131" s="107"/>
      <c r="Q131" s="107"/>
      <c r="R131" s="107"/>
      <c r="S131" s="107"/>
      <c r="T131" s="107"/>
    </row>
    <row r="132" spans="1:20">
      <c r="A132" s="105"/>
      <c r="B132" s="108"/>
      <c r="C132" s="108"/>
      <c r="D132" s="108"/>
      <c r="E132" s="109"/>
      <c r="F132" s="109"/>
      <c r="G132" s="109"/>
      <c r="H132" s="109"/>
      <c r="I132" s="109"/>
      <c r="J132" s="109"/>
      <c r="K132" s="106"/>
      <c r="L132" s="106"/>
      <c r="M132" s="106"/>
      <c r="N132" s="106"/>
      <c r="O132" s="107"/>
      <c r="P132" s="107"/>
      <c r="Q132" s="107"/>
      <c r="R132" s="107"/>
      <c r="S132" s="107"/>
      <c r="T132" s="107"/>
    </row>
    <row r="133" spans="1:20">
      <c r="A133" s="105"/>
      <c r="B133" s="108"/>
      <c r="C133" s="108"/>
      <c r="D133" s="108"/>
      <c r="E133" s="109"/>
      <c r="F133" s="109"/>
      <c r="G133" s="109"/>
      <c r="H133" s="109"/>
      <c r="I133" s="109"/>
      <c r="J133" s="109"/>
      <c r="K133" s="106"/>
      <c r="L133" s="106"/>
      <c r="M133" s="106"/>
      <c r="N133" s="106"/>
      <c r="O133" s="107"/>
      <c r="P133" s="107"/>
      <c r="Q133" s="107"/>
      <c r="R133" s="107"/>
      <c r="S133" s="107"/>
      <c r="T133" s="107"/>
    </row>
    <row r="134" spans="1:20">
      <c r="A134" s="105"/>
      <c r="B134" s="108"/>
      <c r="C134" s="108"/>
      <c r="D134" s="108"/>
      <c r="E134" s="109"/>
      <c r="F134" s="109"/>
      <c r="G134" s="109"/>
      <c r="H134" s="109"/>
      <c r="I134" s="109"/>
      <c r="J134" s="109"/>
      <c r="K134" s="106"/>
      <c r="L134" s="106"/>
      <c r="M134" s="106"/>
      <c r="N134" s="106"/>
      <c r="O134" s="107"/>
      <c r="P134" s="107"/>
      <c r="Q134" s="107"/>
      <c r="R134" s="107"/>
      <c r="S134" s="107"/>
      <c r="T134" s="107"/>
    </row>
    <row r="135" spans="1:20">
      <c r="A135" s="105"/>
      <c r="B135" s="108"/>
      <c r="C135" s="108"/>
      <c r="D135" s="108"/>
      <c r="E135" s="109"/>
      <c r="F135" s="109"/>
      <c r="G135" s="109"/>
      <c r="H135" s="109"/>
      <c r="I135" s="109"/>
      <c r="J135" s="109"/>
      <c r="K135" s="106"/>
      <c r="L135" s="106"/>
      <c r="M135" s="106"/>
      <c r="N135" s="106"/>
      <c r="O135" s="107"/>
      <c r="P135" s="107"/>
      <c r="Q135" s="107"/>
      <c r="R135" s="107"/>
      <c r="S135" s="107"/>
      <c r="T135" s="107"/>
    </row>
    <row r="136" spans="1:20">
      <c r="A136" s="105"/>
      <c r="B136" s="108"/>
      <c r="C136" s="108"/>
      <c r="D136" s="108"/>
      <c r="E136" s="109"/>
      <c r="F136" s="109"/>
      <c r="G136" s="109"/>
      <c r="H136" s="109"/>
      <c r="I136" s="109"/>
      <c r="J136" s="109"/>
      <c r="K136" s="106"/>
      <c r="L136" s="106"/>
      <c r="M136" s="106"/>
      <c r="N136" s="106"/>
      <c r="O136" s="107"/>
      <c r="P136" s="107"/>
      <c r="Q136" s="107"/>
      <c r="R136" s="107"/>
      <c r="S136" s="107"/>
      <c r="T136" s="107"/>
    </row>
    <row r="137" spans="1:20">
      <c r="A137" s="105"/>
      <c r="B137" s="108"/>
      <c r="C137" s="108"/>
      <c r="D137" s="108"/>
      <c r="E137" s="109"/>
      <c r="F137" s="109"/>
      <c r="G137" s="109"/>
      <c r="H137" s="109"/>
      <c r="I137" s="109"/>
      <c r="J137" s="109"/>
      <c r="K137" s="106"/>
      <c r="L137" s="106"/>
      <c r="M137" s="106"/>
      <c r="N137" s="106"/>
      <c r="O137" s="107"/>
      <c r="P137" s="107"/>
      <c r="Q137" s="107"/>
      <c r="R137" s="107"/>
      <c r="S137" s="107"/>
      <c r="T137" s="107"/>
    </row>
    <row r="138" spans="1:20">
      <c r="A138" s="105"/>
      <c r="B138" s="108"/>
      <c r="C138" s="108"/>
      <c r="D138" s="108"/>
      <c r="E138" s="109"/>
      <c r="F138" s="109"/>
      <c r="G138" s="109"/>
      <c r="H138" s="109"/>
      <c r="I138" s="109"/>
      <c r="J138" s="109"/>
      <c r="K138" s="106"/>
      <c r="L138" s="106"/>
      <c r="M138" s="106"/>
      <c r="N138" s="106"/>
      <c r="O138" s="107"/>
      <c r="P138" s="107"/>
      <c r="Q138" s="107"/>
      <c r="R138" s="107"/>
      <c r="S138" s="107"/>
      <c r="T138" s="107"/>
    </row>
    <row r="139" spans="1:20">
      <c r="A139" s="105"/>
      <c r="B139" s="108"/>
      <c r="C139" s="108"/>
      <c r="D139" s="108"/>
      <c r="E139" s="109"/>
      <c r="F139" s="109"/>
      <c r="G139" s="109"/>
      <c r="H139" s="109"/>
      <c r="I139" s="109"/>
      <c r="J139" s="109"/>
      <c r="K139" s="106"/>
      <c r="L139" s="106"/>
      <c r="M139" s="106"/>
      <c r="N139" s="106"/>
      <c r="O139" s="107"/>
      <c r="P139" s="107"/>
      <c r="Q139" s="107"/>
      <c r="R139" s="107"/>
      <c r="S139" s="107"/>
      <c r="T139" s="107"/>
    </row>
    <row r="140" spans="1:20">
      <c r="A140" s="105"/>
      <c r="B140" s="108"/>
      <c r="C140" s="108"/>
      <c r="D140" s="108"/>
      <c r="E140" s="109"/>
      <c r="F140" s="109"/>
      <c r="G140" s="109"/>
      <c r="H140" s="109"/>
      <c r="I140" s="109"/>
      <c r="J140" s="109"/>
      <c r="K140" s="106"/>
      <c r="L140" s="106"/>
      <c r="M140" s="106"/>
      <c r="N140" s="106"/>
      <c r="O140" s="107"/>
      <c r="P140" s="107"/>
      <c r="Q140" s="107"/>
      <c r="R140" s="107"/>
      <c r="S140" s="107"/>
      <c r="T140" s="107"/>
    </row>
    <row r="141" spans="1:20">
      <c r="A141" s="105"/>
      <c r="B141" s="108"/>
      <c r="C141" s="108"/>
      <c r="D141" s="108"/>
      <c r="E141" s="109"/>
      <c r="F141" s="109"/>
      <c r="G141" s="109"/>
      <c r="H141" s="109"/>
      <c r="I141" s="109"/>
      <c r="J141" s="109"/>
      <c r="K141" s="106"/>
      <c r="L141" s="106"/>
      <c r="M141" s="106"/>
      <c r="N141" s="106"/>
      <c r="O141" s="107"/>
      <c r="P141" s="107"/>
      <c r="Q141" s="107"/>
      <c r="R141" s="107"/>
      <c r="S141" s="107"/>
      <c r="T141" s="107"/>
    </row>
    <row r="142" spans="1:20">
      <c r="E142" s="20"/>
      <c r="F142" s="20"/>
      <c r="G142" s="20"/>
      <c r="H142" s="20"/>
      <c r="I142" s="20"/>
      <c r="J142" s="20"/>
      <c r="K142" s="21"/>
      <c r="L142" s="21"/>
      <c r="M142" s="21"/>
      <c r="N142" s="21"/>
    </row>
    <row r="143" spans="1:20">
      <c r="E143" s="20"/>
      <c r="F143" s="20"/>
      <c r="G143" s="20"/>
      <c r="H143" s="20"/>
      <c r="I143" s="20"/>
      <c r="J143" s="20"/>
      <c r="K143" s="21"/>
      <c r="L143" s="21"/>
      <c r="M143" s="21"/>
      <c r="N143" s="21"/>
    </row>
    <row r="144" spans="1:20">
      <c r="E144" s="20"/>
      <c r="F144" s="20"/>
      <c r="G144" s="20"/>
      <c r="H144" s="20"/>
      <c r="I144" s="20"/>
      <c r="J144" s="20"/>
      <c r="K144" s="21"/>
      <c r="L144" s="21"/>
      <c r="M144" s="21"/>
      <c r="N144" s="21"/>
    </row>
    <row r="145" spans="5:14">
      <c r="E145" s="20"/>
      <c r="F145" s="20"/>
      <c r="G145" s="20"/>
      <c r="H145" s="20"/>
      <c r="I145" s="20"/>
      <c r="J145" s="20"/>
      <c r="K145" s="21"/>
      <c r="L145" s="21"/>
      <c r="M145" s="21"/>
      <c r="N145" s="21"/>
    </row>
    <row r="146" spans="5:14">
      <c r="E146" s="20"/>
      <c r="F146" s="20"/>
      <c r="G146" s="20"/>
      <c r="H146" s="20"/>
      <c r="I146" s="20"/>
      <c r="J146" s="20"/>
      <c r="K146" s="21"/>
      <c r="L146" s="21"/>
      <c r="M146" s="21"/>
      <c r="N146" s="21"/>
    </row>
    <row r="147" spans="5:14">
      <c r="E147" s="20"/>
      <c r="F147" s="20"/>
      <c r="G147" s="20"/>
      <c r="H147" s="20"/>
      <c r="I147" s="20"/>
      <c r="J147" s="20"/>
      <c r="K147" s="21"/>
      <c r="L147" s="21"/>
      <c r="M147" s="21"/>
      <c r="N147" s="21"/>
    </row>
    <row r="148" spans="5:14">
      <c r="E148" s="20"/>
      <c r="F148" s="20"/>
      <c r="G148" s="20"/>
      <c r="H148" s="20"/>
      <c r="I148" s="20"/>
      <c r="J148" s="20"/>
      <c r="K148" s="21"/>
      <c r="L148" s="21"/>
      <c r="M148" s="21"/>
      <c r="N148" s="21"/>
    </row>
    <row r="149" spans="5:14">
      <c r="E149" s="20"/>
      <c r="F149" s="20"/>
      <c r="G149" s="20"/>
      <c r="H149" s="20"/>
      <c r="I149" s="20"/>
      <c r="J149" s="20"/>
      <c r="K149" s="21"/>
      <c r="L149" s="21"/>
      <c r="M149" s="21"/>
      <c r="N149" s="21"/>
    </row>
    <row r="150" spans="5:14">
      <c r="E150" s="20"/>
      <c r="F150" s="20"/>
      <c r="G150" s="20"/>
      <c r="H150" s="20"/>
      <c r="I150" s="20"/>
      <c r="J150" s="20"/>
      <c r="K150" s="21"/>
      <c r="L150" s="21"/>
      <c r="M150" s="21"/>
      <c r="N150" s="21"/>
    </row>
    <row r="151" spans="5:14">
      <c r="E151" s="20"/>
      <c r="F151" s="20"/>
      <c r="G151" s="20"/>
      <c r="H151" s="20"/>
      <c r="I151" s="20"/>
      <c r="J151" s="20"/>
      <c r="K151" s="21"/>
      <c r="L151" s="21"/>
      <c r="M151" s="21"/>
      <c r="N151" s="21"/>
    </row>
    <row r="152" spans="5:14">
      <c r="E152" s="20"/>
      <c r="F152" s="20"/>
      <c r="G152" s="20"/>
      <c r="H152" s="20"/>
      <c r="I152" s="20"/>
      <c r="J152" s="20"/>
      <c r="K152" s="21"/>
      <c r="L152" s="21"/>
      <c r="M152" s="21"/>
      <c r="N152" s="21"/>
    </row>
    <row r="153" spans="5:14">
      <c r="E153" s="20"/>
      <c r="F153" s="20"/>
      <c r="G153" s="20"/>
      <c r="H153" s="20"/>
      <c r="I153" s="20"/>
      <c r="J153" s="20"/>
      <c r="K153" s="21"/>
      <c r="L153" s="21"/>
      <c r="M153" s="21"/>
      <c r="N153" s="21"/>
    </row>
    <row r="154" spans="5:14">
      <c r="E154" s="20"/>
      <c r="F154" s="20"/>
      <c r="G154" s="20"/>
      <c r="H154" s="20"/>
      <c r="I154" s="20"/>
      <c r="J154" s="20"/>
      <c r="K154" s="21"/>
      <c r="L154" s="21"/>
      <c r="M154" s="21"/>
      <c r="N154" s="21"/>
    </row>
    <row r="155" spans="5:14">
      <c r="E155" s="20"/>
      <c r="F155" s="20"/>
      <c r="G155" s="20"/>
      <c r="H155" s="20"/>
      <c r="I155" s="20"/>
      <c r="J155" s="20"/>
      <c r="K155" s="21"/>
      <c r="L155" s="21"/>
      <c r="M155" s="21"/>
      <c r="N155" s="21"/>
    </row>
    <row r="156" spans="5:14">
      <c r="E156" s="20"/>
      <c r="F156" s="20"/>
      <c r="G156" s="20"/>
      <c r="H156" s="20"/>
      <c r="I156" s="20"/>
      <c r="J156" s="20"/>
      <c r="K156" s="21"/>
      <c r="L156" s="21"/>
      <c r="M156" s="21"/>
      <c r="N156" s="21"/>
    </row>
    <row r="157" spans="5:14">
      <c r="E157" s="20"/>
      <c r="F157" s="20"/>
      <c r="G157" s="20"/>
      <c r="H157" s="20"/>
      <c r="I157" s="20"/>
      <c r="J157" s="20"/>
      <c r="K157" s="21"/>
      <c r="L157" s="21"/>
      <c r="M157" s="21"/>
      <c r="N157" s="21"/>
    </row>
    <row r="158" spans="5:14">
      <c r="E158" s="20"/>
      <c r="F158" s="20"/>
      <c r="G158" s="20"/>
      <c r="H158" s="20"/>
      <c r="I158" s="20"/>
      <c r="J158" s="20"/>
      <c r="K158" s="21"/>
      <c r="L158" s="21"/>
      <c r="M158" s="21"/>
      <c r="N158" s="21"/>
    </row>
    <row r="159" spans="5:14">
      <c r="E159" s="20"/>
      <c r="F159" s="20"/>
      <c r="G159" s="20"/>
      <c r="H159" s="20"/>
      <c r="I159" s="20"/>
      <c r="J159" s="20"/>
      <c r="K159" s="21"/>
      <c r="L159" s="21"/>
      <c r="M159" s="21"/>
      <c r="N159" s="21"/>
    </row>
    <row r="160" spans="5:14">
      <c r="E160" s="20"/>
      <c r="F160" s="20"/>
      <c r="G160" s="20"/>
      <c r="H160" s="20"/>
      <c r="I160" s="20"/>
      <c r="J160" s="20"/>
      <c r="K160" s="21"/>
      <c r="L160" s="21"/>
      <c r="M160" s="21"/>
      <c r="N160" s="21"/>
    </row>
    <row r="161" spans="5:14">
      <c r="E161" s="20"/>
      <c r="F161" s="20"/>
      <c r="G161" s="20"/>
      <c r="H161" s="20"/>
      <c r="I161" s="20"/>
      <c r="J161" s="20"/>
      <c r="K161" s="21"/>
      <c r="L161" s="21"/>
      <c r="M161" s="21"/>
      <c r="N161" s="21"/>
    </row>
    <row r="162" spans="5:14">
      <c r="E162" s="20"/>
      <c r="F162" s="20"/>
      <c r="G162" s="20"/>
      <c r="H162" s="20"/>
      <c r="I162" s="20"/>
      <c r="J162" s="20"/>
      <c r="K162" s="21"/>
      <c r="L162" s="21"/>
      <c r="M162" s="21"/>
      <c r="N162" s="21"/>
    </row>
    <row r="163" spans="5:14">
      <c r="E163" s="20"/>
      <c r="F163" s="20"/>
      <c r="G163" s="20"/>
      <c r="H163" s="20"/>
      <c r="I163" s="20"/>
      <c r="J163" s="20"/>
      <c r="K163" s="21"/>
      <c r="L163" s="21"/>
      <c r="M163" s="21"/>
      <c r="N163" s="21"/>
    </row>
    <row r="164" spans="5:14">
      <c r="E164" s="20"/>
      <c r="F164" s="20"/>
      <c r="G164" s="20"/>
      <c r="H164" s="20"/>
      <c r="I164" s="20"/>
      <c r="J164" s="20"/>
      <c r="K164" s="21"/>
      <c r="L164" s="21"/>
      <c r="M164" s="21"/>
      <c r="N164" s="21"/>
    </row>
    <row r="165" spans="5:14">
      <c r="E165" s="20"/>
      <c r="F165" s="20"/>
      <c r="G165" s="20"/>
      <c r="H165" s="20"/>
      <c r="I165" s="20"/>
      <c r="J165" s="20"/>
      <c r="K165" s="21"/>
      <c r="L165" s="21"/>
      <c r="M165" s="21"/>
      <c r="N165" s="21"/>
    </row>
    <row r="166" spans="5:14">
      <c r="E166" s="20"/>
      <c r="F166" s="20"/>
      <c r="G166" s="20"/>
      <c r="H166" s="20"/>
      <c r="I166" s="20"/>
      <c r="J166" s="20"/>
      <c r="K166" s="21"/>
      <c r="L166" s="21"/>
      <c r="M166" s="21"/>
      <c r="N166" s="21"/>
    </row>
    <row r="167" spans="5:14">
      <c r="E167" s="20"/>
      <c r="F167" s="20"/>
      <c r="G167" s="20"/>
      <c r="H167" s="20"/>
      <c r="I167" s="20"/>
      <c r="J167" s="20"/>
      <c r="K167" s="21"/>
      <c r="L167" s="21"/>
      <c r="M167" s="21"/>
      <c r="N167" s="21"/>
    </row>
    <row r="168" spans="5:14">
      <c r="E168" s="20"/>
      <c r="F168" s="20"/>
      <c r="G168" s="20"/>
      <c r="H168" s="20"/>
      <c r="I168" s="20"/>
      <c r="J168" s="20"/>
      <c r="K168" s="21"/>
      <c r="L168" s="21"/>
      <c r="M168" s="21"/>
      <c r="N168" s="21"/>
    </row>
    <row r="169" spans="5:14">
      <c r="E169" s="20"/>
      <c r="F169" s="20"/>
      <c r="G169" s="20"/>
      <c r="H169" s="20"/>
      <c r="I169" s="20"/>
      <c r="J169" s="20"/>
      <c r="K169" s="21"/>
      <c r="L169" s="21"/>
      <c r="M169" s="21"/>
      <c r="N169" s="21"/>
    </row>
    <row r="170" spans="5:14">
      <c r="E170" s="20"/>
      <c r="F170" s="20"/>
      <c r="G170" s="20"/>
      <c r="H170" s="20"/>
      <c r="I170" s="20"/>
      <c r="J170" s="20"/>
      <c r="K170" s="21"/>
      <c r="L170" s="21"/>
      <c r="M170" s="21"/>
      <c r="N170" s="21"/>
    </row>
  </sheetData>
  <mergeCells count="3">
    <mergeCell ref="K7:K9"/>
    <mergeCell ref="E5:J5"/>
    <mergeCell ref="E6:J6"/>
  </mergeCells>
  <phoneticPr fontId="36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9" pageOrder="overThenDown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6</vt:i4>
      </vt:variant>
    </vt:vector>
  </HeadingPairs>
  <TitlesOfParts>
    <vt:vector size="14" baseType="lpstr">
      <vt:lpstr>2</vt:lpstr>
      <vt:lpstr>2-1위치</vt:lpstr>
      <vt:lpstr>2-2행정구역</vt:lpstr>
      <vt:lpstr>2-3토지지목별현황</vt:lpstr>
      <vt:lpstr>2-4일기일수</vt:lpstr>
      <vt:lpstr>2-5기상개황</vt:lpstr>
      <vt:lpstr>2-6강수량</vt:lpstr>
      <vt:lpstr>2-7해안선및도서</vt:lpstr>
      <vt:lpstr>'2'!Print_Area</vt:lpstr>
      <vt:lpstr>'2-2행정구역'!Print_Area</vt:lpstr>
      <vt:lpstr>'2-4일기일수'!Print_Area</vt:lpstr>
      <vt:lpstr>'2-5기상개황'!Print_Area</vt:lpstr>
      <vt:lpstr>'2-6강수량'!Print_Area</vt:lpstr>
      <vt:lpstr>'2-7해안선및도서'!Print_Area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revision>6</cp:revision>
  <cp:lastPrinted>2021-12-24T07:07:32Z</cp:lastPrinted>
  <dcterms:created xsi:type="dcterms:W3CDTF">2004-04-29T00:27:23Z</dcterms:created>
  <dcterms:modified xsi:type="dcterms:W3CDTF">2023-05-22T00:33:24Z</dcterms:modified>
</cp:coreProperties>
</file>