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13575" yWindow="-60" windowWidth="14580" windowHeight="12930" tabRatio="923" firstSheet="2" activeTab="2"/>
  </bookViews>
  <sheets>
    <sheet name="StartUp" sheetId="1" state="veryHidden" r:id="rId1"/>
    <sheet name="3(1,3,4)" sheetId="2" r:id="rId2"/>
    <sheet name="3-1 등록인구 추이" sheetId="3" r:id="rId3"/>
    <sheet name="3-2시군별세대및인구(주민등록)" sheetId="4" r:id="rId4"/>
    <sheet name="3-3연령(5세 계급)및성별인구" sheetId="7" r:id="rId5"/>
    <sheet name="3-4인구동태" sheetId="12" r:id="rId6"/>
    <sheet name="3-4-1시군별인구동태" sheetId="13" r:id="rId7"/>
    <sheet name="3-5인구이동" sheetId="14" r:id="rId8"/>
    <sheet name="3-5-1시군별인구이동" sheetId="30" r:id="rId9"/>
    <sheet name="3-6주민등록전입지별(타시도-&gt;전남)" sheetId="16" r:id="rId10"/>
    <sheet name="3-7주민등록전출지별(전남-&gt;타시도)" sheetId="17" r:id="rId11"/>
    <sheet name="3-8외국인국적별등록현황" sheetId="20" r:id="rId12"/>
    <sheet name="3-9외국인과의혼인" sheetId="23" r:id="rId13"/>
    <sheet name="3-10 사망원인별 사망" sheetId="24" r:id="rId14"/>
    <sheet name="3-10-1사망원인별 사망(시군별)" sheetId="25" r:id="rId15"/>
    <sheet name="3-11  혼인율" sheetId="26" r:id="rId16"/>
    <sheet name="3-12  이혼율" sheetId="27" r:id="rId17"/>
    <sheet name="3-13 여성가구주현황" sheetId="28" r:id="rId18"/>
  </sheets>
  <definedNames>
    <definedName name="ad">{"Book1"}</definedName>
    <definedName name="Document_array" localSheetId="13">{"Book1"}</definedName>
    <definedName name="Document_array" localSheetId="15">{"Book1"}</definedName>
    <definedName name="Document_array" localSheetId="16">{"Book1"}</definedName>
    <definedName name="Document_array" localSheetId="17">{"Book1"}</definedName>
    <definedName name="Document_array" localSheetId="6">{"Book1"}</definedName>
    <definedName name="Document_array" localSheetId="8">{"Book1"}</definedName>
    <definedName name="Document_array" localSheetId="12">{"Book1"}</definedName>
    <definedName name="Document_array">{"Book1"}</definedName>
    <definedName name="_xlnm.Print_Area" localSheetId="1">'3(1,3,4)'!$A$1:$S$37</definedName>
    <definedName name="_xlnm.Print_Area" localSheetId="13">'3-10 사망원인별 사망'!$A$1:$BN$36</definedName>
    <definedName name="_xlnm.Print_Area" localSheetId="14">'3-10-1사망원인별 사망(시군별)'!$A$1:$BN$33</definedName>
    <definedName name="_xlnm.Print_Area" localSheetId="15">'3-11  혼인율'!$A$1:$I$23</definedName>
    <definedName name="_xlnm.Print_Area" localSheetId="16">'3-12  이혼율'!$A$1:$I$23</definedName>
    <definedName name="_xlnm.Print_Area" localSheetId="17">'3-13 여성가구주현황'!$A$1:$I$32</definedName>
    <definedName name="_xlnm.Print_Area" localSheetId="3">'3-2시군별세대및인구(주민등록)'!$A$1:$Q$39</definedName>
    <definedName name="_xlnm.Print_Area" localSheetId="4">'3-3연령(5세 계급)및성별인구'!$A$1:$AB$40</definedName>
    <definedName name="_xlnm.Print_Area" localSheetId="6">'3-4-1시군별인구동태'!$A$1:$J$37</definedName>
    <definedName name="_xlnm.Print_Area" localSheetId="5">'3-4인구동태'!$A$1:$J$27</definedName>
    <definedName name="_xlnm.Print_Area" localSheetId="8">'3-5-1시군별인구이동'!$A$1:$Z$40</definedName>
    <definedName name="_xlnm.Print_Area" localSheetId="7">'3-5인구이동'!$A$1:$T$30</definedName>
    <definedName name="_xlnm.Print_Area" localSheetId="9">'3-6주민등록전입지별(타시도-&gt;전남)'!$A$1:$BF$27</definedName>
    <definedName name="_xlnm.Print_Area" localSheetId="10">'3-7주민등록전출지별(전남-&gt;타시도)'!$A$1:$BF$27</definedName>
    <definedName name="_xlnm.Print_Area" localSheetId="11">'3-8외국인국적별등록현황'!$A$1:$AL$38</definedName>
  </definedNames>
  <calcPr calcId="162913"/>
</workbook>
</file>

<file path=xl/calcChain.xml><?xml version="1.0" encoding="utf-8"?>
<calcChain xmlns="http://schemas.openxmlformats.org/spreadsheetml/2006/main">
  <c r="O16" i="4" l="1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15" i="4"/>
  <c r="P14" i="4"/>
  <c r="AJ15" i="20" l="1"/>
  <c r="AK15" i="20"/>
  <c r="AJ16" i="20"/>
  <c r="AK16" i="20"/>
  <c r="AJ17" i="20"/>
  <c r="AK17" i="20"/>
  <c r="AJ18" i="20"/>
  <c r="AK18" i="20"/>
  <c r="AJ19" i="20"/>
  <c r="AK19" i="20"/>
  <c r="AJ20" i="20"/>
  <c r="AK20" i="20"/>
  <c r="AJ21" i="20"/>
  <c r="AK21" i="20"/>
  <c r="AJ22" i="20"/>
  <c r="AK22" i="20"/>
  <c r="AJ23" i="20"/>
  <c r="AK23" i="20"/>
  <c r="AJ24" i="20"/>
  <c r="AK24" i="20"/>
  <c r="AJ25" i="20"/>
  <c r="AK25" i="20"/>
  <c r="AJ26" i="20"/>
  <c r="AK26" i="20"/>
  <c r="AJ27" i="20"/>
  <c r="AK27" i="20"/>
  <c r="AJ28" i="20"/>
  <c r="AK28" i="20"/>
  <c r="AJ29" i="20"/>
  <c r="AK29" i="20"/>
  <c r="AJ30" i="20"/>
  <c r="AK30" i="20"/>
  <c r="AJ31" i="20"/>
  <c r="AK31" i="20"/>
  <c r="AJ32" i="20"/>
  <c r="AK32" i="20"/>
  <c r="AJ33" i="20"/>
  <c r="AK33" i="20"/>
  <c r="AJ34" i="20"/>
  <c r="AK34" i="20"/>
  <c r="AJ35" i="20"/>
  <c r="AK35" i="20"/>
  <c r="AJ36" i="20"/>
  <c r="AK36" i="20"/>
  <c r="AI16" i="20"/>
  <c r="AI17" i="20"/>
  <c r="AI18" i="20"/>
  <c r="AI19" i="20"/>
  <c r="AI20" i="20"/>
  <c r="AI21" i="20"/>
  <c r="AI22" i="20"/>
  <c r="AI23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15" i="20"/>
  <c r="N14" i="20"/>
  <c r="Y9" i="7" l="1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8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9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8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9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8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10" i="7"/>
  <c r="G9" i="7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15" i="4"/>
  <c r="H60" i="3" l="1"/>
  <c r="D60" i="3"/>
  <c r="K14" i="4" l="1"/>
  <c r="H14" i="4" l="1"/>
  <c r="G14" i="4"/>
  <c r="J14" i="4"/>
  <c r="C14" i="4"/>
  <c r="I14" i="4" l="1"/>
  <c r="L10" i="7" l="1"/>
  <c r="L9" i="7"/>
  <c r="L8" i="7"/>
  <c r="AA18" i="7" l="1"/>
  <c r="AA9" i="7"/>
  <c r="AA13" i="7"/>
  <c r="AA17" i="7"/>
  <c r="AA22" i="7"/>
  <c r="AA26" i="7"/>
  <c r="AA30" i="7"/>
  <c r="AA34" i="7"/>
  <c r="AA14" i="7"/>
  <c r="AA19" i="7"/>
  <c r="AA23" i="7"/>
  <c r="AA27" i="7"/>
  <c r="AA31" i="7"/>
  <c r="AA8" i="7"/>
  <c r="AA11" i="7"/>
  <c r="AA15" i="7"/>
  <c r="AA24" i="7"/>
  <c r="AA28" i="7"/>
  <c r="AA32" i="7"/>
  <c r="AA12" i="7"/>
  <c r="AA21" i="7"/>
  <c r="AA29" i="7"/>
  <c r="AA10" i="7"/>
  <c r="AA20" i="7"/>
  <c r="AA16" i="7"/>
  <c r="AA25" i="7"/>
  <c r="AA33" i="7"/>
  <c r="M34" i="7"/>
  <c r="M17" i="7"/>
  <c r="M21" i="7"/>
  <c r="M25" i="7"/>
  <c r="M29" i="7"/>
  <c r="M12" i="7"/>
  <c r="M16" i="7"/>
  <c r="M18" i="7"/>
  <c r="M26" i="7"/>
  <c r="M30" i="7"/>
  <c r="M11" i="7"/>
  <c r="M36" i="7"/>
  <c r="M23" i="7"/>
  <c r="M31" i="7"/>
  <c r="M33" i="7"/>
  <c r="M20" i="7"/>
  <c r="M24" i="7"/>
  <c r="M28" i="7"/>
  <c r="M32" i="7"/>
  <c r="M35" i="7"/>
  <c r="M22" i="7"/>
  <c r="M13" i="7"/>
  <c r="M19" i="7"/>
  <c r="M27" i="7"/>
  <c r="M14" i="7"/>
  <c r="M37" i="7"/>
  <c r="M15" i="7"/>
  <c r="C7" i="28"/>
  <c r="B7" i="28"/>
  <c r="I7" i="28"/>
  <c r="I19" i="27"/>
  <c r="I10" i="27"/>
  <c r="I19" i="26"/>
  <c r="I10" i="26"/>
  <c r="C11" i="25"/>
  <c r="D11" i="25"/>
  <c r="C12" i="25"/>
  <c r="D12" i="25"/>
  <c r="C13" i="25"/>
  <c r="D13" i="25"/>
  <c r="C14" i="25"/>
  <c r="D14" i="25"/>
  <c r="C15" i="25"/>
  <c r="D15" i="25"/>
  <c r="C16" i="25"/>
  <c r="D16" i="25"/>
  <c r="C17" i="25"/>
  <c r="D17" i="25"/>
  <c r="C18" i="25"/>
  <c r="D18" i="25"/>
  <c r="C19" i="25"/>
  <c r="D19" i="25"/>
  <c r="C20" i="25"/>
  <c r="D20" i="25"/>
  <c r="C21" i="25"/>
  <c r="D21" i="25"/>
  <c r="C22" i="25"/>
  <c r="D22" i="25"/>
  <c r="C23" i="25"/>
  <c r="D23" i="25"/>
  <c r="C24" i="25"/>
  <c r="D24" i="25"/>
  <c r="C25" i="25"/>
  <c r="D25" i="25"/>
  <c r="C26" i="25"/>
  <c r="D26" i="25"/>
  <c r="C27" i="25"/>
  <c r="D27" i="25"/>
  <c r="C28" i="25"/>
  <c r="D28" i="25"/>
  <c r="C29" i="25"/>
  <c r="D29" i="25"/>
  <c r="C30" i="25"/>
  <c r="D30" i="25"/>
  <c r="C31" i="25"/>
  <c r="D31" i="25"/>
  <c r="D10" i="25"/>
  <c r="C10" i="25"/>
  <c r="AY9" i="25"/>
  <c r="AX9" i="25"/>
  <c r="P9" i="25"/>
  <c r="O9" i="25"/>
  <c r="C15" i="24"/>
  <c r="BM9" i="25"/>
  <c r="BL9" i="25"/>
  <c r="BJ9" i="25"/>
  <c r="BI9" i="25"/>
  <c r="BG9" i="25"/>
  <c r="BF9" i="25"/>
  <c r="BD9" i="25"/>
  <c r="BC9" i="25"/>
  <c r="AV9" i="25"/>
  <c r="AU9" i="25"/>
  <c r="AS9" i="25"/>
  <c r="AR9" i="25"/>
  <c r="AP9" i="25"/>
  <c r="AO9" i="25"/>
  <c r="AM9" i="25"/>
  <c r="AL9" i="25"/>
  <c r="AJ9" i="25"/>
  <c r="AI9" i="25"/>
  <c r="AG9" i="25"/>
  <c r="AE9" i="25" s="1"/>
  <c r="AF9" i="25"/>
  <c r="AD9" i="25"/>
  <c r="AC9" i="25"/>
  <c r="AA9" i="25"/>
  <c r="Z9" i="25"/>
  <c r="X9" i="25"/>
  <c r="W9" i="25"/>
  <c r="U9" i="25"/>
  <c r="T9" i="25"/>
  <c r="S9" i="25" s="1"/>
  <c r="M9" i="25"/>
  <c r="L9" i="25"/>
  <c r="J9" i="25"/>
  <c r="I9" i="25"/>
  <c r="G9" i="25"/>
  <c r="F9" i="25"/>
  <c r="Q9" i="25"/>
  <c r="R9" i="25" s="1"/>
  <c r="AZ9" i="25" s="1"/>
  <c r="BA9" i="25" s="1"/>
  <c r="BN9" i="25" s="1"/>
  <c r="C16" i="24"/>
  <c r="D16" i="24"/>
  <c r="C17" i="24"/>
  <c r="D17" i="24"/>
  <c r="C18" i="24"/>
  <c r="D18" i="24"/>
  <c r="C19" i="24"/>
  <c r="D19" i="24"/>
  <c r="C20" i="24"/>
  <c r="D20" i="24"/>
  <c r="C21" i="24"/>
  <c r="D21" i="24"/>
  <c r="C22" i="24"/>
  <c r="D22" i="24"/>
  <c r="C23" i="24"/>
  <c r="D23" i="24"/>
  <c r="C24" i="24"/>
  <c r="D24" i="24"/>
  <c r="B24" i="24" s="1"/>
  <c r="C25" i="24"/>
  <c r="D25" i="24"/>
  <c r="C26" i="24"/>
  <c r="D26" i="24"/>
  <c r="C27" i="24"/>
  <c r="D27" i="24"/>
  <c r="C28" i="24"/>
  <c r="D28" i="24"/>
  <c r="C29" i="24"/>
  <c r="D29" i="24"/>
  <c r="C30" i="24"/>
  <c r="D30" i="24"/>
  <c r="C31" i="24"/>
  <c r="D31" i="24"/>
  <c r="C32" i="24"/>
  <c r="D32" i="24"/>
  <c r="C33" i="24"/>
  <c r="D33" i="24"/>
  <c r="C34" i="24"/>
  <c r="D34" i="24"/>
  <c r="C35" i="24"/>
  <c r="D35" i="24"/>
  <c r="D15" i="24"/>
  <c r="Q14" i="24"/>
  <c r="R14" i="24" s="1"/>
  <c r="AZ14" i="24" s="1"/>
  <c r="BA14" i="24" s="1"/>
  <c r="BN14" i="24" s="1"/>
  <c r="AQ9" i="25" l="1"/>
  <c r="AW9" i="25"/>
  <c r="B31" i="25"/>
  <c r="B29" i="25"/>
  <c r="B27" i="25"/>
  <c r="B25" i="25"/>
  <c r="B23" i="25"/>
  <c r="B21" i="25"/>
  <c r="B19" i="25"/>
  <c r="B17" i="25"/>
  <c r="B15" i="25"/>
  <c r="B11" i="25"/>
  <c r="V9" i="25"/>
  <c r="AB9" i="25"/>
  <c r="B30" i="25"/>
  <c r="B20" i="25"/>
  <c r="B14" i="25"/>
  <c r="B12" i="25"/>
  <c r="H9" i="25"/>
  <c r="N9" i="25"/>
  <c r="B24" i="25"/>
  <c r="B18" i="25"/>
  <c r="D9" i="25"/>
  <c r="B26" i="25"/>
  <c r="B32" i="24"/>
  <c r="B30" i="24"/>
  <c r="B26" i="24"/>
  <c r="B20" i="24"/>
  <c r="B18" i="24"/>
  <c r="B35" i="24"/>
  <c r="B33" i="24"/>
  <c r="B31" i="24"/>
  <c r="B29" i="24"/>
  <c r="B27" i="24"/>
  <c r="B25" i="24"/>
  <c r="B23" i="24"/>
  <c r="B21" i="24"/>
  <c r="B19" i="24"/>
  <c r="B17" i="24"/>
  <c r="B34" i="24"/>
  <c r="B28" i="24"/>
  <c r="B22" i="24"/>
  <c r="B16" i="24"/>
  <c r="AH9" i="25"/>
  <c r="BB9" i="25"/>
  <c r="BE9" i="25"/>
  <c r="BH9" i="25"/>
  <c r="BK9" i="25"/>
  <c r="B28" i="25"/>
  <c r="B22" i="25"/>
  <c r="B16" i="25"/>
  <c r="C9" i="25"/>
  <c r="B13" i="25"/>
  <c r="E9" i="25"/>
  <c r="Y9" i="25"/>
  <c r="AK9" i="25"/>
  <c r="AN9" i="25"/>
  <c r="AT9" i="25"/>
  <c r="K9" i="25"/>
  <c r="B10" i="25"/>
  <c r="B15" i="24"/>
  <c r="F12" i="23"/>
  <c r="AH14" i="20"/>
  <c r="AG14" i="20"/>
  <c r="AK14" i="20"/>
  <c r="AE14" i="20"/>
  <c r="AD14" i="20"/>
  <c r="AB14" i="20"/>
  <c r="AA14" i="20"/>
  <c r="Y14" i="20"/>
  <c r="X14" i="20"/>
  <c r="V14" i="20"/>
  <c r="U14" i="20"/>
  <c r="S14" i="20"/>
  <c r="R14" i="20"/>
  <c r="P14" i="20"/>
  <c r="O14" i="20"/>
  <c r="M14" i="20"/>
  <c r="L14" i="20"/>
  <c r="J14" i="20"/>
  <c r="I14" i="20"/>
  <c r="G14" i="20"/>
  <c r="F14" i="20"/>
  <c r="AL14" i="20"/>
  <c r="AF13" i="17"/>
  <c r="AG13" i="17" s="1"/>
  <c r="BF13" i="17" s="1"/>
  <c r="AF13" i="16"/>
  <c r="AG13" i="16" s="1"/>
  <c r="BF13" i="16" s="1"/>
  <c r="Z15" i="30"/>
  <c r="J13" i="13"/>
  <c r="H13" i="12"/>
  <c r="I13" i="12"/>
  <c r="G13" i="12"/>
  <c r="F13" i="12"/>
  <c r="D13" i="12"/>
  <c r="C13" i="12"/>
  <c r="J13" i="12"/>
  <c r="Q14" i="4"/>
  <c r="T14" i="14"/>
  <c r="F60" i="3"/>
  <c r="G60" i="3" s="1"/>
  <c r="S60" i="3" s="1"/>
  <c r="B9" i="25" l="1"/>
  <c r="E13" i="12"/>
  <c r="B13" i="12"/>
  <c r="K14" i="20"/>
  <c r="E14" i="20"/>
  <c r="AC14" i="20"/>
  <c r="Z14" i="20"/>
  <c r="W14" i="20"/>
  <c r="Q14" i="20"/>
  <c r="H14" i="20"/>
  <c r="D14" i="20"/>
  <c r="AF14" i="20"/>
  <c r="T14" i="20"/>
  <c r="D14" i="24" l="1"/>
  <c r="C14" i="24"/>
  <c r="T15" i="30" l="1"/>
  <c r="Q15" i="30"/>
  <c r="E15" i="30"/>
  <c r="Y15" i="30"/>
  <c r="X15" i="30"/>
  <c r="W15" i="30"/>
  <c r="V15" i="30"/>
  <c r="U15" i="30"/>
  <c r="S15" i="30"/>
  <c r="R15" i="30"/>
  <c r="P15" i="30"/>
  <c r="O15" i="30"/>
  <c r="N15" i="30"/>
  <c r="M15" i="30"/>
  <c r="L15" i="30"/>
  <c r="K15" i="30"/>
  <c r="J15" i="30"/>
  <c r="I15" i="30"/>
  <c r="H15" i="30"/>
  <c r="G15" i="30"/>
  <c r="F15" i="30"/>
  <c r="D15" i="30"/>
  <c r="C15" i="30"/>
  <c r="B15" i="30" l="1"/>
  <c r="O14" i="4"/>
  <c r="B14" i="4"/>
  <c r="L14" i="4" s="1"/>
  <c r="C12" i="23" l="1"/>
  <c r="D12" i="23"/>
  <c r="E12" i="23"/>
  <c r="B12" i="23"/>
  <c r="H10" i="28" l="1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9" i="28"/>
  <c r="H8" i="28"/>
  <c r="H7" i="28"/>
  <c r="BC14" i="24" l="1"/>
  <c r="BD14" i="24"/>
  <c r="BF14" i="24"/>
  <c r="BG14" i="24"/>
  <c r="BI14" i="24"/>
  <c r="BJ14" i="24"/>
  <c r="BL14" i="24"/>
  <c r="BM14" i="24"/>
  <c r="U14" i="24"/>
  <c r="W14" i="24"/>
  <c r="X14" i="24"/>
  <c r="Z14" i="24"/>
  <c r="AA14" i="24"/>
  <c r="AC14" i="24"/>
  <c r="AD14" i="24"/>
  <c r="AF14" i="24"/>
  <c r="AG14" i="24"/>
  <c r="AI14" i="24"/>
  <c r="AJ14" i="24"/>
  <c r="AL14" i="24"/>
  <c r="AM14" i="24"/>
  <c r="AO14" i="24"/>
  <c r="AP14" i="24"/>
  <c r="AR14" i="24"/>
  <c r="AS14" i="24"/>
  <c r="AU14" i="24"/>
  <c r="AV14" i="24"/>
  <c r="AX14" i="24"/>
  <c r="AY14" i="24"/>
  <c r="T14" i="24"/>
  <c r="F14" i="24"/>
  <c r="G14" i="24"/>
  <c r="I14" i="24"/>
  <c r="J14" i="24"/>
  <c r="L14" i="24"/>
  <c r="M14" i="24"/>
  <c r="O14" i="24"/>
  <c r="P14" i="24"/>
  <c r="V14" i="24" l="1"/>
  <c r="S14" i="24"/>
  <c r="AB14" i="24"/>
  <c r="AE14" i="24"/>
  <c r="AN14" i="24"/>
  <c r="BK14" i="24"/>
  <c r="AW14" i="24"/>
  <c r="AT14" i="24"/>
  <c r="BH14" i="24"/>
  <c r="BE14" i="24"/>
  <c r="BB14" i="24"/>
  <c r="AQ14" i="24"/>
  <c r="AK14" i="24"/>
  <c r="AH14" i="24"/>
  <c r="Y14" i="24"/>
  <c r="N14" i="24"/>
  <c r="E14" i="24"/>
  <c r="K14" i="24"/>
  <c r="H14" i="24"/>
  <c r="G13" i="13"/>
  <c r="F13" i="13"/>
  <c r="B14" i="24" l="1"/>
  <c r="H19" i="27" l="1"/>
  <c r="G19" i="27"/>
  <c r="F19" i="27"/>
  <c r="E19" i="27"/>
  <c r="D19" i="27"/>
  <c r="C19" i="27"/>
  <c r="B19" i="27"/>
  <c r="H10" i="27"/>
  <c r="G10" i="27"/>
  <c r="F10" i="27"/>
  <c r="E10" i="27"/>
  <c r="D10" i="27"/>
  <c r="C10" i="27"/>
  <c r="B10" i="27"/>
  <c r="H19" i="26"/>
  <c r="G19" i="26"/>
  <c r="F19" i="26"/>
  <c r="E19" i="26"/>
  <c r="D19" i="26"/>
  <c r="C19" i="26"/>
  <c r="B19" i="26"/>
  <c r="H10" i="26"/>
  <c r="G10" i="26"/>
  <c r="F10" i="26"/>
  <c r="E10" i="26"/>
  <c r="D10" i="26"/>
  <c r="C10" i="26"/>
  <c r="B10" i="26"/>
  <c r="BE13" i="17"/>
  <c r="BD13" i="17"/>
  <c r="BC13" i="17"/>
  <c r="BB13" i="17"/>
  <c r="BA13" i="17"/>
  <c r="AZ13" i="17"/>
  <c r="AY13" i="17"/>
  <c r="AX13" i="17"/>
  <c r="AW13" i="17"/>
  <c r="AV13" i="17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BE13" i="16"/>
  <c r="BD13" i="16"/>
  <c r="BC13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I13" i="13"/>
  <c r="H13" i="13"/>
  <c r="E13" i="13"/>
  <c r="D13" i="13"/>
  <c r="C13" i="13"/>
  <c r="B13" i="13"/>
  <c r="M14" i="4"/>
  <c r="F14" i="4"/>
  <c r="E14" i="4"/>
  <c r="D14" i="4"/>
  <c r="C14" i="20" l="1"/>
  <c r="B14" i="20" s="1"/>
  <c r="AJ14" i="20"/>
  <c r="AI14" i="20" s="1"/>
  <c r="M60" i="3" l="1"/>
  <c r="E60" i="3" s="1"/>
  <c r="C60" i="3"/>
  <c r="O60" i="3" s="1"/>
  <c r="N60" i="3" l="1"/>
  <c r="Q60" i="3"/>
</calcChain>
</file>

<file path=xl/sharedStrings.xml><?xml version="1.0" encoding="utf-8"?>
<sst xmlns="http://schemas.openxmlformats.org/spreadsheetml/2006/main" count="2182" uniqueCount="572">
  <si>
    <t xml:space="preserve"> Diseases of the blood
and blood-forming
organs and certain disorders involving </t>
  </si>
  <si>
    <t>Certain conditions 
originating in the 
perinatal period</t>
  </si>
  <si>
    <t>Migrants, by Place of Destination</t>
  </si>
  <si>
    <t>Diseases of the 
digestive system</t>
  </si>
  <si>
    <t>Diseases of the 
circulatory system</t>
  </si>
  <si>
    <t xml:space="preserve"> Mental and behavioural 
disorders</t>
  </si>
  <si>
    <t>Diseases of the 
respiratory system</t>
  </si>
  <si>
    <t>and  Intra-Metropolitan City and Province migrants are based on In-migrants population, excluding emigrants overseas</t>
  </si>
  <si>
    <r>
      <t>5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9</t>
    </r>
  </si>
  <si>
    <t>Intra-Province migrants</t>
  </si>
  <si>
    <t>Marriage to Foreigners</t>
  </si>
  <si>
    <t>Marriages of bridegroom</t>
  </si>
  <si>
    <r>
      <t xml:space="preserve">(Other provinces </t>
    </r>
    <r>
      <rPr>
        <b/>
        <sz val="20"/>
        <color indexed="8"/>
        <rFont val="HY견명조"/>
        <family val="1"/>
        <charset val="129"/>
      </rPr>
      <t>→</t>
    </r>
    <r>
      <rPr>
        <b/>
        <sz val="20"/>
        <color indexed="8"/>
        <rFont val="Arial Narrow"/>
        <family val="2"/>
      </rPr>
      <t xml:space="preserve"> Jeonnam)</t>
    </r>
  </si>
  <si>
    <t>Diseases of the 
musculoskeletal 
system and connective tissue</t>
  </si>
  <si>
    <t>Households and Population by Si and Gun(Resident Registration)</t>
  </si>
  <si>
    <t>Source : Statistics Korea</t>
  </si>
  <si>
    <t>No. of
General Households</t>
  </si>
  <si>
    <t>Population by Age(5-year age group) and Gender(Cont'd)</t>
  </si>
  <si>
    <t>Population by Age(5-year age group) and Gender</t>
  </si>
  <si>
    <t>Diseases of the skin 
and subcutaneous tissue</t>
  </si>
  <si>
    <t xml:space="preserve"> Endocrine,
nutritional and
metabolic diseases</t>
  </si>
  <si>
    <r>
      <t xml:space="preserve">(Jeonnam </t>
    </r>
    <r>
      <rPr>
        <b/>
        <sz val="20"/>
        <color indexed="8"/>
        <rFont val="돋움"/>
        <family val="3"/>
        <charset val="129"/>
      </rPr>
      <t>→</t>
    </r>
    <r>
      <rPr>
        <b/>
        <sz val="20"/>
        <color indexed="8"/>
        <rFont val="Arial Narrow"/>
        <family val="2"/>
      </rPr>
      <t xml:space="preserve"> Other provinces)</t>
    </r>
  </si>
  <si>
    <t>완도군</t>
  </si>
  <si>
    <t>Diseases of the 
genitourinary system</t>
  </si>
  <si>
    <t>Migrants, by Place of Origin(Cont'd)</t>
  </si>
  <si>
    <t>Certain infectious 
and parasitic diseases</t>
  </si>
  <si>
    <t>Pregnancy, childbirth 
and the puerperium</t>
  </si>
  <si>
    <t>Registered Foreigners by Major Nationality</t>
  </si>
  <si>
    <t>External causes of 
mobidity and mortality</t>
  </si>
  <si>
    <t>Migrants, by Place of Destination(Cont'd)</t>
  </si>
  <si>
    <t>Marriages of bride</t>
  </si>
  <si>
    <t>85 years old over</t>
  </si>
  <si>
    <t>Vital Statistics</t>
  </si>
  <si>
    <t>Inter-Si and Gun</t>
  </si>
  <si>
    <t>Intra-Si and Gun</t>
  </si>
  <si>
    <t>years old &amp; over</t>
  </si>
  <si>
    <t xml:space="preserve"> Unit : person,  %</t>
  </si>
  <si>
    <t>월별</t>
  </si>
  <si>
    <t xml:space="preserve">
Year</t>
  </si>
  <si>
    <t xml:space="preserve"> Congenital malformations, 
defoformations and 
chromosomal abnormalities </t>
  </si>
  <si>
    <t xml:space="preserve"> Symptoms, singns and 
abnormal clinical and 
and laboratory finding, NEC</t>
  </si>
  <si>
    <r>
      <t>70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74</t>
    </r>
  </si>
  <si>
    <r>
      <t>55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59</t>
    </r>
  </si>
  <si>
    <r>
      <t>60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64</t>
    </r>
  </si>
  <si>
    <r>
      <t>50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54</t>
    </r>
  </si>
  <si>
    <r>
      <t>65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69</t>
    </r>
  </si>
  <si>
    <r>
      <t>45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49</t>
    </r>
  </si>
  <si>
    <r>
      <t>80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84</t>
    </r>
  </si>
  <si>
    <r>
      <t>75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79</t>
    </r>
  </si>
  <si>
    <t>Person 65</t>
  </si>
  <si>
    <t>households</t>
  </si>
  <si>
    <t>Jindo-gun</t>
  </si>
  <si>
    <t>Uzbekisatan</t>
  </si>
  <si>
    <t>Muan-gun</t>
  </si>
  <si>
    <t>(타시도 → 전남)</t>
  </si>
  <si>
    <t>Yeosu-si</t>
  </si>
  <si>
    <t>Gangjin-gun</t>
  </si>
  <si>
    <t>In-migrants</t>
  </si>
  <si>
    <t xml:space="preserve">  Female</t>
  </si>
  <si>
    <t xml:space="preserve">   70 ~ 74</t>
  </si>
  <si>
    <t>Population</t>
  </si>
  <si>
    <t>Thailand</t>
  </si>
  <si>
    <t>Goheung-gun</t>
  </si>
  <si>
    <t>단위 : 명, %</t>
  </si>
  <si>
    <t>Shinan-gun</t>
  </si>
  <si>
    <t>migrants</t>
  </si>
  <si>
    <t>Chungnam</t>
  </si>
  <si>
    <t xml:space="preserve">   55 ~ 59</t>
  </si>
  <si>
    <t>Gyeonggi</t>
  </si>
  <si>
    <t>Composition</t>
  </si>
  <si>
    <t>Gurye-gun</t>
  </si>
  <si>
    <t xml:space="preserve">  unknown</t>
  </si>
  <si>
    <t>Philippines</t>
  </si>
  <si>
    <t>Boseong-gun</t>
  </si>
  <si>
    <t xml:space="preserve">   50 ~ 54</t>
  </si>
  <si>
    <t>(전남 → 타시도)</t>
  </si>
  <si>
    <t>Person per</t>
  </si>
  <si>
    <t>1. 인 구 추 이</t>
  </si>
  <si>
    <t>household</t>
  </si>
  <si>
    <t xml:space="preserve">   80 ~ 84</t>
  </si>
  <si>
    <t>old &amp; over</t>
  </si>
  <si>
    <t>United States</t>
  </si>
  <si>
    <t>Jangheung-gun</t>
  </si>
  <si>
    <t>Intra-provin</t>
  </si>
  <si>
    <t>Jangseong-gun</t>
  </si>
  <si>
    <t>Person 65 years</t>
  </si>
  <si>
    <t>Hampyeong-gun</t>
  </si>
  <si>
    <t xml:space="preserve"> Marriage Rate</t>
  </si>
  <si>
    <t>Net-migrants</t>
  </si>
  <si>
    <t>Gokseong-gun</t>
  </si>
  <si>
    <t>Divorce Rate</t>
  </si>
  <si>
    <t>increase rate</t>
  </si>
  <si>
    <t>Out-migrants</t>
  </si>
  <si>
    <t>Net migrants</t>
  </si>
  <si>
    <t>Gwangyang-si</t>
  </si>
  <si>
    <t>Yeonggwang-gun</t>
  </si>
  <si>
    <t>1.  인 구 추 이 (속)</t>
  </si>
  <si>
    <t>Divorce</t>
  </si>
  <si>
    <t>연  별</t>
  </si>
  <si>
    <t>Sejong</t>
  </si>
  <si>
    <t>인구증가율</t>
  </si>
  <si>
    <t>Jun.</t>
  </si>
  <si>
    <t>미    국</t>
  </si>
  <si>
    <t>Apr.</t>
  </si>
  <si>
    <t>인구밀도</t>
  </si>
  <si>
    <t>Jeonbuk</t>
  </si>
  <si>
    <t xml:space="preserve">  Male</t>
  </si>
  <si>
    <t>도내 이동</t>
  </si>
  <si>
    <t>Dec.</t>
  </si>
  <si>
    <t xml:space="preserve">Year </t>
  </si>
  <si>
    <t>전    입</t>
  </si>
  <si>
    <t>Mongol</t>
  </si>
  <si>
    <t>몽  골</t>
  </si>
  <si>
    <t>총    계</t>
  </si>
  <si>
    <t>총  수</t>
  </si>
  <si>
    <t>연   별</t>
  </si>
  <si>
    <t>Seoul</t>
  </si>
  <si>
    <t>Jul.</t>
  </si>
  <si>
    <t>1990*</t>
  </si>
  <si>
    <t>Naju-si</t>
  </si>
  <si>
    <t>중    국</t>
  </si>
  <si>
    <t>필 리 핀</t>
  </si>
  <si>
    <t>Sep.</t>
  </si>
  <si>
    <t>인    구</t>
  </si>
  <si>
    <t>Daegu</t>
  </si>
  <si>
    <t>Gwangju</t>
  </si>
  <si>
    <t>Others</t>
  </si>
  <si>
    <t>10 월</t>
  </si>
  <si>
    <t>Year</t>
  </si>
  <si>
    <t>Area</t>
  </si>
  <si>
    <t>Korean</t>
  </si>
  <si>
    <t>세대당인구</t>
  </si>
  <si>
    <t>Gangwon</t>
  </si>
  <si>
    <t>인도네시아</t>
  </si>
  <si>
    <t>1975*</t>
  </si>
  <si>
    <t>China</t>
  </si>
  <si>
    <t>unknown</t>
  </si>
  <si>
    <t>Vietnam</t>
  </si>
  <si>
    <t>전    출</t>
  </si>
  <si>
    <t>11 월</t>
  </si>
  <si>
    <t>캄보디아</t>
  </si>
  <si>
    <t>Gender</t>
  </si>
  <si>
    <t>1985*</t>
  </si>
  <si>
    <t>Jeju</t>
  </si>
  <si>
    <t>Aug.</t>
  </si>
  <si>
    <t>Jan.</t>
  </si>
  <si>
    <t>Japan</t>
  </si>
  <si>
    <t>태  국</t>
  </si>
  <si>
    <t>Month</t>
  </si>
  <si>
    <t>1980*</t>
  </si>
  <si>
    <t>Daejeon</t>
  </si>
  <si>
    <t>구 성 비</t>
  </si>
  <si>
    <t>Ulsan</t>
  </si>
  <si>
    <t>Busan</t>
  </si>
  <si>
    <t>Feb.</t>
  </si>
  <si>
    <t>No. of</t>
  </si>
  <si>
    <t>일    본</t>
  </si>
  <si>
    <t>12 월</t>
  </si>
  <si>
    <t>베 트 남</t>
  </si>
  <si>
    <t>Mar.</t>
  </si>
  <si>
    <t>성     별</t>
  </si>
  <si>
    <t>Male</t>
  </si>
  <si>
    <t>Incheon</t>
  </si>
  <si>
    <t>Total</t>
  </si>
  <si>
    <t>Nov.</t>
  </si>
  <si>
    <t>Oct.</t>
  </si>
  <si>
    <t xml:space="preserve"> 기    타</t>
  </si>
  <si>
    <t>Si, Gun</t>
  </si>
  <si>
    <t>density</t>
  </si>
  <si>
    <t>Female</t>
  </si>
  <si>
    <t>우즈베키스탄</t>
  </si>
  <si>
    <t>Gyeong-</t>
  </si>
  <si>
    <r>
      <t>35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39</t>
    </r>
  </si>
  <si>
    <r>
      <t>15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19</t>
    </r>
  </si>
  <si>
    <r>
      <t>40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44</t>
    </r>
  </si>
  <si>
    <r>
      <t>10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14</t>
    </r>
  </si>
  <si>
    <r>
      <t>20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24</t>
    </r>
  </si>
  <si>
    <r>
      <t>30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34</t>
    </r>
  </si>
  <si>
    <r>
      <t>25</t>
    </r>
    <r>
      <rPr>
        <sz val="10"/>
        <rFont val="바탕체"/>
        <family val="1"/>
        <charset val="129"/>
      </rPr>
      <t>∼</t>
    </r>
    <r>
      <rPr>
        <sz val="10"/>
        <color indexed="8"/>
        <rFont val="Arial Narrow"/>
        <family val="2"/>
      </rPr>
      <t>29</t>
    </r>
  </si>
  <si>
    <t>Female
Household Rate</t>
  </si>
  <si>
    <t>Diseases of the 
nervous system</t>
  </si>
  <si>
    <t>Diseases of the 
eye and adnexa</t>
  </si>
  <si>
    <t>Korean bride+Foreign bridegroom</t>
  </si>
  <si>
    <t>Korean bridegroom+Foreign bride</t>
  </si>
  <si>
    <t>Damyang-gun</t>
  </si>
  <si>
    <t>Haenam-gun</t>
  </si>
  <si>
    <t>Suncheon-si</t>
  </si>
  <si>
    <t xml:space="preserve">   75 ~ 79</t>
  </si>
  <si>
    <t>Cambodia</t>
  </si>
  <si>
    <t xml:space="preserve">   60 ~ 64</t>
  </si>
  <si>
    <t>Foreigner</t>
  </si>
  <si>
    <t>Age of 5</t>
  </si>
  <si>
    <t>Yeongam-gun</t>
  </si>
  <si>
    <t>Marriage</t>
  </si>
  <si>
    <t xml:space="preserve"> Neoplasm</t>
  </si>
  <si>
    <t xml:space="preserve">   45 ~ 49</t>
  </si>
  <si>
    <t xml:space="preserve">  합      계</t>
  </si>
  <si>
    <t>Mokpo-si</t>
  </si>
  <si>
    <t>Hwasun-gun</t>
  </si>
  <si>
    <t xml:space="preserve">   65 ~ 69</t>
  </si>
  <si>
    <t>Chungbuk</t>
  </si>
  <si>
    <t>Indonesia</t>
  </si>
  <si>
    <t>충남</t>
  </si>
  <si>
    <t>1 월</t>
  </si>
  <si>
    <t>5 월</t>
  </si>
  <si>
    <t>해남군</t>
  </si>
  <si>
    <t>nam</t>
  </si>
  <si>
    <t>신안군</t>
  </si>
  <si>
    <t>강진군</t>
  </si>
  <si>
    <t>8 월</t>
  </si>
  <si>
    <t>buk</t>
  </si>
  <si>
    <t>한국인</t>
  </si>
  <si>
    <t>2 월</t>
  </si>
  <si>
    <t>나주시</t>
  </si>
  <si>
    <t>전북</t>
  </si>
  <si>
    <t>담양군</t>
  </si>
  <si>
    <t>화순군</t>
  </si>
  <si>
    <t>9 월</t>
  </si>
  <si>
    <t>장흥군</t>
  </si>
  <si>
    <t>세종</t>
  </si>
  <si>
    <t>광주</t>
  </si>
  <si>
    <t>충북</t>
  </si>
  <si>
    <t>세대당</t>
  </si>
  <si>
    <t>영광군</t>
  </si>
  <si>
    <t>4 월</t>
  </si>
  <si>
    <t>미상</t>
  </si>
  <si>
    <t>부산</t>
  </si>
  <si>
    <t>목포시</t>
  </si>
  <si>
    <t>외국인</t>
  </si>
  <si>
    <t>함평군</t>
  </si>
  <si>
    <t>무안군</t>
  </si>
  <si>
    <t>인천</t>
  </si>
  <si>
    <t>신생물</t>
  </si>
  <si>
    <t>7 월</t>
  </si>
  <si>
    <t>구례군</t>
  </si>
  <si>
    <t>남</t>
  </si>
  <si>
    <t>여</t>
  </si>
  <si>
    <t>고흥군</t>
  </si>
  <si>
    <t xml:space="preserve"> </t>
  </si>
  <si>
    <t>6 월</t>
  </si>
  <si>
    <t>진도군</t>
  </si>
  <si>
    <t>경북</t>
  </si>
  <si>
    <t>서울</t>
  </si>
  <si>
    <t>연령별</t>
  </si>
  <si>
    <t>울산</t>
  </si>
  <si>
    <t>경기</t>
  </si>
  <si>
    <t>경남</t>
  </si>
  <si>
    <t>3 월</t>
  </si>
  <si>
    <t>시군별</t>
  </si>
  <si>
    <t>연 별</t>
  </si>
  <si>
    <t>영암군</t>
  </si>
  <si>
    <t>대구</t>
  </si>
  <si>
    <t>여수시</t>
  </si>
  <si>
    <t>계</t>
  </si>
  <si>
    <t>고령자</t>
  </si>
  <si>
    <t>대전</t>
  </si>
  <si>
    <t>제주</t>
  </si>
  <si>
    <t>남자</t>
  </si>
  <si>
    <t>월 별</t>
  </si>
  <si>
    <t>(%)</t>
  </si>
  <si>
    <t>May</t>
  </si>
  <si>
    <t>여자</t>
  </si>
  <si>
    <t>순천시</t>
  </si>
  <si>
    <t>곡성군</t>
  </si>
  <si>
    <t>보성군</t>
  </si>
  <si>
    <t>…</t>
  </si>
  <si>
    <t>장성군</t>
  </si>
  <si>
    <t>광양시</t>
  </si>
  <si>
    <t>강원</t>
  </si>
  <si>
    <t>Wando-gun</t>
  </si>
  <si>
    <t xml:space="preserve">Jangseong-gun </t>
  </si>
  <si>
    <t>65세 이상</t>
  </si>
  <si>
    <r>
      <t>Ⅲ</t>
    </r>
    <r>
      <rPr>
        <sz val="10"/>
        <rFont val="Arial Narrow"/>
        <family val="2"/>
      </rPr>
      <t>. Population   69</t>
    </r>
    <phoneticPr fontId="42" type="noConversion"/>
  </si>
  <si>
    <r>
      <t xml:space="preserve">70   </t>
    </r>
    <r>
      <rPr>
        <sz val="10"/>
        <rFont val="바탕"/>
        <family val="1"/>
        <charset val="129"/>
      </rPr>
      <t>Ⅲ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인</t>
    </r>
    <r>
      <rPr>
        <sz val="10"/>
        <rFont val="Arial Narrow"/>
        <family val="2"/>
      </rPr>
      <t xml:space="preserve">    </t>
    </r>
    <r>
      <rPr>
        <sz val="10"/>
        <rFont val="바탕"/>
        <family val="1"/>
        <charset val="129"/>
      </rPr>
      <t>구</t>
    </r>
    <phoneticPr fontId="42" type="noConversion"/>
  </si>
  <si>
    <r>
      <t>Ⅲ</t>
    </r>
    <r>
      <rPr>
        <sz val="10"/>
        <rFont val="Arial Narrow"/>
        <family val="2"/>
      </rPr>
      <t>. Population   71</t>
    </r>
    <phoneticPr fontId="42" type="noConversion"/>
  </si>
  <si>
    <r>
      <t xml:space="preserve">72   </t>
    </r>
    <r>
      <rPr>
        <sz val="10"/>
        <rFont val="바탕"/>
        <family val="1"/>
        <charset val="129"/>
      </rPr>
      <t>Ⅲ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인</t>
    </r>
    <r>
      <rPr>
        <sz val="10"/>
        <rFont val="Arial Narrow"/>
        <family val="2"/>
      </rPr>
      <t xml:space="preserve">    </t>
    </r>
    <r>
      <rPr>
        <sz val="10"/>
        <rFont val="바탕"/>
        <family val="1"/>
        <charset val="129"/>
      </rPr>
      <t>구</t>
    </r>
    <phoneticPr fontId="42" type="noConversion"/>
  </si>
  <si>
    <r>
      <t>Ⅲ</t>
    </r>
    <r>
      <rPr>
        <sz val="10"/>
        <rFont val="Arial Narrow"/>
        <family val="2"/>
      </rPr>
      <t>. Population   73</t>
    </r>
    <phoneticPr fontId="42" type="noConversion"/>
  </si>
  <si>
    <r>
      <t>Ⅲ</t>
    </r>
    <r>
      <rPr>
        <sz val="10"/>
        <rFont val="Arial Narrow"/>
        <family val="2"/>
      </rPr>
      <t>. Population   85</t>
    </r>
    <phoneticPr fontId="42" type="noConversion"/>
  </si>
  <si>
    <r>
      <t xml:space="preserve">86   </t>
    </r>
    <r>
      <rPr>
        <sz val="10"/>
        <rFont val="바탕"/>
        <family val="1"/>
        <charset val="129"/>
      </rPr>
      <t>Ⅲ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인</t>
    </r>
    <r>
      <rPr>
        <sz val="10"/>
        <rFont val="Arial Narrow"/>
        <family val="2"/>
      </rPr>
      <t xml:space="preserve">    </t>
    </r>
    <r>
      <rPr>
        <sz val="10"/>
        <rFont val="바탕"/>
        <family val="1"/>
        <charset val="129"/>
      </rPr>
      <t>구</t>
    </r>
    <phoneticPr fontId="42" type="noConversion"/>
  </si>
  <si>
    <r>
      <t>Ⅲ</t>
    </r>
    <r>
      <rPr>
        <sz val="10"/>
        <rFont val="Arial Narrow"/>
        <family val="2"/>
      </rPr>
      <t>. Population   87</t>
    </r>
    <phoneticPr fontId="42" type="noConversion"/>
  </si>
  <si>
    <r>
      <t xml:space="preserve">98   </t>
    </r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"/>
        <family val="1"/>
        <charset val="129"/>
      </rPr>
      <t>구</t>
    </r>
    <phoneticPr fontId="42" type="noConversion"/>
  </si>
  <si>
    <r>
      <t xml:space="preserve">100   </t>
    </r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"/>
        <family val="1"/>
        <charset val="129"/>
      </rPr>
      <t>구</t>
    </r>
    <phoneticPr fontId="42" type="noConversion"/>
  </si>
  <si>
    <r>
      <t xml:space="preserve">102   </t>
    </r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"/>
        <family val="1"/>
        <charset val="129"/>
      </rPr>
      <t>구</t>
    </r>
    <phoneticPr fontId="42" type="noConversion"/>
  </si>
  <si>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>. Population   103</t>
    </r>
    <phoneticPr fontId="42" type="noConversion"/>
  </si>
  <si>
    <r>
      <t xml:space="preserve">104   </t>
    </r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"/>
        <family val="1"/>
        <charset val="129"/>
      </rPr>
      <t>구</t>
    </r>
    <phoneticPr fontId="42" type="noConversion"/>
  </si>
  <si>
    <r>
      <t>Ⅲ</t>
    </r>
    <r>
      <rPr>
        <sz val="10"/>
        <color indexed="8"/>
        <rFont val="Arial Narrow"/>
        <family val="2"/>
      </rPr>
      <t>. Population   105</t>
    </r>
    <phoneticPr fontId="42" type="noConversion"/>
  </si>
  <si>
    <r>
      <t>Ⅲ</t>
    </r>
    <r>
      <rPr>
        <sz val="10"/>
        <color indexed="8"/>
        <rFont val="Arial Narrow"/>
        <family val="2"/>
      </rPr>
      <t>. Population   107</t>
    </r>
    <phoneticPr fontId="42" type="noConversion"/>
  </si>
  <si>
    <t>Migrants, by Place of Origin</t>
    <phoneticPr fontId="42" type="noConversion"/>
  </si>
  <si>
    <r>
      <t>85</t>
    </r>
    <r>
      <rPr>
        <sz val="10"/>
        <rFont val="바탕체"/>
        <family val="1"/>
        <charset val="129"/>
      </rPr>
      <t>∼</t>
    </r>
    <r>
      <rPr>
        <sz val="10"/>
        <rFont val="Arial Narrow"/>
        <family val="2"/>
      </rPr>
      <t>90</t>
    </r>
  </si>
  <si>
    <t>90 years old over</t>
  </si>
  <si>
    <t>인  구</t>
  </si>
  <si>
    <t>면적(㎢)</t>
  </si>
  <si>
    <t>등록인구</t>
  </si>
  <si>
    <t>5세 계급별</t>
  </si>
  <si>
    <r>
      <t>시</t>
    </r>
    <r>
      <rPr>
        <sz val="9"/>
        <color indexed="8"/>
        <rFont val="-윤고딕320"/>
        <family val="1"/>
        <charset val="129"/>
      </rPr>
      <t xml:space="preserve"> </t>
    </r>
    <r>
      <rPr>
        <sz val="9"/>
        <rFont val="-윤고딕320"/>
        <family val="1"/>
        <charset val="129"/>
      </rPr>
      <t>군</t>
    </r>
    <r>
      <rPr>
        <sz val="9"/>
        <color indexed="8"/>
        <rFont val="-윤고딕320"/>
        <family val="1"/>
        <charset val="129"/>
      </rPr>
      <t xml:space="preserve"> </t>
    </r>
    <r>
      <rPr>
        <sz val="9"/>
        <rFont val="-윤고딕320"/>
        <family val="1"/>
        <charset val="129"/>
      </rPr>
      <t>별</t>
    </r>
  </si>
  <si>
    <t>연별</t>
  </si>
  <si>
    <r>
      <rPr>
        <sz val="9"/>
        <rFont val="-윤고딕320"/>
        <family val="1"/>
        <charset val="129"/>
      </rPr>
      <t>출</t>
    </r>
    <r>
      <rPr>
        <sz val="9"/>
        <color indexed="8"/>
        <rFont val="-윤고딕320"/>
        <family val="1"/>
        <charset val="129"/>
      </rPr>
      <t xml:space="preserve">       </t>
    </r>
    <r>
      <rPr>
        <sz val="9"/>
        <rFont val="-윤고딕320"/>
        <family val="1"/>
        <charset val="129"/>
      </rPr>
      <t>생</t>
    </r>
    <r>
      <rPr>
        <sz val="9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  Live Birth</t>
    </r>
  </si>
  <si>
    <r>
      <rPr>
        <sz val="9"/>
        <rFont val="-윤고딕320"/>
        <family val="1"/>
        <charset val="129"/>
      </rPr>
      <t>사</t>
    </r>
    <r>
      <rPr>
        <sz val="9"/>
        <color indexed="8"/>
        <rFont val="-윤고딕320"/>
        <family val="1"/>
        <charset val="129"/>
      </rPr>
      <t xml:space="preserve">       </t>
    </r>
    <r>
      <rPr>
        <sz val="9"/>
        <rFont val="-윤고딕320"/>
        <family val="1"/>
        <charset val="129"/>
      </rPr>
      <t>망</t>
    </r>
    <r>
      <rPr>
        <sz val="9"/>
        <color indexed="8"/>
        <rFont val="-윤고딕320"/>
        <family val="1"/>
        <charset val="129"/>
      </rPr>
      <t xml:space="preserve">   </t>
    </r>
    <r>
      <rPr>
        <sz val="10"/>
        <color indexed="8"/>
        <rFont val="Arial Narrow"/>
        <family val="2"/>
      </rPr>
      <t xml:space="preserve">    Death</t>
    </r>
  </si>
  <si>
    <r>
      <t>혼</t>
    </r>
    <r>
      <rPr>
        <sz val="9"/>
        <color indexed="8"/>
        <rFont val="-윤고딕320"/>
        <family val="1"/>
        <charset val="129"/>
      </rPr>
      <t xml:space="preserve">       </t>
    </r>
    <r>
      <rPr>
        <sz val="9"/>
        <rFont val="-윤고딕320"/>
        <family val="1"/>
        <charset val="129"/>
      </rPr>
      <t>인</t>
    </r>
  </si>
  <si>
    <r>
      <t>이</t>
    </r>
    <r>
      <rPr>
        <sz val="9"/>
        <color indexed="8"/>
        <rFont val="-윤고딕320"/>
        <family val="1"/>
        <charset val="129"/>
      </rPr>
      <t xml:space="preserve">       </t>
    </r>
    <r>
      <rPr>
        <sz val="9"/>
        <rFont val="-윤고딕320"/>
        <family val="1"/>
        <charset val="129"/>
      </rPr>
      <t>혼</t>
    </r>
  </si>
  <si>
    <r>
      <rPr>
        <sz val="9"/>
        <rFont val="-윤고딕320"/>
        <family val="1"/>
        <charset val="129"/>
      </rPr>
      <t>출</t>
    </r>
    <r>
      <rPr>
        <sz val="9"/>
        <color indexed="8"/>
        <rFont val="-윤고딕320"/>
        <family val="1"/>
        <charset val="129"/>
      </rPr>
      <t xml:space="preserve">       </t>
    </r>
    <r>
      <rPr>
        <sz val="9"/>
        <rFont val="-윤고딕320"/>
        <family val="1"/>
        <charset val="129"/>
      </rPr>
      <t>생</t>
    </r>
    <r>
      <rPr>
        <sz val="10"/>
        <color indexed="8"/>
        <rFont val="Arial Narrow"/>
        <family val="2"/>
      </rPr>
      <t xml:space="preserve">       Live Birth</t>
    </r>
  </si>
  <si>
    <r>
      <rPr>
        <sz val="9"/>
        <rFont val="-윤고딕320"/>
        <family val="1"/>
        <charset val="129"/>
      </rPr>
      <t>사</t>
    </r>
    <r>
      <rPr>
        <sz val="9"/>
        <color indexed="8"/>
        <rFont val="-윤고딕320"/>
        <family val="1"/>
        <charset val="129"/>
      </rPr>
      <t xml:space="preserve">       </t>
    </r>
    <r>
      <rPr>
        <sz val="9"/>
        <rFont val="-윤고딕320"/>
        <family val="1"/>
        <charset val="129"/>
      </rPr>
      <t>망</t>
    </r>
    <r>
      <rPr>
        <sz val="10"/>
        <color indexed="8"/>
        <rFont val="Arial Narrow"/>
        <family val="2"/>
      </rPr>
      <t xml:space="preserve">       Death</t>
    </r>
  </si>
  <si>
    <r>
      <rPr>
        <sz val="9"/>
        <rFont val="-윤고딕320"/>
        <family val="1"/>
        <charset val="129"/>
      </rPr>
      <t>총</t>
    </r>
    <r>
      <rPr>
        <sz val="9"/>
        <color indexed="8"/>
        <rFont val="-윤고딕320"/>
        <family val="1"/>
        <charset val="129"/>
      </rPr>
      <t xml:space="preserve">  </t>
    </r>
    <r>
      <rPr>
        <sz val="9"/>
        <rFont val="-윤고딕320"/>
        <family val="1"/>
        <charset val="129"/>
      </rPr>
      <t>이</t>
    </r>
    <r>
      <rPr>
        <sz val="9"/>
        <color indexed="8"/>
        <rFont val="-윤고딕320"/>
        <family val="1"/>
        <charset val="129"/>
      </rPr>
      <t xml:space="preserve">  </t>
    </r>
    <r>
      <rPr>
        <sz val="9"/>
        <rFont val="-윤고딕320"/>
        <family val="1"/>
        <charset val="129"/>
      </rPr>
      <t>동</t>
    </r>
    <r>
      <rPr>
        <sz val="10"/>
        <color indexed="8"/>
        <rFont val="Arial Narrow"/>
        <family val="2"/>
      </rPr>
      <t xml:space="preserve">      Total migrants</t>
    </r>
  </si>
  <si>
    <r>
      <t>순</t>
    </r>
    <r>
      <rPr>
        <sz val="9"/>
        <color indexed="8"/>
        <rFont val="-윤고딕320"/>
        <family val="1"/>
        <charset val="129"/>
      </rPr>
      <t xml:space="preserve">      </t>
    </r>
    <r>
      <rPr>
        <sz val="9"/>
        <rFont val="-윤고딕320"/>
        <family val="1"/>
        <charset val="129"/>
      </rPr>
      <t>이</t>
    </r>
    <r>
      <rPr>
        <sz val="9"/>
        <color indexed="8"/>
        <rFont val="-윤고딕320"/>
        <family val="1"/>
        <charset val="129"/>
      </rPr>
      <t xml:space="preserve">      </t>
    </r>
    <r>
      <rPr>
        <sz val="9"/>
        <rFont val="-윤고딕320"/>
        <family val="1"/>
        <charset val="129"/>
      </rPr>
      <t>동</t>
    </r>
  </si>
  <si>
    <r>
      <t>연</t>
    </r>
    <r>
      <rPr>
        <sz val="9"/>
        <color indexed="8"/>
        <rFont val="-윤고딕320"/>
        <family val="1"/>
        <charset val="129"/>
      </rPr>
      <t xml:space="preserve">  </t>
    </r>
    <r>
      <rPr>
        <sz val="9"/>
        <rFont val="-윤고딕320"/>
        <family val="1"/>
        <charset val="129"/>
      </rPr>
      <t>별</t>
    </r>
  </si>
  <si>
    <r>
      <rPr>
        <sz val="9"/>
        <color indexed="8"/>
        <rFont val="-윤고딕320"/>
        <family val="1"/>
        <charset val="129"/>
      </rPr>
      <t>45∼49세</t>
    </r>
    <r>
      <rPr>
        <sz val="10"/>
        <color indexed="8"/>
        <rFont val="돋움"/>
        <family val="3"/>
        <charset val="129"/>
      </rPr>
      <t xml:space="preserve">
</t>
    </r>
    <r>
      <rPr>
        <sz val="10"/>
        <color indexed="8"/>
        <rFont val="Arial Narrow"/>
        <family val="2"/>
      </rPr>
      <t>Years old</t>
    </r>
  </si>
  <si>
    <r>
      <rPr>
        <sz val="9"/>
        <color indexed="8"/>
        <rFont val="-윤고딕320"/>
        <family val="1"/>
        <charset val="129"/>
      </rPr>
      <t>50∼54세</t>
    </r>
    <r>
      <rPr>
        <sz val="10"/>
        <color indexed="8"/>
        <rFont val="돋움"/>
        <family val="3"/>
        <charset val="129"/>
      </rPr>
      <t xml:space="preserve">
</t>
    </r>
    <r>
      <rPr>
        <sz val="10"/>
        <color indexed="8"/>
        <rFont val="Arial Narrow"/>
        <family val="2"/>
      </rPr>
      <t>Years old</t>
    </r>
  </si>
  <si>
    <r>
      <rPr>
        <sz val="9"/>
        <color indexed="8"/>
        <rFont val="-윤고딕320"/>
        <family val="1"/>
        <charset val="129"/>
      </rPr>
      <t>55∼59세</t>
    </r>
    <r>
      <rPr>
        <sz val="10"/>
        <color indexed="8"/>
        <rFont val="돋움"/>
        <family val="3"/>
        <charset val="129"/>
      </rPr>
      <t xml:space="preserve">
</t>
    </r>
    <r>
      <rPr>
        <sz val="10"/>
        <color indexed="8"/>
        <rFont val="Arial Narrow"/>
        <family val="2"/>
      </rPr>
      <t>Years old</t>
    </r>
  </si>
  <si>
    <r>
      <rPr>
        <sz val="9"/>
        <color indexed="8"/>
        <rFont val="-윤고딕320"/>
        <family val="1"/>
        <charset val="129"/>
      </rPr>
      <t>60∼64세</t>
    </r>
    <r>
      <rPr>
        <sz val="10"/>
        <color indexed="8"/>
        <rFont val="돋움"/>
        <family val="3"/>
        <charset val="129"/>
      </rPr>
      <t xml:space="preserve">
</t>
    </r>
    <r>
      <rPr>
        <sz val="10"/>
        <color indexed="8"/>
        <rFont val="Arial Narrow"/>
        <family val="2"/>
      </rPr>
      <t>Years old</t>
    </r>
  </si>
  <si>
    <r>
      <rPr>
        <sz val="9"/>
        <color indexed="8"/>
        <rFont val="-윤고딕320"/>
        <family val="1"/>
        <charset val="129"/>
      </rPr>
      <t>65∼69세</t>
    </r>
    <r>
      <rPr>
        <sz val="10"/>
        <color indexed="8"/>
        <rFont val="돋움"/>
        <family val="3"/>
        <charset val="129"/>
      </rPr>
      <t xml:space="preserve">
</t>
    </r>
    <r>
      <rPr>
        <sz val="10"/>
        <color indexed="8"/>
        <rFont val="Arial Narrow"/>
        <family val="2"/>
      </rPr>
      <t>Years old</t>
    </r>
  </si>
  <si>
    <r>
      <rPr>
        <sz val="9"/>
        <color indexed="8"/>
        <rFont val="-윤고딕320"/>
        <family val="1"/>
        <charset val="129"/>
      </rPr>
      <t>70</t>
    </r>
    <r>
      <rPr>
        <sz val="9"/>
        <rFont val="-윤고딕320"/>
        <family val="1"/>
        <charset val="129"/>
      </rPr>
      <t>∼</t>
    </r>
    <r>
      <rPr>
        <sz val="9"/>
        <color indexed="8"/>
        <rFont val="-윤고딕320"/>
        <family val="1"/>
        <charset val="129"/>
      </rPr>
      <t>74</t>
    </r>
    <r>
      <rPr>
        <sz val="9"/>
        <rFont val="-윤고딕320"/>
        <family val="1"/>
        <charset val="129"/>
      </rPr>
      <t>세</t>
    </r>
    <r>
      <rPr>
        <sz val="10"/>
        <rFont val="바탕체"/>
        <family val="1"/>
        <charset val="129"/>
      </rPr>
      <t xml:space="preserve">
</t>
    </r>
    <r>
      <rPr>
        <sz val="10"/>
        <rFont val="Arial Narrow"/>
        <family val="2"/>
      </rPr>
      <t>Years old</t>
    </r>
  </si>
  <si>
    <r>
      <rPr>
        <sz val="9"/>
        <color indexed="8"/>
        <rFont val="-윤고딕320"/>
        <family val="1"/>
        <charset val="129"/>
      </rPr>
      <t>75</t>
    </r>
    <r>
      <rPr>
        <sz val="9"/>
        <rFont val="-윤고딕320"/>
        <family val="1"/>
        <charset val="129"/>
      </rPr>
      <t>세</t>
    </r>
    <r>
      <rPr>
        <sz val="9"/>
        <color indexed="8"/>
        <rFont val="-윤고딕320"/>
        <family val="1"/>
        <charset val="129"/>
      </rPr>
      <t xml:space="preserve"> </t>
    </r>
    <r>
      <rPr>
        <sz val="9"/>
        <rFont val="-윤고딕320"/>
        <family val="1"/>
        <charset val="129"/>
      </rPr>
      <t>이상</t>
    </r>
    <r>
      <rPr>
        <sz val="10"/>
        <rFont val="바탕체"/>
        <family val="1"/>
        <charset val="129"/>
      </rPr>
      <t xml:space="preserve">
</t>
    </r>
    <r>
      <rPr>
        <sz val="10"/>
        <color indexed="8"/>
        <rFont val="Arial Narrow"/>
        <family val="2"/>
      </rPr>
      <t>75 years old
or over</t>
    </r>
  </si>
  <si>
    <r>
      <t>Ⅲ.  인     구</t>
    </r>
    <r>
      <rPr>
        <sz val="24"/>
        <color indexed="8"/>
        <rFont val="-윤명조340"/>
        <family val="1"/>
        <charset val="129"/>
      </rPr>
      <t xml:space="preserve">
Population</t>
    </r>
  </si>
  <si>
    <r>
      <rPr>
        <sz val="10"/>
        <rFont val="-윤고딕320"/>
        <family val="1"/>
        <charset val="129"/>
      </rPr>
      <t>등록인구</t>
    </r>
    <r>
      <rPr>
        <vertAlign val="superscript"/>
        <sz val="10"/>
        <color indexed="8"/>
        <rFont val="-윤고딕320"/>
        <family val="1"/>
        <charset val="129"/>
      </rPr>
      <t xml:space="preserve">2) </t>
    </r>
    <r>
      <rPr>
        <sz val="10"/>
        <rFont val="-윤고딕320"/>
        <family val="1"/>
        <charset val="129"/>
      </rPr>
      <t xml:space="preserve"> </t>
    </r>
    <r>
      <rPr>
        <sz val="10"/>
        <rFont val="바탕체"/>
        <family val="1"/>
        <charset val="129"/>
      </rPr>
      <t xml:space="preserve">       </t>
    </r>
    <r>
      <rPr>
        <sz val="10"/>
        <color indexed="8"/>
        <rFont val="Arial Narrow"/>
        <family val="2"/>
      </rPr>
      <t>Registered Population</t>
    </r>
  </si>
  <si>
    <r>
      <t>세    대</t>
    </r>
    <r>
      <rPr>
        <vertAlign val="superscript"/>
        <sz val="10"/>
        <color indexed="8"/>
        <rFont val="-윤고딕320"/>
        <family val="1"/>
        <charset val="129"/>
      </rPr>
      <t>1)</t>
    </r>
  </si>
  <si>
    <r>
      <rPr>
        <sz val="10"/>
        <color indexed="8"/>
        <rFont val="-윤고딕320"/>
        <family val="1"/>
        <charset val="129"/>
      </rPr>
      <t xml:space="preserve">시·도간  이동 </t>
    </r>
    <r>
      <rPr>
        <sz val="10"/>
        <color indexed="8"/>
        <rFont val="Arial Narrow"/>
        <family val="2"/>
      </rPr>
      <t xml:space="preserve">   Inter-Metropolitan City and Province migrants</t>
    </r>
  </si>
  <si>
    <r>
      <t>순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이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동</t>
    </r>
  </si>
  <si>
    <r>
      <rPr>
        <sz val="10"/>
        <rFont val="-윤고딕320"/>
        <family val="1"/>
        <charset val="129"/>
      </rPr>
      <t>총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이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동</t>
    </r>
    <r>
      <rPr>
        <sz val="10"/>
        <rFont val="바탕체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 Total migrants</t>
    </r>
    <phoneticPr fontId="42" type="noConversion"/>
  </si>
  <si>
    <r>
      <t>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내</t>
    </r>
  </si>
  <si>
    <r>
      <t>남편</t>
    </r>
    <r>
      <rPr>
        <sz val="10"/>
        <color indexed="8"/>
        <rFont val="-윤고딕320"/>
        <family val="1"/>
        <charset val="129"/>
      </rPr>
      <t>+</t>
    </r>
    <r>
      <rPr>
        <sz val="10"/>
        <rFont val="-윤고딕320"/>
        <family val="1"/>
        <charset val="129"/>
      </rPr>
      <t>외국인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아내</t>
    </r>
  </si>
  <si>
    <r>
      <t>아내</t>
    </r>
    <r>
      <rPr>
        <sz val="10"/>
        <color indexed="8"/>
        <rFont val="-윤고딕320"/>
        <family val="1"/>
        <charset val="129"/>
      </rPr>
      <t>-</t>
    </r>
    <r>
      <rPr>
        <sz val="10"/>
        <rFont val="-윤고딕320"/>
        <family val="1"/>
        <charset val="129"/>
      </rPr>
      <t>혼인건수</t>
    </r>
  </si>
  <si>
    <r>
      <t>아내</t>
    </r>
    <r>
      <rPr>
        <sz val="10"/>
        <color indexed="8"/>
        <rFont val="-윤고딕320"/>
        <family val="1"/>
        <charset val="129"/>
      </rPr>
      <t>+</t>
    </r>
    <r>
      <rPr>
        <sz val="10"/>
        <rFont val="-윤고딕320"/>
        <family val="1"/>
        <charset val="129"/>
      </rPr>
      <t>외국인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남편</t>
    </r>
  </si>
  <si>
    <r>
      <t xml:space="preserve">
연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별</t>
    </r>
  </si>
  <si>
    <r>
      <t>특정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감염성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
기생충성질환</t>
    </r>
  </si>
  <si>
    <r>
      <t>혈액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조혈기관
질환과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면역기전을
침범하는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특정장애</t>
    </r>
  </si>
  <si>
    <r>
      <t>내분비</t>
    </r>
    <r>
      <rPr>
        <sz val="10"/>
        <color indexed="8"/>
        <rFont val="-윤고딕320"/>
        <family val="1"/>
        <charset val="129"/>
      </rPr>
      <t xml:space="preserve">, </t>
    </r>
    <r>
      <rPr>
        <sz val="10"/>
        <rFont val="-윤고딕320"/>
        <family val="1"/>
        <charset val="129"/>
      </rPr>
      <t>영양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대사질환</t>
    </r>
  </si>
  <si>
    <r>
      <t>정신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행동장애</t>
    </r>
  </si>
  <si>
    <r>
      <t>신경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계통의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 xml:space="preserve">질환
</t>
    </r>
  </si>
  <si>
    <r>
      <t>눈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눈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부속기의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질환</t>
    </r>
  </si>
  <si>
    <r>
      <t>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꼭지돌기의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질환</t>
    </r>
  </si>
  <si>
    <r>
      <t>순환기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계통의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질환</t>
    </r>
  </si>
  <si>
    <r>
      <t>호흡기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계통의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질환</t>
    </r>
  </si>
  <si>
    <r>
      <t>소화기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계통의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질환</t>
    </r>
  </si>
  <si>
    <r>
      <t>피부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피부밑
조직의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질환</t>
    </r>
  </si>
  <si>
    <r>
      <t>근육골격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계통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결합조직의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질환</t>
    </r>
  </si>
  <si>
    <r>
      <t xml:space="preserve">비뇨생식기
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계통의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질환</t>
    </r>
  </si>
  <si>
    <r>
      <t>임신</t>
    </r>
    <r>
      <rPr>
        <sz val="10"/>
        <color indexed="8"/>
        <rFont val="-윤고딕320"/>
        <family val="1"/>
        <charset val="129"/>
      </rPr>
      <t xml:space="preserve">, </t>
    </r>
    <r>
      <rPr>
        <sz val="10"/>
        <rFont val="-윤고딕320"/>
        <family val="1"/>
        <charset val="129"/>
      </rPr>
      <t>출산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산후기</t>
    </r>
  </si>
  <si>
    <r>
      <t>출생전후기에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기원한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특정병태</t>
    </r>
  </si>
  <si>
    <r>
      <t>선천기형</t>
    </r>
    <r>
      <rPr>
        <sz val="10"/>
        <color indexed="8"/>
        <rFont val="-윤고딕320"/>
        <family val="1"/>
        <charset val="129"/>
      </rPr>
      <t xml:space="preserve">, 
</t>
    </r>
    <r>
      <rPr>
        <sz val="10"/>
        <rFont val="-윤고딕320"/>
        <family val="1"/>
        <charset val="129"/>
      </rPr>
      <t>변형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염색체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이상</t>
    </r>
  </si>
  <si>
    <r>
      <t>달리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분류되지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않은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증상</t>
    </r>
    <r>
      <rPr>
        <sz val="10"/>
        <color indexed="8"/>
        <rFont val="-윤고딕320"/>
        <family val="1"/>
        <charset val="129"/>
      </rPr>
      <t xml:space="preserve">, </t>
    </r>
    <r>
      <rPr>
        <sz val="10"/>
        <rFont val="-윤고딕320"/>
        <family val="1"/>
        <charset val="129"/>
      </rPr>
      <t>징후</t>
    </r>
  </si>
  <si>
    <r>
      <t>질병이환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사망의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외인</t>
    </r>
  </si>
  <si>
    <r>
      <t>연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별</t>
    </r>
  </si>
  <si>
    <r>
      <t>신경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계통의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질환</t>
    </r>
  </si>
  <si>
    <r>
      <t>출생전후기에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기원한
특정병태</t>
    </r>
  </si>
  <si>
    <r>
      <rPr>
        <sz val="10"/>
        <rFont val="-윤고딕320"/>
        <family val="1"/>
        <charset val="129"/>
      </rPr>
      <t>일반혼인율</t>
    </r>
    <r>
      <rPr>
        <sz val="10"/>
        <rFont val="바탕체"/>
        <family val="1"/>
        <charset val="129"/>
      </rPr>
      <t xml:space="preserve">
</t>
    </r>
    <r>
      <rPr>
        <sz val="10"/>
        <color indexed="8"/>
        <rFont val="Arial Narrow"/>
        <family val="2"/>
      </rPr>
      <t>General Marriage Rate</t>
    </r>
  </si>
  <si>
    <r>
      <t>15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19</t>
    </r>
    <r>
      <rPr>
        <sz val="10"/>
        <rFont val="-윤고딕320"/>
        <family val="1"/>
        <charset val="129"/>
      </rPr>
      <t xml:space="preserve">세
</t>
    </r>
    <r>
      <rPr>
        <sz val="10"/>
        <color indexed="8"/>
        <rFont val="Arial Narrow"/>
        <family val="2"/>
      </rPr>
      <t>Years old</t>
    </r>
  </si>
  <si>
    <r>
      <t>20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24</t>
    </r>
    <r>
      <rPr>
        <sz val="10"/>
        <rFont val="-윤고딕320"/>
        <family val="1"/>
        <charset val="129"/>
      </rPr>
      <t>세</t>
    </r>
    <r>
      <rPr>
        <sz val="10"/>
        <rFont val="Arial Narrow"/>
        <family val="2"/>
      </rPr>
      <t xml:space="preserve">
Years old</t>
    </r>
  </si>
  <si>
    <r>
      <t>25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29</t>
    </r>
    <r>
      <rPr>
        <sz val="10"/>
        <rFont val="-윤고딕320"/>
        <family val="1"/>
        <charset val="129"/>
      </rPr>
      <t xml:space="preserve">세
</t>
    </r>
    <r>
      <rPr>
        <sz val="10"/>
        <rFont val="Arial Narrow"/>
        <family val="2"/>
      </rPr>
      <t>Years old</t>
    </r>
  </si>
  <si>
    <r>
      <t>30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34</t>
    </r>
    <r>
      <rPr>
        <sz val="10"/>
        <rFont val="-윤고딕320"/>
        <family val="1"/>
        <charset val="129"/>
      </rPr>
      <t xml:space="preserve">세
</t>
    </r>
    <r>
      <rPr>
        <sz val="10"/>
        <rFont val="Arial Narrow"/>
        <family val="2"/>
      </rPr>
      <t>Years old</t>
    </r>
  </si>
  <si>
    <r>
      <t>35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39</t>
    </r>
    <r>
      <rPr>
        <sz val="10"/>
        <rFont val="-윤고딕320"/>
        <family val="1"/>
        <charset val="129"/>
      </rPr>
      <t xml:space="preserve">세
</t>
    </r>
    <r>
      <rPr>
        <sz val="10"/>
        <rFont val="Arial Narrow"/>
        <family val="2"/>
      </rPr>
      <t>Years old</t>
    </r>
  </si>
  <si>
    <r>
      <rPr>
        <sz val="10"/>
        <color indexed="8"/>
        <rFont val="-윤고딕320"/>
        <family val="1"/>
        <charset val="129"/>
      </rPr>
      <t>40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44</t>
    </r>
    <r>
      <rPr>
        <sz val="10"/>
        <rFont val="-윤고딕320"/>
        <family val="1"/>
        <charset val="129"/>
      </rPr>
      <t>세</t>
    </r>
    <r>
      <rPr>
        <sz val="10"/>
        <rFont val="바탕체"/>
        <family val="1"/>
        <charset val="129"/>
      </rPr>
      <t xml:space="preserve">
</t>
    </r>
    <r>
      <rPr>
        <sz val="10"/>
        <rFont val="Arial Narrow"/>
        <family val="2"/>
      </rPr>
      <t>Years old</t>
    </r>
  </si>
  <si>
    <r>
      <rPr>
        <sz val="10"/>
        <rFont val="-윤고딕320"/>
        <family val="1"/>
        <charset val="129"/>
      </rPr>
      <t>일반가구수</t>
    </r>
    <r>
      <rPr>
        <vertAlign val="superscript"/>
        <sz val="10"/>
        <color indexed="8"/>
        <rFont val="-윤고딕320"/>
        <family val="1"/>
        <charset val="129"/>
      </rPr>
      <t>1)</t>
    </r>
    <r>
      <rPr>
        <sz val="10"/>
        <color indexed="8"/>
        <rFont val="Arial Narrow"/>
        <family val="2"/>
      </rPr>
      <t xml:space="preserve"> (A)</t>
    </r>
  </si>
  <si>
    <r>
      <rPr>
        <sz val="10"/>
        <rFont val="-윤고딕320"/>
        <family val="1"/>
        <charset val="129"/>
      </rPr>
      <t xml:space="preserve">여성가구주 가구수 </t>
    </r>
    <r>
      <rPr>
        <sz val="10"/>
        <rFont val="바탕체"/>
        <family val="1"/>
        <charset val="129"/>
      </rPr>
      <t xml:space="preserve">
</t>
    </r>
    <r>
      <rPr>
        <sz val="10"/>
        <color indexed="8"/>
        <rFont val="Arial Narrow"/>
        <family val="2"/>
      </rPr>
      <t>No. of Female households by marital status</t>
    </r>
  </si>
  <si>
    <r>
      <t>여성가구주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가구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비율</t>
    </r>
    <r>
      <rPr>
        <vertAlign val="superscript"/>
        <sz val="10"/>
        <color indexed="8"/>
        <rFont val="-윤고딕320"/>
        <family val="1"/>
        <charset val="129"/>
      </rPr>
      <t xml:space="preserve"> 2)</t>
    </r>
  </si>
  <si>
    <r>
      <rPr>
        <sz val="10"/>
        <rFont val="-윤고딕320"/>
        <family val="1"/>
        <charset val="129"/>
      </rPr>
      <t>계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>Total</t>
    </r>
  </si>
  <si>
    <r>
      <rPr>
        <sz val="10"/>
        <rFont val="-윤고딕320"/>
        <family val="1"/>
        <charset val="129"/>
      </rPr>
      <t>유배우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>Married</t>
    </r>
  </si>
  <si>
    <r>
      <rPr>
        <sz val="10"/>
        <rFont val="-윤고딕320"/>
        <family val="1"/>
        <charset val="129"/>
      </rPr>
      <t>사별</t>
    </r>
    <r>
      <rPr>
        <sz val="10"/>
        <color indexed="8"/>
        <rFont val="돋움"/>
        <family val="3"/>
        <charset val="129"/>
      </rPr>
      <t xml:space="preserve">
</t>
    </r>
    <r>
      <rPr>
        <sz val="10"/>
        <color indexed="8"/>
        <rFont val="Arial Narrow"/>
        <family val="2"/>
      </rPr>
      <t>Wildwed</t>
    </r>
  </si>
  <si>
    <r>
      <rPr>
        <sz val="10"/>
        <rFont val="-윤고딕320"/>
        <family val="1"/>
        <charset val="129"/>
      </rPr>
      <t>이혼</t>
    </r>
    <r>
      <rPr>
        <sz val="10"/>
        <color indexed="8"/>
        <rFont val="돋움"/>
        <family val="3"/>
        <charset val="129"/>
      </rPr>
      <t xml:space="preserve">
</t>
    </r>
    <r>
      <rPr>
        <sz val="10"/>
        <color indexed="8"/>
        <rFont val="Arial Narrow"/>
        <family val="2"/>
      </rPr>
      <t>Divorced</t>
    </r>
  </si>
  <si>
    <r>
      <rPr>
        <sz val="10"/>
        <rFont val="-윤고딕320"/>
        <family val="1"/>
        <charset val="129"/>
      </rPr>
      <t>미혼</t>
    </r>
    <r>
      <rPr>
        <sz val="10"/>
        <color indexed="8"/>
        <rFont val="돋움"/>
        <family val="3"/>
        <charset val="129"/>
      </rPr>
      <t xml:space="preserve">
</t>
    </r>
    <r>
      <rPr>
        <sz val="10"/>
        <color indexed="8"/>
        <rFont val="Arial Narrow"/>
        <family val="2"/>
      </rPr>
      <t>Single</t>
    </r>
  </si>
  <si>
    <r>
      <rPr>
        <sz val="10"/>
        <rFont val="-윤고딕320"/>
        <family val="1"/>
        <charset val="129"/>
      </rPr>
      <t>일반이혼율</t>
    </r>
    <r>
      <rPr>
        <sz val="10"/>
        <rFont val="바탕체"/>
        <family val="1"/>
        <charset val="129"/>
      </rPr>
      <t xml:space="preserve">
</t>
    </r>
    <r>
      <rPr>
        <sz val="10"/>
        <color indexed="8"/>
        <rFont val="Arial Narrow"/>
        <family val="2"/>
      </rPr>
      <t>General Divorce Rate</t>
    </r>
  </si>
  <si>
    <r>
      <t>25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29</t>
    </r>
    <r>
      <rPr>
        <sz val="10"/>
        <rFont val="-윤고딕320"/>
        <family val="1"/>
        <charset val="129"/>
      </rPr>
      <t xml:space="preserve">세
</t>
    </r>
    <r>
      <rPr>
        <sz val="10"/>
        <rFont val="Arial Narrow"/>
        <family val="2"/>
      </rPr>
      <t>Years old</t>
    </r>
    <phoneticPr fontId="42" type="noConversion"/>
  </si>
  <si>
    <r>
      <t>35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39</t>
    </r>
    <r>
      <rPr>
        <sz val="10"/>
        <rFont val="-윤고딕320"/>
        <family val="1"/>
        <charset val="129"/>
      </rPr>
      <t xml:space="preserve">세
</t>
    </r>
    <r>
      <rPr>
        <sz val="10"/>
        <rFont val="Arial Narrow"/>
        <family val="2"/>
      </rPr>
      <t>Years old</t>
    </r>
    <phoneticPr fontId="42" type="noConversion"/>
  </si>
  <si>
    <t xml:space="preserve">  Total</t>
  </si>
  <si>
    <t xml:space="preserve">   0 ~ 4</t>
  </si>
  <si>
    <t xml:space="preserve">   5 ~ 9</t>
  </si>
  <si>
    <t xml:space="preserve">   10 ~ 14</t>
  </si>
  <si>
    <t xml:space="preserve">   15 ~ 19</t>
  </si>
  <si>
    <t xml:space="preserve">   20 ~ 24</t>
  </si>
  <si>
    <t xml:space="preserve">   25 ~ 29</t>
  </si>
  <si>
    <t xml:space="preserve">   30 ~ 34</t>
  </si>
  <si>
    <t xml:space="preserve">   35 ~ 39</t>
  </si>
  <si>
    <t xml:space="preserve">   40 ~ 44</t>
  </si>
  <si>
    <t>0  ~  4 세</t>
  </si>
  <si>
    <t>5  ~  9 세</t>
  </si>
  <si>
    <t>10 ~ 14 세</t>
  </si>
  <si>
    <t>15 ~ 19 세</t>
  </si>
  <si>
    <t>20 ~ 24 세</t>
  </si>
  <si>
    <t>25 ~ 29 세</t>
  </si>
  <si>
    <t>30 ~ 34 세</t>
  </si>
  <si>
    <t>35 ~ 39 세</t>
  </si>
  <si>
    <t>40 ~ 44 세</t>
  </si>
  <si>
    <t>85세 이상</t>
  </si>
  <si>
    <t>45 ~ 49 세</t>
  </si>
  <si>
    <t>50 ~ 54 세</t>
  </si>
  <si>
    <t>55 ~ 59 세</t>
  </si>
  <si>
    <t>60 ~ 64 세</t>
  </si>
  <si>
    <t>65 ~ 69 세</t>
  </si>
  <si>
    <t>70 ~ 74 세</t>
  </si>
  <si>
    <t>75 ~ 79 세</t>
  </si>
  <si>
    <t>80 ~ 84 세</t>
  </si>
  <si>
    <t xml:space="preserve">          남   자</t>
    <phoneticPr fontId="42" type="noConversion"/>
  </si>
  <si>
    <t xml:space="preserve">          여   자</t>
    <phoneticPr fontId="42" type="noConversion"/>
  </si>
  <si>
    <t xml:space="preserve">         남   자</t>
    <phoneticPr fontId="42" type="noConversion"/>
  </si>
  <si>
    <t xml:space="preserve">         여   자</t>
    <phoneticPr fontId="42" type="noConversion"/>
  </si>
  <si>
    <r>
      <t>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9</t>
    </r>
    <r>
      <rPr>
        <sz val="10"/>
        <rFont val="-윤고딕320"/>
        <family val="1"/>
        <charset val="129"/>
      </rPr>
      <t>세</t>
    </r>
  </si>
  <si>
    <r>
      <t>10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14</t>
    </r>
    <r>
      <rPr>
        <sz val="10"/>
        <rFont val="-윤고딕320"/>
        <family val="1"/>
        <charset val="129"/>
      </rPr>
      <t>세</t>
    </r>
  </si>
  <si>
    <r>
      <t>15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19</t>
    </r>
    <r>
      <rPr>
        <sz val="10"/>
        <rFont val="-윤고딕320"/>
        <family val="1"/>
        <charset val="129"/>
      </rPr>
      <t>세</t>
    </r>
  </si>
  <si>
    <r>
      <t>20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24</t>
    </r>
    <r>
      <rPr>
        <sz val="10"/>
        <rFont val="-윤고딕320"/>
        <family val="1"/>
        <charset val="129"/>
      </rPr>
      <t>세</t>
    </r>
  </si>
  <si>
    <r>
      <t>25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29</t>
    </r>
    <r>
      <rPr>
        <sz val="10"/>
        <rFont val="-윤고딕320"/>
        <family val="1"/>
        <charset val="129"/>
      </rPr>
      <t>세</t>
    </r>
  </si>
  <si>
    <r>
      <t>30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34</t>
    </r>
    <r>
      <rPr>
        <sz val="10"/>
        <rFont val="-윤고딕320"/>
        <family val="1"/>
        <charset val="129"/>
      </rPr>
      <t>세</t>
    </r>
  </si>
  <si>
    <r>
      <t>35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39</t>
    </r>
    <r>
      <rPr>
        <sz val="10"/>
        <rFont val="-윤고딕320"/>
        <family val="1"/>
        <charset val="129"/>
      </rPr>
      <t>세</t>
    </r>
  </si>
  <si>
    <r>
      <t>40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44</t>
    </r>
    <r>
      <rPr>
        <sz val="10"/>
        <rFont val="-윤고딕320"/>
        <family val="1"/>
        <charset val="129"/>
      </rPr>
      <t>세</t>
    </r>
  </si>
  <si>
    <r>
      <t>45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49</t>
    </r>
    <r>
      <rPr>
        <sz val="10"/>
        <rFont val="-윤고딕320"/>
        <family val="1"/>
        <charset val="129"/>
      </rPr>
      <t>세</t>
    </r>
  </si>
  <si>
    <r>
      <t>50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54</t>
    </r>
    <r>
      <rPr>
        <sz val="10"/>
        <rFont val="-윤고딕320"/>
        <family val="1"/>
        <charset val="129"/>
      </rPr>
      <t>세</t>
    </r>
  </si>
  <si>
    <r>
      <t>55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59</t>
    </r>
    <r>
      <rPr>
        <sz val="10"/>
        <rFont val="-윤고딕320"/>
        <family val="1"/>
        <charset val="129"/>
      </rPr>
      <t>세</t>
    </r>
  </si>
  <si>
    <r>
      <t>60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64</t>
    </r>
    <r>
      <rPr>
        <sz val="10"/>
        <rFont val="-윤고딕320"/>
        <family val="1"/>
        <charset val="129"/>
      </rPr>
      <t>세</t>
    </r>
  </si>
  <si>
    <r>
      <t>65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69</t>
    </r>
    <r>
      <rPr>
        <sz val="10"/>
        <rFont val="-윤고딕320"/>
        <family val="1"/>
        <charset val="129"/>
      </rPr>
      <t>세</t>
    </r>
  </si>
  <si>
    <r>
      <t>70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74</t>
    </r>
    <r>
      <rPr>
        <sz val="10"/>
        <rFont val="-윤고딕320"/>
        <family val="1"/>
        <charset val="129"/>
      </rPr>
      <t>세</t>
    </r>
  </si>
  <si>
    <r>
      <t>75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79</t>
    </r>
    <r>
      <rPr>
        <sz val="10"/>
        <rFont val="-윤고딕320"/>
        <family val="1"/>
        <charset val="129"/>
      </rPr>
      <t>세</t>
    </r>
  </si>
  <si>
    <r>
      <t>80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84</t>
    </r>
    <r>
      <rPr>
        <sz val="10"/>
        <rFont val="-윤고딕320"/>
        <family val="1"/>
        <charset val="129"/>
      </rPr>
      <t>세</t>
    </r>
  </si>
  <si>
    <r>
      <t>85</t>
    </r>
    <r>
      <rPr>
        <sz val="10"/>
        <rFont val="-윤고딕320"/>
        <family val="1"/>
        <charset val="129"/>
      </rPr>
      <t>∼</t>
    </r>
    <r>
      <rPr>
        <sz val="10"/>
        <color indexed="8"/>
        <rFont val="-윤고딕320"/>
        <family val="1"/>
        <charset val="129"/>
      </rPr>
      <t>89</t>
    </r>
    <r>
      <rPr>
        <sz val="10"/>
        <rFont val="-윤고딕320"/>
        <family val="1"/>
        <charset val="129"/>
      </rPr>
      <t>세</t>
    </r>
  </si>
  <si>
    <r>
      <t>90</t>
    </r>
    <r>
      <rPr>
        <sz val="10"/>
        <rFont val="-윤고딕320"/>
        <family val="1"/>
        <charset val="129"/>
      </rPr>
      <t>세 이상</t>
    </r>
  </si>
  <si>
    <t>시  군</t>
    <phoneticPr fontId="42" type="noConversion"/>
  </si>
  <si>
    <t>근육골격 계통및 
결합조직의 질환</t>
    <phoneticPr fontId="42" type="noConversion"/>
  </si>
  <si>
    <t>Population Trend</t>
    <phoneticPr fontId="42" type="noConversion"/>
  </si>
  <si>
    <t>Population Trend(Cont'd)</t>
    <phoneticPr fontId="42" type="noConversion"/>
  </si>
  <si>
    <t>평균연령</t>
    <phoneticPr fontId="42" type="noConversion"/>
  </si>
  <si>
    <t>Average age</t>
    <phoneticPr fontId="42" type="noConversion"/>
  </si>
  <si>
    <r>
      <rPr>
        <sz val="10"/>
        <rFont val="-윤고딕320"/>
        <family val="1"/>
        <charset val="129"/>
      </rPr>
      <t>1∼4</t>
    </r>
    <r>
      <rPr>
        <sz val="10"/>
        <color indexed="8"/>
        <rFont val="-윤고딕320"/>
        <family val="1"/>
        <charset val="129"/>
      </rPr>
      <t>세</t>
    </r>
    <r>
      <rPr>
        <sz val="10"/>
        <rFont val="-윤고딕320"/>
        <family val="1"/>
        <charset val="129"/>
      </rPr>
      <t/>
    </r>
    <phoneticPr fontId="42" type="noConversion"/>
  </si>
  <si>
    <r>
      <t>0</t>
    </r>
    <r>
      <rPr>
        <sz val="10"/>
        <rFont val="-윤고딕320"/>
        <family val="1"/>
        <charset val="129"/>
      </rPr>
      <t>세</t>
    </r>
    <phoneticPr fontId="42" type="noConversion"/>
  </si>
  <si>
    <t>1~4</t>
    <phoneticPr fontId="42" type="noConversion"/>
  </si>
  <si>
    <t>순천시</t>
    <phoneticPr fontId="42" type="noConversion"/>
  </si>
  <si>
    <t>단위: 세대, 명</t>
    <phoneticPr fontId="42" type="noConversion"/>
  </si>
  <si>
    <t>Unit: household, person</t>
    <phoneticPr fontId="42" type="noConversion"/>
  </si>
  <si>
    <t>주: 1) 외국인 세대수 제외(1998년부터 적용)</t>
    <phoneticPr fontId="42" type="noConversion"/>
  </si>
  <si>
    <t xml:space="preserve">    2) 1990년까지는 인구조사 결과이며(*는 인총자료),</t>
    <phoneticPr fontId="42" type="noConversion"/>
  </si>
  <si>
    <t xml:space="preserve">       1991년 이후는 주민등록인구통계 결과임.(외국인 포함)</t>
    <phoneticPr fontId="42" type="noConversion"/>
  </si>
  <si>
    <t xml:space="preserve"> Source: Ministry of Government Administration and Home Affairs</t>
    <phoneticPr fontId="42" type="noConversion"/>
  </si>
  <si>
    <t xml:space="preserve">       광주광역시는 1985년까지 송정시, 광산군은 1987년까지</t>
    <phoneticPr fontId="42" type="noConversion"/>
  </si>
  <si>
    <t>단위: 세대, 명</t>
    <phoneticPr fontId="42" type="noConversion"/>
  </si>
  <si>
    <t>자료: 행정안전부「주민등록인구통계」, 토지관리과(면적)</t>
    <phoneticPr fontId="42" type="noConversion"/>
  </si>
  <si>
    <t>단위: 명, %</t>
    <phoneticPr fontId="42" type="noConversion"/>
  </si>
  <si>
    <t>Unit: person, %</t>
    <phoneticPr fontId="42" type="noConversion"/>
  </si>
  <si>
    <t>Source: Statistics Korea</t>
    <phoneticPr fontId="42" type="noConversion"/>
  </si>
  <si>
    <t>단위: 명, 건</t>
    <phoneticPr fontId="42" type="noConversion"/>
  </si>
  <si>
    <t>Unit: person, cases</t>
    <phoneticPr fontId="42" type="noConversion"/>
  </si>
  <si>
    <t>단위: 명, %</t>
    <phoneticPr fontId="42" type="noConversion"/>
  </si>
  <si>
    <t>주: 1) 주민등록 전출입신고에 의한 자료이며</t>
    <phoneticPr fontId="42" type="noConversion"/>
  </si>
  <si>
    <t xml:space="preserve">       시도내 이동은 전입인구 기준, 국외 이동은 제외</t>
    <phoneticPr fontId="42" type="noConversion"/>
  </si>
  <si>
    <t>주: 1) 주민등록 전출입신고에 의한 자료이며, 시군내 이동은 전입인구 기준</t>
    <phoneticPr fontId="42" type="noConversion"/>
  </si>
  <si>
    <t>Source: Statistics Korea</t>
    <phoneticPr fontId="42" type="noConversion"/>
  </si>
  <si>
    <t>단위: 명</t>
    <phoneticPr fontId="42" type="noConversion"/>
  </si>
  <si>
    <t>Unit: person</t>
    <phoneticPr fontId="42" type="noConversion"/>
  </si>
  <si>
    <t>단위: 명</t>
    <phoneticPr fontId="42" type="noConversion"/>
  </si>
  <si>
    <t>Source: Korea Immigration Service</t>
    <phoneticPr fontId="42" type="noConversion"/>
  </si>
  <si>
    <t>단위: 건</t>
    <phoneticPr fontId="42" type="noConversion"/>
  </si>
  <si>
    <t>Unit: case</t>
    <phoneticPr fontId="42" type="noConversion"/>
  </si>
  <si>
    <r>
      <t>단위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명</t>
    </r>
    <phoneticPr fontId="42" type="noConversion"/>
  </si>
  <si>
    <r>
      <t>자료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통계청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「사망원인통계」</t>
    </r>
    <phoneticPr fontId="42" type="noConversion"/>
  </si>
  <si>
    <r>
      <t>단위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명</t>
    </r>
    <phoneticPr fontId="42" type="noConversion"/>
  </si>
  <si>
    <r>
      <t>단위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천명당</t>
    </r>
    <r>
      <rPr>
        <sz val="9"/>
        <color indexed="8"/>
        <rFont val="Arial Narrow"/>
        <family val="2"/>
      </rPr>
      <t xml:space="preserve">  </t>
    </r>
    <r>
      <rPr>
        <sz val="9"/>
        <color indexed="8"/>
        <rFont val="바탕체"/>
        <family val="1"/>
        <charset val="129"/>
      </rPr>
      <t>건</t>
    </r>
    <phoneticPr fontId="42" type="noConversion"/>
  </si>
  <si>
    <t>Unit: case per 1,000 population</t>
    <phoneticPr fontId="42" type="noConversion"/>
  </si>
  <si>
    <t>Source: Statististics Korea</t>
    <phoneticPr fontId="42" type="noConversion"/>
  </si>
  <si>
    <r>
      <t>단위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가구</t>
    </r>
    <r>
      <rPr>
        <sz val="9"/>
        <color indexed="8"/>
        <rFont val="Arial Narrow"/>
        <family val="2"/>
      </rPr>
      <t>, %</t>
    </r>
    <phoneticPr fontId="42" type="noConversion"/>
  </si>
  <si>
    <t>Unit: household, %</t>
    <phoneticPr fontId="42" type="noConversion"/>
  </si>
  <si>
    <r>
      <rPr>
        <sz val="9"/>
        <color indexed="8"/>
        <rFont val="바탕체"/>
        <family val="1"/>
        <charset val="129"/>
      </rPr>
      <t>주</t>
    </r>
    <r>
      <rPr>
        <sz val="9"/>
        <color indexed="8"/>
        <rFont val="Arial Narrow"/>
        <family val="2"/>
      </rPr>
      <t xml:space="preserve"> : 1) </t>
    </r>
    <r>
      <rPr>
        <sz val="9"/>
        <color indexed="8"/>
        <rFont val="바탕체"/>
        <family val="1"/>
        <charset val="129"/>
      </rPr>
      <t>일반가구를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대상으로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집계</t>
    </r>
    <r>
      <rPr>
        <sz val="9"/>
        <color indexed="8"/>
        <rFont val="Arial Narrow"/>
        <family val="2"/>
      </rPr>
      <t>(</t>
    </r>
    <r>
      <rPr>
        <sz val="9"/>
        <color indexed="8"/>
        <rFont val="바탕체"/>
        <family val="1"/>
        <charset val="129"/>
      </rPr>
      <t>비혈연가구</t>
    </r>
    <r>
      <rPr>
        <sz val="9"/>
        <color indexed="8"/>
        <rFont val="Arial Narrow"/>
        <family val="2"/>
      </rPr>
      <t>, 1</t>
    </r>
    <r>
      <rPr>
        <sz val="9"/>
        <color indexed="8"/>
        <rFont val="바탕체"/>
        <family val="1"/>
        <charset val="129"/>
      </rPr>
      <t>인가구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포함</t>
    </r>
    <r>
      <rPr>
        <sz val="9"/>
        <color indexed="8"/>
        <rFont val="Arial Narrow"/>
        <family val="2"/>
      </rPr>
      <t xml:space="preserve">), </t>
    </r>
    <r>
      <rPr>
        <sz val="9"/>
        <color indexed="8"/>
        <rFont val="바탕체"/>
        <family val="1"/>
        <charset val="129"/>
      </rPr>
      <t>단</t>
    </r>
    <r>
      <rPr>
        <sz val="9"/>
        <color indexed="8"/>
        <rFont val="Arial Narrow"/>
        <family val="2"/>
      </rPr>
      <t xml:space="preserve">, </t>
    </r>
    <r>
      <rPr>
        <sz val="9"/>
        <color indexed="8"/>
        <rFont val="바탕체"/>
        <family val="1"/>
        <charset val="129"/>
      </rPr>
      <t>집단가구</t>
    </r>
    <r>
      <rPr>
        <sz val="9"/>
        <color indexed="8"/>
        <rFont val="Arial Narrow"/>
        <family val="2"/>
      </rPr>
      <t>(6</t>
    </r>
    <r>
      <rPr>
        <sz val="9"/>
        <color indexed="8"/>
        <rFont val="바탕체"/>
        <family val="1"/>
        <charset val="129"/>
      </rPr>
      <t>인이상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비혈연가구</t>
    </r>
    <r>
      <rPr>
        <sz val="9"/>
        <color indexed="8"/>
        <rFont val="Arial Narrow"/>
        <family val="2"/>
      </rPr>
      <t xml:space="preserve">, </t>
    </r>
    <r>
      <rPr>
        <sz val="9"/>
        <color indexed="8"/>
        <rFont val="바탕체"/>
        <family val="1"/>
        <charset val="129"/>
      </rPr>
      <t>기숙사</t>
    </r>
    <r>
      <rPr>
        <sz val="9"/>
        <color indexed="8"/>
        <rFont val="Arial Narrow"/>
        <family val="2"/>
      </rPr>
      <t xml:space="preserve">, </t>
    </r>
    <r>
      <rPr>
        <sz val="9"/>
        <color indexed="8"/>
        <rFont val="바탕체"/>
        <family val="1"/>
        <charset val="129"/>
      </rPr>
      <t>사회시설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등</t>
    </r>
    <r>
      <rPr>
        <sz val="9"/>
        <color indexed="8"/>
        <rFont val="Arial Narrow"/>
        <family val="2"/>
      </rPr>
      <t xml:space="preserve">) </t>
    </r>
    <r>
      <rPr>
        <sz val="9"/>
        <color indexed="8"/>
        <rFont val="바탕체"/>
        <family val="1"/>
        <charset val="129"/>
      </rPr>
      <t>및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외국인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가구는</t>
    </r>
    <r>
      <rPr>
        <sz val="9"/>
        <color indexed="8"/>
        <rFont val="Arial Narrow"/>
        <family val="2"/>
      </rPr>
      <t xml:space="preserve">
              </t>
    </r>
    <r>
      <rPr>
        <sz val="9"/>
        <color indexed="8"/>
        <rFont val="바탕체"/>
        <family val="1"/>
        <charset val="129"/>
      </rPr>
      <t>제외</t>
    </r>
    <r>
      <rPr>
        <sz val="9"/>
        <color indexed="8"/>
        <rFont val="Arial Narrow"/>
        <family val="2"/>
      </rPr>
      <t xml:space="preserve"> '</t>
    </r>
    <r>
      <rPr>
        <sz val="9"/>
        <color indexed="8"/>
        <rFont val="바탕체"/>
        <family val="1"/>
        <charset val="129"/>
      </rPr>
      <t>남편혼인건수</t>
    </r>
    <r>
      <rPr>
        <sz val="9"/>
        <color indexed="8"/>
        <rFont val="Arial Narrow"/>
        <family val="2"/>
      </rPr>
      <t>'</t>
    </r>
    <r>
      <rPr>
        <sz val="9"/>
        <color indexed="8"/>
        <rFont val="바탕체"/>
        <family val="1"/>
        <charset val="129"/>
      </rPr>
      <t>는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처의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국적과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상관없는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남자의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전체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혼인건수</t>
    </r>
    <r>
      <rPr>
        <sz val="9"/>
        <color indexed="8"/>
        <rFont val="Arial Narrow"/>
        <family val="2"/>
      </rPr>
      <t xml:space="preserve">, </t>
    </r>
    <r>
      <rPr>
        <sz val="9"/>
        <color indexed="8"/>
        <rFont val="바탕체"/>
        <family val="1"/>
        <charset val="129"/>
      </rPr>
      <t>처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혼인건수도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 xml:space="preserve">마찬가지임
</t>
    </r>
    <r>
      <rPr>
        <sz val="9"/>
        <color indexed="8"/>
        <rFont val="Arial Narrow"/>
        <family val="2"/>
      </rPr>
      <t xml:space="preserve">        2) </t>
    </r>
    <r>
      <rPr>
        <sz val="9"/>
        <color indexed="8"/>
        <rFont val="바탕체"/>
        <family val="1"/>
        <charset val="129"/>
      </rPr>
      <t>여성가구주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가구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비율</t>
    </r>
    <r>
      <rPr>
        <sz val="9"/>
        <color indexed="8"/>
        <rFont val="Arial Narrow"/>
        <family val="2"/>
      </rPr>
      <t xml:space="preserve"> = (B)/(A)*100</t>
    </r>
    <phoneticPr fontId="42" type="noConversion"/>
  </si>
  <si>
    <t xml:space="preserve">2) Prior to 1990, the data of the census of the population    </t>
    <phoneticPr fontId="42" type="noConversion"/>
  </si>
  <si>
    <t xml:space="preserve">and from 1991 vital registration(including foreigner)        </t>
    <phoneticPr fontId="42" type="noConversion"/>
  </si>
  <si>
    <t>2. 시군별 세대 및 인구(주민등록)</t>
    <phoneticPr fontId="42" type="noConversion"/>
  </si>
  <si>
    <t>Vital Statistics by Si and Gun</t>
    <phoneticPr fontId="42" type="noConversion"/>
  </si>
  <si>
    <t>Shinan-gun</t>
    <phoneticPr fontId="42" type="noConversion"/>
  </si>
  <si>
    <t>합 계</t>
    <phoneticPr fontId="42" type="noConversion"/>
  </si>
  <si>
    <t>Source: Statistics Korea</t>
    <phoneticPr fontId="42" type="noConversion"/>
  </si>
  <si>
    <t>시군내</t>
    <phoneticPr fontId="42" type="noConversion"/>
  </si>
  <si>
    <r>
      <rPr>
        <sz val="9"/>
        <rFont val="-윤고딕320"/>
        <family val="1"/>
        <charset val="129"/>
      </rPr>
      <t>시도간</t>
    </r>
    <r>
      <rPr>
        <sz val="10"/>
        <color indexed="8"/>
        <rFont val="Arial Narrow"/>
        <family val="2"/>
      </rPr>
      <t xml:space="preserve">         Inter-Metropolitan City and Province</t>
    </r>
    <phoneticPr fontId="42" type="noConversion"/>
  </si>
  <si>
    <t>Intra-province</t>
    <phoneticPr fontId="42" type="noConversion"/>
  </si>
  <si>
    <t>단위: 명</t>
    <phoneticPr fontId="42" type="noConversion"/>
  </si>
  <si>
    <t>남</t>
    <phoneticPr fontId="42" type="noConversion"/>
  </si>
  <si>
    <t>Diseases of the ear and
 mastoid process</t>
    <phoneticPr fontId="42" type="noConversion"/>
  </si>
  <si>
    <t>Diseases of the 
eye and adnexa</t>
    <phoneticPr fontId="42" type="noConversion"/>
  </si>
  <si>
    <t xml:space="preserve"> Congenital malformations, 
defoformations and 
chromosomal abnormalities </t>
    <phoneticPr fontId="42" type="noConversion"/>
  </si>
  <si>
    <t>Diseases of the skin and subcutaneous tissue</t>
    <phoneticPr fontId="42" type="noConversion"/>
  </si>
  <si>
    <t>…</t>
    <phoneticPr fontId="42" type="noConversion"/>
  </si>
  <si>
    <t>…</t>
    <phoneticPr fontId="42" type="noConversion"/>
  </si>
  <si>
    <t xml:space="preserve"> Source: Ministry of the Interior and Safety</t>
    <phoneticPr fontId="42" type="noConversion"/>
  </si>
  <si>
    <t xml:space="preserve"> Source: Ministry of the Interior and Safety,  Land Management Division</t>
    <phoneticPr fontId="42" type="noConversion"/>
  </si>
  <si>
    <t>주: 1) 외국인 제외</t>
    <phoneticPr fontId="42" type="noConversion"/>
  </si>
  <si>
    <t>Note: 1) Foreigners excluding</t>
    <phoneticPr fontId="42" type="noConversion"/>
  </si>
  <si>
    <t>주: 1) 외국인 제외</t>
    <phoneticPr fontId="42" type="noConversion"/>
  </si>
  <si>
    <t xml:space="preserve">Note: 1) Foreigners excluding </t>
    <phoneticPr fontId="42" type="noConversion"/>
  </si>
  <si>
    <t>Unit: person</t>
    <phoneticPr fontId="42" type="noConversion"/>
  </si>
  <si>
    <t>주: 1) '남편혼인건수'는 아내의 국적과 상관없는 남자의 전체 혼인건수, 아내 혼인건수도 마찬가지임</t>
    <phoneticPr fontId="42" type="noConversion"/>
  </si>
  <si>
    <t xml:space="preserve">1) Marriages of Bridegroom is the number of total marriages of Bridegroom regardless of Bride’s nationality. Vice versa for Marriages of Bride. </t>
    <phoneticPr fontId="42" type="noConversion"/>
  </si>
  <si>
    <t xml:space="preserve">Note: 1) Foreign households excluded(since 1998)                    </t>
    <phoneticPr fontId="42" type="noConversion"/>
  </si>
  <si>
    <t>△0.2</t>
  </si>
  <si>
    <t>등록인구</t>
    <phoneticPr fontId="42" type="noConversion"/>
  </si>
  <si>
    <t>Population</t>
    <phoneticPr fontId="42" type="noConversion"/>
  </si>
  <si>
    <t>Population</t>
    <phoneticPr fontId="42" type="noConversion"/>
  </si>
  <si>
    <r>
      <t>세대</t>
    </r>
    <r>
      <rPr>
        <vertAlign val="superscript"/>
        <sz val="10"/>
        <rFont val="-윤고딕320"/>
        <family val="1"/>
        <charset val="129"/>
      </rPr>
      <t>1)</t>
    </r>
    <phoneticPr fontId="42" type="noConversion"/>
  </si>
  <si>
    <t>Note: 1) Foreign households excluded(since 1998)</t>
    <phoneticPr fontId="42" type="noConversion"/>
  </si>
  <si>
    <t>주: 1) 외국인 세대수 제외(1998년부터 적용)</t>
    <phoneticPr fontId="42" type="noConversion"/>
  </si>
  <si>
    <r>
      <t>특정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감염성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
기생충성질환</t>
    </r>
    <phoneticPr fontId="42" type="noConversion"/>
  </si>
  <si>
    <t xml:space="preserve">Suncheon-si </t>
    <phoneticPr fontId="42" type="noConversion"/>
  </si>
  <si>
    <t>7. 주민등록 전입지별 인구이동(속)</t>
    <phoneticPr fontId="42" type="noConversion"/>
  </si>
  <si>
    <t>8. 주민등록 전출지별 인구이동(속)</t>
    <phoneticPr fontId="42" type="noConversion"/>
  </si>
  <si>
    <t>11. 사망원인별 사망(속)</t>
    <phoneticPr fontId="42" type="noConversion"/>
  </si>
  <si>
    <t>11-1. 시군 사망원인별 사망(속)</t>
    <phoneticPr fontId="42" type="noConversion"/>
  </si>
  <si>
    <t>11-1. 시군 사망원인별 사망(속)</t>
    <phoneticPr fontId="42" type="noConversion"/>
  </si>
  <si>
    <r>
      <t xml:space="preserve">84   </t>
    </r>
    <r>
      <rPr>
        <sz val="10"/>
        <rFont val="바탕"/>
        <family val="1"/>
        <charset val="129"/>
      </rPr>
      <t>Ⅲ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인</t>
    </r>
    <r>
      <rPr>
        <sz val="10"/>
        <rFont val="Arial Narrow"/>
        <family val="2"/>
      </rPr>
      <t xml:space="preserve">    </t>
    </r>
    <r>
      <rPr>
        <sz val="10"/>
        <rFont val="바탕"/>
        <family val="1"/>
        <charset val="129"/>
      </rPr>
      <t>구</t>
    </r>
    <phoneticPr fontId="42" type="noConversion"/>
  </si>
  <si>
    <r>
      <t xml:space="preserve">88   </t>
    </r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"/>
        <family val="1"/>
        <charset val="129"/>
      </rPr>
      <t>구</t>
    </r>
    <phoneticPr fontId="42" type="noConversion"/>
  </si>
  <si>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>. Population   89</t>
    </r>
    <phoneticPr fontId="42" type="noConversion"/>
  </si>
  <si>
    <r>
      <t xml:space="preserve">90  </t>
    </r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"/>
        <family val="1"/>
        <charset val="129"/>
      </rPr>
      <t>구</t>
    </r>
    <phoneticPr fontId="42" type="noConversion"/>
  </si>
  <si>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>. Population   91</t>
    </r>
    <phoneticPr fontId="42" type="noConversion"/>
  </si>
  <si>
    <r>
      <t xml:space="preserve">94   </t>
    </r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"/>
        <family val="1"/>
        <charset val="129"/>
      </rPr>
      <t>구</t>
    </r>
    <phoneticPr fontId="42" type="noConversion"/>
  </si>
  <si>
    <r>
      <t>Ⅲ</t>
    </r>
    <r>
      <rPr>
        <sz val="10"/>
        <color indexed="8"/>
        <rFont val="Arial Narrow"/>
        <family val="2"/>
      </rPr>
      <t>. Population   95</t>
    </r>
    <phoneticPr fontId="42" type="noConversion"/>
  </si>
  <si>
    <r>
      <t xml:space="preserve">96   </t>
    </r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"/>
        <family val="1"/>
        <charset val="129"/>
      </rPr>
      <t>구</t>
    </r>
    <phoneticPr fontId="42" type="noConversion"/>
  </si>
  <si>
    <r>
      <t>Ⅲ</t>
    </r>
    <r>
      <rPr>
        <sz val="10"/>
        <color indexed="8"/>
        <rFont val="Arial Narrow"/>
        <family val="2"/>
      </rPr>
      <t>. Population   97</t>
    </r>
    <phoneticPr fontId="42" type="noConversion"/>
  </si>
  <si>
    <r>
      <t>Ⅲ</t>
    </r>
    <r>
      <rPr>
        <sz val="10"/>
        <color indexed="8"/>
        <rFont val="Arial Narrow"/>
        <family val="2"/>
      </rPr>
      <t>. Population   99</t>
    </r>
    <phoneticPr fontId="42" type="noConversion"/>
  </si>
  <si>
    <r>
      <t>Ⅲ</t>
    </r>
    <r>
      <rPr>
        <sz val="10"/>
        <color indexed="8"/>
        <rFont val="Arial Narrow"/>
        <family val="2"/>
      </rPr>
      <t>. Population   101</t>
    </r>
    <phoneticPr fontId="42" type="noConversion"/>
  </si>
  <si>
    <r>
      <t xml:space="preserve">106   </t>
    </r>
    <r>
      <rPr>
        <sz val="10"/>
        <rFont val="바탕체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rFont val="바탕체"/>
        <family val="1"/>
        <charset val="129"/>
      </rPr>
      <t>구</t>
    </r>
    <phoneticPr fontId="42" type="noConversion"/>
  </si>
  <si>
    <r>
      <t xml:space="preserve">108   </t>
    </r>
    <r>
      <rPr>
        <sz val="10"/>
        <rFont val="바탕체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rFont val="바탕체"/>
        <family val="1"/>
        <charset val="129"/>
      </rPr>
      <t>구</t>
    </r>
    <phoneticPr fontId="42" type="noConversion"/>
  </si>
  <si>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>. Population   109</t>
    </r>
    <phoneticPr fontId="42" type="noConversion"/>
  </si>
  <si>
    <r>
      <t xml:space="preserve">110   </t>
    </r>
    <r>
      <rPr>
        <sz val="10"/>
        <rFont val="바탕체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rFont val="바탕체"/>
        <family val="1"/>
        <charset val="129"/>
      </rPr>
      <t>구</t>
    </r>
    <phoneticPr fontId="42" type="noConversion"/>
  </si>
  <si>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>. Population   111</t>
    </r>
    <phoneticPr fontId="42" type="noConversion"/>
  </si>
  <si>
    <r>
      <t xml:space="preserve">112   </t>
    </r>
    <r>
      <rPr>
        <sz val="10"/>
        <rFont val="바탕체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rFont val="바탕체"/>
        <family val="1"/>
        <charset val="129"/>
      </rPr>
      <t>구</t>
    </r>
    <phoneticPr fontId="42" type="noConversion"/>
  </si>
  <si>
    <r>
      <t>Ⅲ</t>
    </r>
    <r>
      <rPr>
        <sz val="10"/>
        <color indexed="8"/>
        <rFont val="Arial Narrow"/>
        <family val="2"/>
      </rPr>
      <t>. Population   113</t>
    </r>
    <phoneticPr fontId="42" type="noConversion"/>
  </si>
  <si>
    <r>
      <t xml:space="preserve">114   </t>
    </r>
    <r>
      <rPr>
        <sz val="10"/>
        <rFont val="바탕체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rFont val="바탕체"/>
        <family val="1"/>
        <charset val="129"/>
      </rPr>
      <t>구</t>
    </r>
    <phoneticPr fontId="42" type="noConversion"/>
  </si>
  <si>
    <r>
      <t>Ⅲ</t>
    </r>
    <r>
      <rPr>
        <sz val="10"/>
        <color indexed="8"/>
        <rFont val="Arial Narrow"/>
        <family val="2"/>
      </rPr>
      <t>. Population   115</t>
    </r>
    <phoneticPr fontId="42" type="noConversion"/>
  </si>
  <si>
    <r>
      <t>Internal Migration</t>
    </r>
    <r>
      <rPr>
        <b/>
        <vertAlign val="superscript"/>
        <sz val="20"/>
        <color indexed="8"/>
        <rFont val="Arial Narrow"/>
        <family val="2"/>
      </rPr>
      <t>1)</t>
    </r>
    <phoneticPr fontId="42" type="noConversion"/>
  </si>
  <si>
    <r>
      <t>남편</t>
    </r>
    <r>
      <rPr>
        <sz val="10"/>
        <color indexed="8"/>
        <rFont val="-윤고딕320"/>
        <family val="1"/>
        <charset val="129"/>
      </rPr>
      <t>-</t>
    </r>
    <r>
      <rPr>
        <sz val="10"/>
        <rFont val="-윤고딕320"/>
        <family val="1"/>
        <charset val="129"/>
      </rPr>
      <t>혼인건수</t>
    </r>
    <r>
      <rPr>
        <vertAlign val="superscript"/>
        <sz val="10"/>
        <rFont val="-윤고딕320"/>
        <family val="1"/>
        <charset val="129"/>
      </rPr>
      <t>1)</t>
    </r>
    <phoneticPr fontId="42" type="noConversion"/>
  </si>
  <si>
    <r>
      <t xml:space="preserve">92   </t>
    </r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인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"/>
        <family val="1"/>
        <charset val="129"/>
      </rPr>
      <t>구</t>
    </r>
    <phoneticPr fontId="42" type="noConversion"/>
  </si>
  <si>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>. Population   93</t>
    </r>
    <phoneticPr fontId="42" type="noConversion"/>
  </si>
  <si>
    <r>
      <t>Migration by Si and Gun</t>
    </r>
    <r>
      <rPr>
        <b/>
        <vertAlign val="superscript"/>
        <sz val="20"/>
        <color indexed="8"/>
        <rFont val="Arial Narrow"/>
        <family val="2"/>
      </rPr>
      <t>1)</t>
    </r>
    <phoneticPr fontId="42" type="noConversion"/>
  </si>
  <si>
    <t>Unit: person, %</t>
    <phoneticPr fontId="42" type="noConversion"/>
  </si>
  <si>
    <t>시군간</t>
    <phoneticPr fontId="42" type="noConversion"/>
  </si>
  <si>
    <t>Note: 1) The figures of migrants are based on resident registration ; and Intra-Si and Gun migrants are based on in-migranting population</t>
    <phoneticPr fontId="42" type="noConversion"/>
  </si>
  <si>
    <t>Source: Statistics Korea</t>
    <phoneticPr fontId="42" type="noConversion"/>
  </si>
  <si>
    <t xml:space="preserve">피부 및 피부밑
조직의 질환  </t>
    <phoneticPr fontId="42" type="noConversion"/>
  </si>
  <si>
    <r>
      <t>4. 연령(5세 계급) 및 성별 인구(속)</t>
    </r>
    <r>
      <rPr>
        <vertAlign val="superscript"/>
        <sz val="20"/>
        <rFont val="HY견명조"/>
        <family val="1"/>
        <charset val="129"/>
      </rPr>
      <t>1)</t>
    </r>
    <phoneticPr fontId="42" type="noConversion"/>
  </si>
  <si>
    <t>자료 : 「인구동향조사」 통계청 인구동향과</t>
    <phoneticPr fontId="42" type="noConversion"/>
  </si>
  <si>
    <t>자료 : 「국내인구이동통계」 통계청 인구동향과</t>
    <phoneticPr fontId="42" type="noConversion"/>
  </si>
  <si>
    <t xml:space="preserve">The figures of migrants are based on resident registration ; </t>
  </si>
  <si>
    <t>자료 : 「체류외국인통계」 법무부 출입국관리사무소</t>
    <phoneticPr fontId="42" type="noConversion"/>
  </si>
  <si>
    <t xml:space="preserve">자료 : 「인구동향조사」 통계청 인구동향과 </t>
    <phoneticPr fontId="42" type="noConversion"/>
  </si>
  <si>
    <t xml:space="preserve"> 자료 : 「사망원인통계」 통계청 인구동향과        기준: 한국질병사인분류 KCD-7(현재)</t>
    <phoneticPr fontId="42" type="noConversion"/>
  </si>
  <si>
    <t>Number of deaths by Cause of Death</t>
    <phoneticPr fontId="42" type="noConversion"/>
  </si>
  <si>
    <t>Number of deaths by Cause of Death(Cont'd)</t>
    <phoneticPr fontId="42" type="noConversion"/>
  </si>
  <si>
    <t>Number of deaths in Si·Gun by Cause of Death</t>
    <phoneticPr fontId="42" type="noConversion"/>
  </si>
  <si>
    <t>Number of deaths in Si·Gun by Cause of Death(Cont'd)</t>
    <phoneticPr fontId="42" type="noConversion"/>
  </si>
  <si>
    <t xml:space="preserve"> 자료 : 「인구동향조사」 통계청 인구동향과 </t>
    <phoneticPr fontId="42" type="noConversion"/>
  </si>
  <si>
    <t xml:space="preserve"> Female Household Heads</t>
    <phoneticPr fontId="42" type="noConversion"/>
  </si>
  <si>
    <r>
      <t>Source : Statistics Korea</t>
    </r>
    <r>
      <rPr>
        <sz val="9"/>
        <color indexed="8"/>
        <rFont val="돋움"/>
        <family val="3"/>
        <charset val="129"/>
      </rPr>
      <t>「</t>
    </r>
    <r>
      <rPr>
        <sz val="9"/>
        <color indexed="8"/>
        <rFont val="Arial Narrow"/>
        <family val="2"/>
      </rPr>
      <t>Population and Housing Census</t>
    </r>
    <r>
      <rPr>
        <sz val="9"/>
        <color indexed="8"/>
        <rFont val="돋움"/>
        <family val="3"/>
        <charset val="129"/>
      </rPr>
      <t>」</t>
    </r>
    <phoneticPr fontId="42" type="noConversion"/>
  </si>
  <si>
    <t>2) Prior to 1990, the data of the census of the population</t>
    <phoneticPr fontId="42" type="noConversion"/>
  </si>
  <si>
    <t>and from 1991 vital registration(including foreigner)</t>
    <phoneticPr fontId="42" type="noConversion"/>
  </si>
  <si>
    <t xml:space="preserve"> 자료 : 「사망원인통계」 통계청 인구동향과        기준: 한국질병사인분류 KCD-7(현재)</t>
    <phoneticPr fontId="42" type="noConversion"/>
  </si>
  <si>
    <t>자료: 「주민등록인구통계」 행정안전부</t>
    <phoneticPr fontId="42" type="noConversion"/>
  </si>
  <si>
    <t xml:space="preserve"> 자료 : 「인구동향조사」 통계청 인구동향과 </t>
    <phoneticPr fontId="42" type="noConversion"/>
  </si>
  <si>
    <t>Source: Statististics Korea</t>
    <phoneticPr fontId="42" type="noConversion"/>
  </si>
  <si>
    <r>
      <t>단위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천명당</t>
    </r>
    <r>
      <rPr>
        <sz val="9"/>
        <color indexed="8"/>
        <rFont val="Arial Narrow"/>
        <family val="2"/>
      </rPr>
      <t xml:space="preserve">  </t>
    </r>
    <r>
      <rPr>
        <sz val="9"/>
        <color indexed="8"/>
        <rFont val="바탕체"/>
        <family val="1"/>
        <charset val="129"/>
      </rPr>
      <t>건</t>
    </r>
    <phoneticPr fontId="42" type="noConversion"/>
  </si>
  <si>
    <t>Unit\: case per 1,000 population</t>
    <phoneticPr fontId="42" type="noConversion"/>
  </si>
  <si>
    <t>자료 : 「주민등록인구」행정안전부</t>
    <phoneticPr fontId="42" type="noConversion"/>
  </si>
  <si>
    <t>In-</t>
    <phoneticPr fontId="49" type="noConversion"/>
  </si>
  <si>
    <t>Out-</t>
    <phoneticPr fontId="49" type="noConversion"/>
  </si>
  <si>
    <r>
      <t>달리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분류되지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않은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증상</t>
    </r>
    <r>
      <rPr>
        <sz val="10"/>
        <color indexed="8"/>
        <rFont val="-윤고딕320"/>
        <family val="1"/>
        <charset val="129"/>
      </rPr>
      <t xml:space="preserve">, </t>
    </r>
    <r>
      <rPr>
        <sz val="10"/>
        <rFont val="-윤고딕320"/>
        <family val="1"/>
        <charset val="129"/>
      </rPr>
      <t>징후</t>
    </r>
    <phoneticPr fontId="42" type="noConversion"/>
  </si>
  <si>
    <r>
      <t>질병이환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
</t>
    </r>
    <r>
      <rPr>
        <sz val="10"/>
        <rFont val="-윤고딕320"/>
        <family val="1"/>
        <charset val="129"/>
      </rPr>
      <t>사망의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외인</t>
    </r>
    <phoneticPr fontId="42" type="noConversion"/>
  </si>
  <si>
    <r>
      <t>임신</t>
    </r>
    <r>
      <rPr>
        <sz val="10"/>
        <color indexed="8"/>
        <rFont val="-윤고딕320"/>
        <family val="1"/>
        <charset val="129"/>
      </rPr>
      <t xml:space="preserve">, </t>
    </r>
    <r>
      <rPr>
        <sz val="10"/>
        <rFont val="-윤고딕320"/>
        <family val="1"/>
        <charset val="129"/>
      </rPr>
      <t>출산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
산후기</t>
    </r>
    <phoneticPr fontId="42" type="noConversion"/>
  </si>
  <si>
    <r>
      <rPr>
        <sz val="10"/>
        <rFont val="-윤고딕320"/>
        <family val="1"/>
        <charset val="129"/>
      </rPr>
      <t>등록인구</t>
    </r>
    <r>
      <rPr>
        <vertAlign val="superscript"/>
        <sz val="10"/>
        <color indexed="8"/>
        <rFont val="-윤고딕320"/>
        <family val="1"/>
        <charset val="129"/>
      </rPr>
      <t xml:space="preserve">2)    </t>
    </r>
    <r>
      <rPr>
        <vertAlign val="superscript"/>
        <sz val="10"/>
        <color indexed="8"/>
        <rFont val="Arial Narrow"/>
        <family val="2"/>
      </rPr>
      <t xml:space="preserve">      </t>
    </r>
    <r>
      <rPr>
        <sz val="10"/>
        <color indexed="8"/>
        <rFont val="Arial Narrow"/>
        <family val="2"/>
      </rPr>
      <t>Registered Population</t>
    </r>
    <phoneticPr fontId="42" type="noConversion"/>
  </si>
  <si>
    <t xml:space="preserve"> 자료 : 「인구주택총조사」 통계청 인구동향과 </t>
    <phoneticPr fontId="42" type="noConversion"/>
  </si>
  <si>
    <r>
      <t>3. 연령(5세 계급) 및 성별 인구</t>
    </r>
    <r>
      <rPr>
        <vertAlign val="superscript"/>
        <sz val="20"/>
        <rFont val="HY견명조"/>
        <family val="1"/>
        <charset val="129"/>
      </rPr>
      <t>1)</t>
    </r>
    <phoneticPr fontId="42" type="noConversion"/>
  </si>
  <si>
    <t>4. 인  구  동  태</t>
    <phoneticPr fontId="42" type="noConversion"/>
  </si>
  <si>
    <t>4-1. 시군 별  인 구 동 태</t>
    <phoneticPr fontId="42" type="noConversion"/>
  </si>
  <si>
    <r>
      <t>5. 인  구  이  동</t>
    </r>
    <r>
      <rPr>
        <vertAlign val="superscript"/>
        <sz val="20"/>
        <color indexed="8"/>
        <rFont val="HY견명조"/>
        <family val="1"/>
        <charset val="129"/>
      </rPr>
      <t>1)</t>
    </r>
    <phoneticPr fontId="42" type="noConversion"/>
  </si>
  <si>
    <r>
      <t>5-1. 시 군 별  인 구 이 동</t>
    </r>
    <r>
      <rPr>
        <vertAlign val="superscript"/>
        <sz val="20"/>
        <color indexed="8"/>
        <rFont val="HY견명조"/>
        <family val="1"/>
        <charset val="129"/>
      </rPr>
      <t>1)</t>
    </r>
    <phoneticPr fontId="42" type="noConversion"/>
  </si>
  <si>
    <t>6. 주민등록 전입지별 인구이동</t>
    <phoneticPr fontId="42" type="noConversion"/>
  </si>
  <si>
    <t>7. 주민등록 전출지별 인구이동</t>
    <phoneticPr fontId="42" type="noConversion"/>
  </si>
  <si>
    <t>8. 외국인 국적별 등록현황</t>
    <phoneticPr fontId="42" type="noConversion"/>
  </si>
  <si>
    <t>9. 외국인과의 혼인</t>
    <phoneticPr fontId="42" type="noConversion"/>
  </si>
  <si>
    <t>10. 사망원인별 사망</t>
    <phoneticPr fontId="42" type="noConversion"/>
  </si>
  <si>
    <t>10-1. 시군 사망원인별 사망</t>
    <phoneticPr fontId="42" type="noConversion"/>
  </si>
  <si>
    <t>11. 혼 인 율</t>
    <phoneticPr fontId="42" type="noConversion"/>
  </si>
  <si>
    <t>12. 이 혼 율</t>
    <phoneticPr fontId="42" type="noConversion"/>
  </si>
  <si>
    <t>13. 여성가구주 현황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</si>
</sst>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 * #,##0.0_ ;_ * \-#,##0.0_ ;_ * &quot;-&quot;_ ;_ @_ "/>
    <numFmt numFmtId="179" formatCode="_ * #,##0.00_ ;_ * \-#,##0.00_ ;_ * &quot;-&quot;_ ;_ @_ "/>
    <numFmt numFmtId="180" formatCode="#,##0.0"/>
    <numFmt numFmtId="181" formatCode="_ * #,##0_ ;_ * \-#,##0_ ;_ * &quot;-&quot;??_ ;_ @_ "/>
    <numFmt numFmtId="182" formatCode="0.0;&quot;△&quot;0.0"/>
    <numFmt numFmtId="183" formatCode="0.00_ "/>
    <numFmt numFmtId="184" formatCode="0.0_ "/>
    <numFmt numFmtId="185" formatCode="#,##0_ "/>
    <numFmt numFmtId="186" formatCode="#,##0_);[Red]\(#,##0\)"/>
    <numFmt numFmtId="187" formatCode="#,##0.0_);[Red]\(#,##0.0\)"/>
    <numFmt numFmtId="188" formatCode="#,##0.0_ "/>
    <numFmt numFmtId="189" formatCode="#,##0.00_);[Red]\(#,##0.00\)"/>
    <numFmt numFmtId="190" formatCode="_-* #,##0.00_-;\-* #,##0.00_-;_-* &quot;-&quot;_-;_-@_-"/>
    <numFmt numFmtId="191" formatCode="&quot; &quot;@"/>
    <numFmt numFmtId="192" formatCode="#,##0.00_ "/>
  </numFmts>
  <fonts count="61">
    <font>
      <sz val="10"/>
      <name val="바탕체"/>
      <family val="1"/>
      <charset val="129"/>
    </font>
    <font>
      <sz val="12"/>
      <color indexed="8"/>
      <name val="바탕체"/>
      <family val="1"/>
      <charset val="129"/>
    </font>
    <font>
      <sz val="12"/>
      <color indexed="8"/>
      <name val="Times New Roman"/>
      <family val="1"/>
    </font>
    <font>
      <sz val="10"/>
      <color indexed="8"/>
      <name val="바탕"/>
      <family val="1"/>
      <charset val="129"/>
    </font>
    <font>
      <sz val="10"/>
      <color indexed="8"/>
      <name val="Arial Narrow"/>
      <family val="2"/>
    </font>
    <font>
      <sz val="26"/>
      <color indexed="8"/>
      <name val="Times New Roman"/>
      <family val="1"/>
    </font>
    <font>
      <b/>
      <sz val="10"/>
      <color indexed="8"/>
      <name val="Arial Narrow"/>
      <family val="2"/>
    </font>
    <font>
      <b/>
      <sz val="24"/>
      <color indexed="8"/>
      <name val="바탕체"/>
      <family val="1"/>
      <charset val="129"/>
    </font>
    <font>
      <b/>
      <sz val="20"/>
      <color indexed="8"/>
      <name val="바탕체"/>
      <family val="1"/>
      <charset val="129"/>
    </font>
    <font>
      <b/>
      <sz val="20"/>
      <color indexed="8"/>
      <name val="Arial Narrow"/>
      <family val="2"/>
    </font>
    <font>
      <sz val="9"/>
      <color indexed="8"/>
      <name val="바탕체"/>
      <family val="1"/>
      <charset val="129"/>
    </font>
    <font>
      <sz val="9"/>
      <color indexed="8"/>
      <name val="Arial Narrow"/>
      <family val="2"/>
    </font>
    <font>
      <b/>
      <sz val="10"/>
      <color indexed="8"/>
      <name val="바탕체"/>
      <family val="1"/>
      <charset val="129"/>
    </font>
    <font>
      <sz val="10"/>
      <color indexed="8"/>
      <name val="돋움"/>
      <family val="3"/>
      <charset val="129"/>
    </font>
    <font>
      <sz val="20"/>
      <color indexed="8"/>
      <name val="바탕체"/>
      <family val="1"/>
      <charset val="129"/>
    </font>
    <font>
      <sz val="18"/>
      <color indexed="10"/>
      <name val="Arial Narrow"/>
      <family val="2"/>
    </font>
    <font>
      <sz val="12"/>
      <color indexed="8"/>
      <name val="Arial Narrow"/>
      <family val="2"/>
    </font>
    <font>
      <sz val="20"/>
      <color indexed="10"/>
      <name val="돋움"/>
      <family val="3"/>
      <charset val="129"/>
    </font>
    <font>
      <sz val="10"/>
      <color indexed="10"/>
      <name val="Arial Narrow"/>
      <family val="2"/>
    </font>
    <font>
      <sz val="10"/>
      <color indexed="10"/>
      <name val="돋움"/>
      <family val="3"/>
      <charset val="129"/>
    </font>
    <font>
      <sz val="20"/>
      <color indexed="10"/>
      <name val="Arial Narrow"/>
      <family val="2"/>
    </font>
    <font>
      <sz val="10"/>
      <color indexed="8"/>
      <name val="HY견명조"/>
      <family val="1"/>
      <charset val="129"/>
    </font>
    <font>
      <sz val="20"/>
      <color indexed="8"/>
      <name val="HY견명조"/>
      <family val="1"/>
      <charset val="129"/>
    </font>
    <font>
      <sz val="12"/>
      <color indexed="8"/>
      <name val="HY견명조"/>
      <family val="1"/>
      <charset val="129"/>
    </font>
    <font>
      <sz val="18"/>
      <color indexed="8"/>
      <name val="Arial Narrow"/>
      <family val="2"/>
    </font>
    <font>
      <b/>
      <sz val="26"/>
      <color indexed="8"/>
      <name val="바탕"/>
      <family val="1"/>
      <charset val="129"/>
    </font>
    <font>
      <b/>
      <sz val="26"/>
      <color indexed="8"/>
      <name val="Times New Roman"/>
      <family val="1"/>
    </font>
    <font>
      <vertAlign val="superscript"/>
      <sz val="10"/>
      <color indexed="8"/>
      <name val="Arial Narrow"/>
      <family val="2"/>
    </font>
    <font>
      <b/>
      <sz val="20"/>
      <color indexed="8"/>
      <name val="HY견명조"/>
      <family val="1"/>
      <charset val="129"/>
    </font>
    <font>
      <b/>
      <sz val="20"/>
      <color indexed="8"/>
      <name val="돋움"/>
      <family val="3"/>
      <charset val="129"/>
    </font>
    <font>
      <sz val="10"/>
      <color indexed="8"/>
      <name val="굴림"/>
      <family val="3"/>
      <charset val="129"/>
    </font>
    <font>
      <vertAlign val="superscript"/>
      <sz val="20"/>
      <color indexed="8"/>
      <name val="HY견명조"/>
      <family val="1"/>
      <charset val="129"/>
    </font>
    <font>
      <sz val="10"/>
      <name val="Arial Narrow"/>
      <family val="2"/>
    </font>
    <font>
      <sz val="10"/>
      <name val="바탕"/>
      <family val="1"/>
      <charset val="129"/>
    </font>
    <font>
      <sz val="10"/>
      <name val="돋움"/>
      <family val="3"/>
      <charset val="129"/>
    </font>
    <font>
      <sz val="20"/>
      <name val="HY견명조"/>
      <family val="1"/>
      <charset val="129"/>
    </font>
    <font>
      <sz val="10"/>
      <name val="HY견명조"/>
      <family val="1"/>
      <charset val="129"/>
    </font>
    <font>
      <b/>
      <sz val="20"/>
      <name val="Arial Narrow"/>
      <family val="2"/>
    </font>
    <font>
      <sz val="9"/>
      <name val="바탕체"/>
      <family val="1"/>
      <charset val="129"/>
    </font>
    <font>
      <sz val="9"/>
      <name val="Arial Narrow"/>
      <family val="2"/>
    </font>
    <font>
      <b/>
      <sz val="10"/>
      <name val="Arial Narrow"/>
      <family val="2"/>
    </font>
    <font>
      <b/>
      <sz val="20"/>
      <name val="바탕체"/>
      <family val="1"/>
      <charset val="129"/>
    </font>
    <font>
      <sz val="8"/>
      <name val="돋움"/>
      <family val="3"/>
      <charset val="129"/>
    </font>
    <font>
      <b/>
      <sz val="10"/>
      <name val="바탕체"/>
      <family val="1"/>
      <charset val="129"/>
    </font>
    <font>
      <b/>
      <sz val="14"/>
      <name val="Arial Narrow"/>
      <family val="2"/>
    </font>
    <font>
      <sz val="9"/>
      <name val="-윤고딕320"/>
      <family val="1"/>
      <charset val="129"/>
    </font>
    <font>
      <sz val="9"/>
      <color indexed="8"/>
      <name val="-윤고딕320"/>
      <family val="1"/>
      <charset val="129"/>
    </font>
    <font>
      <sz val="26"/>
      <color indexed="8"/>
      <name val="-윤명조340"/>
      <family val="1"/>
      <charset val="129"/>
    </font>
    <font>
      <sz val="24"/>
      <color indexed="8"/>
      <name val="-윤명조340"/>
      <family val="1"/>
      <charset val="129"/>
    </font>
    <font>
      <sz val="8"/>
      <name val="바탕체"/>
      <family val="1"/>
      <charset val="129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-윤고딕320"/>
      <family val="1"/>
      <charset val="129"/>
    </font>
    <font>
      <vertAlign val="superscript"/>
      <sz val="10"/>
      <color indexed="8"/>
      <name val="-윤고딕320"/>
      <family val="1"/>
      <charset val="129"/>
    </font>
    <font>
      <sz val="10"/>
      <color indexed="8"/>
      <name val="-윤고딕320"/>
      <family val="1"/>
      <charset val="129"/>
    </font>
    <font>
      <vertAlign val="superscript"/>
      <sz val="10"/>
      <name val="-윤고딕320"/>
      <family val="1"/>
      <charset val="129"/>
    </font>
    <font>
      <b/>
      <vertAlign val="superscript"/>
      <sz val="20"/>
      <color indexed="8"/>
      <name val="Arial Narrow"/>
      <family val="2"/>
    </font>
    <font>
      <vertAlign val="superscript"/>
      <sz val="20"/>
      <name val="HY견명조"/>
      <family val="1"/>
      <charset val="129"/>
    </font>
    <font>
      <sz val="9"/>
      <color indexed="8"/>
      <name val="돋움"/>
      <family val="3"/>
      <charset val="129"/>
    </font>
    <font>
      <sz val="10"/>
      <color theme="1"/>
      <name val="Arial"/>
      <family val="2"/>
    </font>
    <font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9" fillId="0" borderId="0">
      <alignment vertical="center"/>
    </xf>
    <xf numFmtId="0" fontId="60" fillId="0" borderId="0">
      <alignment vertical="center"/>
    </xf>
  </cellStyleXfs>
  <cellXfs count="668">
    <xf numFmtId="0" fontId="0" fillId="0" borderId="0" xfId="0" applyNumberFormat="1"/>
    <xf numFmtId="0" fontId="4" fillId="0" borderId="0" xfId="0" applyNumberFormat="1" applyFont="1" applyFill="1" applyAlignment="1" applyProtection="1">
      <alignment horizontal="center" vertical="center" shrinkToFit="1"/>
      <protection locked="0"/>
    </xf>
    <xf numFmtId="176" fontId="4" fillId="0" borderId="0" xfId="0" applyNumberFormat="1" applyFont="1" applyFill="1" applyAlignment="1" applyProtection="1">
      <alignment horizontal="right"/>
      <protection locked="0"/>
    </xf>
    <xf numFmtId="0" fontId="2" fillId="0" borderId="0" xfId="0" applyNumberFormat="1" applyFont="1"/>
    <xf numFmtId="0" fontId="5" fillId="0" borderId="0" xfId="0" applyNumberFormat="1" applyFont="1"/>
    <xf numFmtId="0" fontId="7" fillId="0" borderId="0" xfId="0" applyNumberFormat="1" applyFont="1" applyBorder="1"/>
    <xf numFmtId="0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ill="1" applyProtection="1">
      <protection locked="0"/>
    </xf>
    <xf numFmtId="0" fontId="10" fillId="0" borderId="0" xfId="0" applyNumberFormat="1" applyFont="1" applyFill="1" applyProtection="1"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0" fontId="4" fillId="0" borderId="0" xfId="0" applyNumberFormat="1" applyFont="1" applyFill="1" applyProtection="1">
      <protection locked="0"/>
    </xf>
    <xf numFmtId="176" fontId="6" fillId="0" borderId="0" xfId="0" applyNumberFormat="1" applyFont="1" applyFill="1" applyAlignment="1" applyProtection="1">
      <alignment vertical="center"/>
      <protection locked="0"/>
    </xf>
    <xf numFmtId="0" fontId="6" fillId="0" borderId="0" xfId="0" applyNumberFormat="1" applyFont="1" applyFill="1" applyAlignment="1" applyProtection="1">
      <alignment vertical="center"/>
      <protection locked="0"/>
    </xf>
    <xf numFmtId="0" fontId="4" fillId="0" borderId="0" xfId="0" applyNumberFormat="1" applyFont="1" applyFill="1" applyProtection="1">
      <protection locked="0"/>
    </xf>
    <xf numFmtId="0" fontId="11" fillId="0" borderId="0" xfId="0" applyNumberFormat="1" applyFont="1" applyFill="1" applyAlignment="1" applyProtection="1">
      <alignment horizontal="right"/>
      <protection locked="0"/>
    </xf>
    <xf numFmtId="0" fontId="0" fillId="0" borderId="0" xfId="0" applyNumberFormat="1" applyFill="1" applyBorder="1" applyProtection="1">
      <protection locked="0"/>
    </xf>
    <xf numFmtId="0" fontId="0" fillId="0" borderId="0" xfId="0" applyNumberFormat="1" applyFill="1" applyAlignment="1" applyProtection="1">
      <alignment vertical="center"/>
      <protection locked="0"/>
    </xf>
    <xf numFmtId="0" fontId="10" fillId="0" borderId="0" xfId="0" applyNumberFormat="1" applyFont="1" applyFill="1" applyBorder="1" applyProtection="1">
      <protection locked="0"/>
    </xf>
    <xf numFmtId="176" fontId="6" fillId="0" borderId="0" xfId="0" applyNumberFormat="1" applyFont="1" applyFill="1" applyAlignment="1" applyProtection="1">
      <alignment vertical="center" shrinkToFit="1"/>
      <protection locked="0"/>
    </xf>
    <xf numFmtId="0" fontId="6" fillId="0" borderId="0" xfId="0" applyNumberFormat="1" applyFont="1" applyFill="1" applyAlignment="1" applyProtection="1">
      <alignment vertical="center" shrinkToFit="1"/>
      <protection locked="0"/>
    </xf>
    <xf numFmtId="0" fontId="0" fillId="0" borderId="0" xfId="0" applyNumberFormat="1" applyFill="1" applyAlignment="1" applyProtection="1">
      <protection locked="0"/>
    </xf>
    <xf numFmtId="3" fontId="11" fillId="0" borderId="0" xfId="0" applyNumberFormat="1" applyFont="1" applyFill="1" applyAlignment="1" applyProtection="1">
      <alignment horizontal="right"/>
      <protection locked="0"/>
    </xf>
    <xf numFmtId="0" fontId="12" fillId="0" borderId="0" xfId="0" applyNumberFormat="1" applyFont="1" applyFill="1" applyAlignment="1" applyProtection="1">
      <alignment vertical="center"/>
      <protection locked="0"/>
    </xf>
    <xf numFmtId="0" fontId="4" fillId="0" borderId="0" xfId="0" applyNumberFormat="1" applyFont="1" applyFill="1" applyAlignment="1" applyProtection="1">
      <alignment vertical="top"/>
      <protection locked="0"/>
    </xf>
    <xf numFmtId="0" fontId="13" fillId="0" borderId="0" xfId="0" applyNumberFormat="1" applyFont="1" applyFill="1" applyAlignment="1" applyProtection="1">
      <alignment vertical="center"/>
      <protection locked="0"/>
    </xf>
    <xf numFmtId="176" fontId="6" fillId="0" borderId="0" xfId="0" applyNumberFormat="1" applyFont="1" applyFill="1" applyBorder="1" applyAlignment="1" applyProtection="1">
      <alignment vertical="center"/>
      <protection locked="0"/>
    </xf>
    <xf numFmtId="0" fontId="4" fillId="0" borderId="0" xfId="0" applyNumberFormat="1" applyFont="1" applyFill="1" applyAlignment="1" applyProtection="1">
      <protection locked="0"/>
    </xf>
    <xf numFmtId="184" fontId="4" fillId="0" borderId="0" xfId="0" applyNumberFormat="1" applyFont="1" applyFill="1" applyAlignment="1" applyProtection="1">
      <alignment vertical="center"/>
      <protection locked="0"/>
    </xf>
    <xf numFmtId="0" fontId="11" fillId="0" borderId="0" xfId="0" applyNumberFormat="1" applyFont="1" applyFill="1" applyAlignment="1" applyProtection="1">
      <protection locked="0"/>
    </xf>
    <xf numFmtId="0" fontId="0" fillId="0" borderId="0" xfId="0" applyNumberFormat="1" applyFont="1" applyFill="1" applyProtection="1">
      <protection locked="0"/>
    </xf>
    <xf numFmtId="0" fontId="4" fillId="0" borderId="0" xfId="0" applyNumberFormat="1" applyFont="1" applyFill="1" applyAlignment="1" applyProtection="1">
      <alignment horizontal="right"/>
      <protection locked="0"/>
    </xf>
    <xf numFmtId="0" fontId="1" fillId="0" borderId="0" xfId="0" applyNumberFormat="1" applyFont="1" applyFill="1" applyProtection="1">
      <protection locked="0"/>
    </xf>
    <xf numFmtId="0" fontId="10" fillId="0" borderId="0" xfId="0" applyNumberFormat="1" applyFont="1" applyFill="1" applyProtection="1">
      <protection locked="0"/>
    </xf>
    <xf numFmtId="0" fontId="4" fillId="0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NumberFormat="1" applyFont="1" applyFill="1" applyAlignment="1" applyProtection="1">
      <alignment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0" fontId="11" fillId="0" borderId="0" xfId="0" applyNumberFormat="1" applyFont="1" applyFill="1" applyProtection="1">
      <protection locked="0"/>
    </xf>
    <xf numFmtId="0" fontId="0" fillId="0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 applyFont="1" applyFill="1" applyProtection="1">
      <protection locked="0"/>
    </xf>
    <xf numFmtId="3" fontId="0" fillId="0" borderId="0" xfId="0" applyNumberFormat="1" applyFont="1" applyFill="1" applyProtection="1"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  <xf numFmtId="3" fontId="1" fillId="0" borderId="0" xfId="0" applyNumberFormat="1" applyFont="1" applyFill="1" applyProtection="1">
      <protection locked="0"/>
    </xf>
    <xf numFmtId="0" fontId="4" fillId="0" borderId="0" xfId="0" applyNumberFormat="1" applyFont="1" applyFill="1" applyBorder="1" applyProtection="1">
      <protection locked="0"/>
    </xf>
    <xf numFmtId="0" fontId="9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 applyProtection="1">
      <alignment horizontal="centerContinuous" vertical="center"/>
      <protection locked="0"/>
    </xf>
    <xf numFmtId="0" fontId="0" fillId="0" borderId="8" xfId="0" applyNumberFormat="1" applyFont="1" applyFill="1" applyBorder="1" applyAlignment="1" applyProtection="1">
      <alignment horizontal="centerContinuous" vertical="center"/>
      <protection locked="0"/>
    </xf>
    <xf numFmtId="0" fontId="0" fillId="0" borderId="0" xfId="0" applyNumberFormat="1" applyFont="1" applyFill="1" applyAlignment="1" applyProtection="1">
      <alignment horizontal="center"/>
      <protection locked="0"/>
    </xf>
    <xf numFmtId="176" fontId="0" fillId="0" borderId="0" xfId="0" applyNumberFormat="1" applyFill="1" applyProtection="1">
      <protection locked="0"/>
    </xf>
    <xf numFmtId="3" fontId="6" fillId="0" borderId="0" xfId="0" applyNumberFormat="1" applyFont="1" applyFill="1" applyAlignment="1" applyProtection="1">
      <alignment vertical="center"/>
      <protection locked="0"/>
    </xf>
    <xf numFmtId="0" fontId="4" fillId="0" borderId="0" xfId="0" applyNumberFormat="1" applyFont="1" applyFill="1" applyAlignment="1" applyProtection="1">
      <alignment vertical="top"/>
      <protection locked="0"/>
    </xf>
    <xf numFmtId="0" fontId="16" fillId="0" borderId="0" xfId="0" applyNumberFormat="1" applyFont="1"/>
    <xf numFmtId="0" fontId="0" fillId="0" borderId="0" xfId="0" applyNumberFormat="1" applyFont="1" applyFill="1" applyAlignment="1" applyProtection="1">
      <protection locked="0"/>
    </xf>
    <xf numFmtId="0" fontId="4" fillId="0" borderId="0" xfId="0" applyNumberFormat="1" applyFont="1" applyFill="1" applyAlignment="1" applyProtection="1">
      <alignment shrinkToFit="1"/>
      <protection locked="0"/>
    </xf>
    <xf numFmtId="3" fontId="4" fillId="0" borderId="0" xfId="0" applyNumberFormat="1" applyFont="1" applyFill="1" applyAlignment="1" applyProtection="1">
      <protection locked="0"/>
    </xf>
    <xf numFmtId="184" fontId="4" fillId="0" borderId="0" xfId="0" applyNumberFormat="1" applyFont="1" applyFill="1" applyProtection="1">
      <protection locked="0"/>
    </xf>
    <xf numFmtId="0" fontId="0" fillId="0" borderId="0" xfId="0" applyNumberFormat="1" applyFill="1" applyAlignment="1" applyProtection="1">
      <alignment vertical="top"/>
      <protection locked="0"/>
    </xf>
    <xf numFmtId="0" fontId="4" fillId="0" borderId="0" xfId="0" applyNumberFormat="1" applyFont="1" applyFill="1" applyAlignment="1" applyProtection="1">
      <protection locked="0"/>
    </xf>
    <xf numFmtId="176" fontId="4" fillId="0" borderId="0" xfId="0" applyNumberFormat="1" applyFont="1" applyFill="1" applyProtection="1"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shrinkToFit="1"/>
      <protection locked="0"/>
    </xf>
    <xf numFmtId="0" fontId="4" fillId="0" borderId="3" xfId="0" applyNumberFormat="1" applyFont="1" applyFill="1" applyBorder="1" applyAlignment="1" applyProtection="1">
      <alignment vertical="center"/>
      <protection locked="0"/>
    </xf>
    <xf numFmtId="0" fontId="18" fillId="0" borderId="0" xfId="0" applyNumberFormat="1" applyFont="1" applyFill="1" applyAlignment="1" applyProtection="1">
      <alignment vertical="top"/>
      <protection locked="0"/>
    </xf>
    <xf numFmtId="0" fontId="21" fillId="0" borderId="0" xfId="0" applyNumberFormat="1" applyFont="1" applyFill="1" applyAlignment="1" applyProtection="1">
      <alignment vertical="center"/>
      <protection locked="0"/>
    </xf>
    <xf numFmtId="0" fontId="23" fillId="0" borderId="0" xfId="0" applyNumberFormat="1" applyFont="1" applyFill="1" applyAlignment="1" applyProtection="1">
      <alignment vertical="center"/>
      <protection locked="0"/>
    </xf>
    <xf numFmtId="0" fontId="22" fillId="0" borderId="0" xfId="0" applyNumberFormat="1" applyFont="1" applyFill="1" applyAlignment="1" applyProtection="1">
      <alignment vertical="center"/>
      <protection locked="0"/>
    </xf>
    <xf numFmtId="184" fontId="6" fillId="0" borderId="0" xfId="0" applyNumberFormat="1" applyFont="1" applyFill="1" applyAlignment="1" applyProtection="1">
      <alignment vertical="center"/>
      <protection locked="0"/>
    </xf>
    <xf numFmtId="176" fontId="4" fillId="0" borderId="0" xfId="0" applyNumberFormat="1" applyFont="1" applyFill="1" applyBorder="1" applyAlignment="1" applyProtection="1">
      <alignment shrinkToFit="1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protection locked="0"/>
    </xf>
    <xf numFmtId="176" fontId="4" fillId="0" borderId="0" xfId="0" applyNumberFormat="1" applyFont="1" applyFill="1" applyAlignment="1" applyProtection="1">
      <alignment shrinkToFit="1"/>
      <protection locked="0"/>
    </xf>
    <xf numFmtId="0" fontId="9" fillId="0" borderId="0" xfId="0" applyNumberFormat="1" applyFont="1" applyFill="1" applyAlignment="1" applyProtection="1">
      <protection locked="0"/>
    </xf>
    <xf numFmtId="0" fontId="3" fillId="0" borderId="0" xfId="0" applyNumberFormat="1" applyFont="1" applyFill="1" applyAlignment="1" applyProtection="1">
      <alignment vertical="center"/>
      <protection locked="0"/>
    </xf>
    <xf numFmtId="176" fontId="0" fillId="0" borderId="0" xfId="0" applyNumberFormat="1" applyFill="1" applyAlignment="1" applyProtection="1">
      <protection locked="0"/>
    </xf>
    <xf numFmtId="0" fontId="1" fillId="0" borderId="0" xfId="0" applyNumberFormat="1" applyFont="1" applyFill="1" applyProtection="1">
      <protection locked="0"/>
    </xf>
    <xf numFmtId="3" fontId="4" fillId="0" borderId="0" xfId="0" applyNumberFormat="1" applyFont="1" applyFill="1" applyBorder="1" applyAlignment="1" applyProtection="1">
      <alignment vertical="center"/>
      <protection locked="0"/>
    </xf>
    <xf numFmtId="0" fontId="32" fillId="0" borderId="0" xfId="0" applyNumberFormat="1" applyFont="1" applyFill="1" applyAlignment="1" applyProtection="1">
      <alignment vertical="top"/>
      <protection locked="0"/>
    </xf>
    <xf numFmtId="0" fontId="34" fillId="0" borderId="0" xfId="0" applyNumberFormat="1" applyFont="1" applyFill="1" applyAlignment="1" applyProtection="1">
      <alignment vertical="top"/>
      <protection locked="0"/>
    </xf>
    <xf numFmtId="0" fontId="33" fillId="0" borderId="0" xfId="0" applyNumberFormat="1" applyFont="1" applyFill="1" applyAlignment="1" applyProtection="1">
      <alignment horizontal="right" vertical="top"/>
      <protection locked="0"/>
    </xf>
    <xf numFmtId="0" fontId="38" fillId="0" borderId="0" xfId="0" applyNumberFormat="1" applyFont="1" applyFill="1" applyProtection="1">
      <protection locked="0"/>
    </xf>
    <xf numFmtId="0" fontId="32" fillId="0" borderId="0" xfId="0" applyNumberFormat="1" applyFont="1" applyFill="1" applyAlignment="1" applyProtection="1">
      <alignment vertical="center"/>
      <protection locked="0"/>
    </xf>
    <xf numFmtId="176" fontId="32" fillId="0" borderId="3" xfId="0" applyNumberFormat="1" applyFont="1" applyFill="1" applyBorder="1" applyAlignment="1" applyProtection="1">
      <alignment vertical="center"/>
      <protection locked="0"/>
    </xf>
    <xf numFmtId="0" fontId="38" fillId="0" borderId="0" xfId="0" applyNumberFormat="1" applyFont="1" applyFill="1" applyBorder="1" applyAlignment="1" applyProtection="1">
      <alignment horizontal="left"/>
      <protection locked="0"/>
    </xf>
    <xf numFmtId="0" fontId="39" fillId="0" borderId="0" xfId="0" applyNumberFormat="1" applyFont="1" applyFill="1" applyProtection="1">
      <protection locked="0"/>
    </xf>
    <xf numFmtId="0" fontId="32" fillId="0" borderId="0" xfId="0" applyNumberFormat="1" applyFont="1" applyFill="1" applyAlignment="1" applyProtection="1">
      <alignment vertical="top"/>
      <protection locked="0"/>
    </xf>
    <xf numFmtId="0" fontId="38" fillId="0" borderId="0" xfId="0" applyNumberFormat="1" applyFont="1" applyFill="1" applyProtection="1">
      <protection locked="0"/>
    </xf>
    <xf numFmtId="0" fontId="32" fillId="0" borderId="0" xfId="0" applyNumberFormat="1" applyFont="1" applyFill="1" applyAlignment="1" applyProtection="1">
      <alignment horizontal="center" vertical="center"/>
      <protection locked="0"/>
    </xf>
    <xf numFmtId="0" fontId="40" fillId="0" borderId="0" xfId="0" applyNumberFormat="1" applyFont="1" applyFill="1" applyProtection="1">
      <protection locked="0"/>
    </xf>
    <xf numFmtId="0" fontId="32" fillId="0" borderId="0" xfId="0" applyNumberFormat="1" applyFont="1" applyFill="1" applyAlignment="1" applyProtection="1">
      <alignment vertical="center"/>
      <protection locked="0"/>
    </xf>
    <xf numFmtId="0" fontId="32" fillId="0" borderId="0" xfId="0" applyNumberFormat="1" applyFont="1" applyFill="1" applyProtection="1">
      <protection locked="0"/>
    </xf>
    <xf numFmtId="0" fontId="39" fillId="0" borderId="18" xfId="0" applyNumberFormat="1" applyFont="1" applyFill="1" applyBorder="1" applyAlignment="1" applyProtection="1">
      <alignment horizontal="right"/>
      <protection locked="0"/>
    </xf>
    <xf numFmtId="0" fontId="32" fillId="0" borderId="0" xfId="0" applyNumberFormat="1" applyFont="1" applyFill="1" applyAlignment="1" applyProtection="1">
      <alignment horizontal="right" vertical="top"/>
      <protection locked="0"/>
    </xf>
    <xf numFmtId="0" fontId="32" fillId="0" borderId="0" xfId="0" applyNumberFormat="1" applyFont="1" applyFill="1" applyProtection="1">
      <protection locked="0"/>
    </xf>
    <xf numFmtId="0" fontId="32" fillId="0" borderId="0" xfId="0" applyNumberFormat="1" applyFont="1" applyFill="1" applyAlignment="1" applyProtection="1">
      <alignment horizontal="center" vertical="center"/>
      <protection locked="0"/>
    </xf>
    <xf numFmtId="178" fontId="32" fillId="0" borderId="0" xfId="0" applyNumberFormat="1" applyFont="1" applyFill="1" applyProtection="1">
      <protection locked="0"/>
    </xf>
    <xf numFmtId="0" fontId="43" fillId="0" borderId="0" xfId="0" applyNumberFormat="1" applyFont="1" applyFill="1" applyAlignment="1" applyProtection="1">
      <alignment vertical="center"/>
      <protection locked="0"/>
    </xf>
    <xf numFmtId="0" fontId="38" fillId="0" borderId="0" xfId="0" applyNumberFormat="1" applyFont="1" applyFill="1" applyAlignment="1" applyProtection="1">
      <alignment vertical="center"/>
      <protection locked="0"/>
    </xf>
    <xf numFmtId="0" fontId="39" fillId="0" borderId="0" xfId="0" applyNumberFormat="1" applyFont="1" applyFill="1" applyAlignment="1" applyProtection="1">
      <alignment vertical="center"/>
      <protection locked="0"/>
    </xf>
    <xf numFmtId="0" fontId="32" fillId="0" borderId="0" xfId="0" applyNumberFormat="1" applyFont="1" applyFill="1" applyAlignment="1" applyProtection="1">
      <alignment horizontal="center"/>
      <protection locked="0"/>
    </xf>
    <xf numFmtId="178" fontId="40" fillId="0" borderId="0" xfId="0" applyNumberFormat="1" applyFont="1" applyFill="1" applyAlignment="1" applyProtection="1">
      <alignment vertical="center"/>
      <protection locked="0"/>
    </xf>
    <xf numFmtId="0" fontId="40" fillId="0" borderId="0" xfId="0" applyNumberFormat="1" applyFont="1" applyFill="1" applyAlignment="1" applyProtection="1">
      <alignment horizontal="center" vertical="center"/>
      <protection locked="0"/>
    </xf>
    <xf numFmtId="176" fontId="32" fillId="0" borderId="0" xfId="0" applyNumberFormat="1" applyFont="1" applyFill="1" applyProtection="1">
      <protection locked="0"/>
    </xf>
    <xf numFmtId="176" fontId="32" fillId="0" borderId="9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ont="1" applyFill="1" applyProtection="1">
      <protection locked="0"/>
    </xf>
    <xf numFmtId="176" fontId="0" fillId="0" borderId="0" xfId="0" applyNumberFormat="1" applyFont="1" applyFill="1" applyProtection="1"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right"/>
      <protection locked="0"/>
    </xf>
    <xf numFmtId="0" fontId="32" fillId="0" borderId="7" xfId="0" applyNumberFormat="1" applyFont="1" applyFill="1" applyBorder="1" applyAlignment="1" applyProtection="1">
      <alignment horizontal="center" vertical="center"/>
      <protection locked="0"/>
    </xf>
    <xf numFmtId="0" fontId="32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32" fillId="0" borderId="0" xfId="0" applyNumberFormat="1" applyFont="1" applyFill="1" applyBorder="1" applyProtection="1"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0" fontId="4" fillId="0" borderId="0" xfId="0" applyNumberFormat="1" applyFont="1" applyFill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NumberFormat="1" applyFont="1" applyFill="1" applyBorder="1" applyAlignment="1" applyProtection="1">
      <alignment horizontal="center" vertical="center"/>
      <protection locked="0"/>
    </xf>
    <xf numFmtId="0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52" fillId="0" borderId="16" xfId="0" applyNumberFormat="1" applyFont="1" applyFill="1" applyBorder="1" applyAlignment="1" applyProtection="1">
      <alignment horizontal="center" vertical="center"/>
      <protection locked="0"/>
    </xf>
    <xf numFmtId="0" fontId="52" fillId="0" borderId="11" xfId="0" applyNumberFormat="1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Protection="1">
      <protection locked="0"/>
    </xf>
    <xf numFmtId="0" fontId="32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52" fillId="0" borderId="5" xfId="0" applyNumberFormat="1" applyFont="1" applyFill="1" applyBorder="1" applyAlignment="1" applyProtection="1">
      <alignment horizontal="center" vertical="center"/>
      <protection locked="0"/>
    </xf>
    <xf numFmtId="0" fontId="52" fillId="0" borderId="7" xfId="0" applyNumberFormat="1" applyFont="1" applyFill="1" applyBorder="1" applyAlignment="1" applyProtection="1">
      <alignment horizontal="center" vertical="center"/>
      <protection locked="0"/>
    </xf>
    <xf numFmtId="0" fontId="32" fillId="0" borderId="9" xfId="0" applyNumberFormat="1" applyFont="1" applyFill="1" applyBorder="1" applyAlignment="1" applyProtection="1">
      <alignment horizontal="center" vertical="center"/>
      <protection locked="0"/>
    </xf>
    <xf numFmtId="0" fontId="39" fillId="0" borderId="0" xfId="0" applyNumberFormat="1" applyFont="1" applyFill="1" applyAlignment="1" applyProtection="1">
      <alignment horizontal="right"/>
      <protection locked="0"/>
    </xf>
    <xf numFmtId="0" fontId="52" fillId="0" borderId="15" xfId="0" applyNumberFormat="1" applyFont="1" applyFill="1" applyBorder="1" applyAlignment="1" applyProtection="1">
      <alignment horizontal="center" vertical="center"/>
      <protection locked="0"/>
    </xf>
    <xf numFmtId="0" fontId="52" fillId="0" borderId="8" xfId="0" applyNumberFormat="1" applyFont="1" applyFill="1" applyBorder="1" applyAlignment="1" applyProtection="1">
      <alignment horizontal="center" vertical="center"/>
      <protection locked="0"/>
    </xf>
    <xf numFmtId="0" fontId="5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NumberFormat="1" applyFont="1" applyFill="1" applyBorder="1" applyAlignment="1" applyProtection="1">
      <alignment horizontal="center" vertical="center"/>
      <protection locked="0"/>
    </xf>
    <xf numFmtId="0" fontId="52" fillId="0" borderId="13" xfId="0" applyNumberFormat="1" applyFont="1" applyFill="1" applyBorder="1" applyAlignment="1" applyProtection="1">
      <alignment horizontal="center" vertical="center"/>
      <protection locked="0"/>
    </xf>
    <xf numFmtId="0" fontId="32" fillId="0" borderId="4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NumberFormat="1" applyFont="1" applyFill="1" applyAlignment="1" applyProtection="1">
      <alignment horizontal="centerContinuous" vertical="center"/>
      <protection locked="0"/>
    </xf>
    <xf numFmtId="0" fontId="36" fillId="0" borderId="0" xfId="0" applyNumberFormat="1" applyFont="1" applyFill="1" applyAlignment="1" applyProtection="1">
      <alignment horizontal="centerContinuous" vertical="center"/>
      <protection locked="0"/>
    </xf>
    <xf numFmtId="0" fontId="37" fillId="0" borderId="0" xfId="0" applyNumberFormat="1" applyFont="1" applyFill="1" applyAlignment="1" applyProtection="1">
      <alignment horizontal="centerContinuous" vertical="center"/>
      <protection locked="0"/>
    </xf>
    <xf numFmtId="0" fontId="44" fillId="0" borderId="0" xfId="0" applyNumberFormat="1" applyFont="1" applyFill="1" applyAlignment="1" applyProtection="1">
      <alignment horizontal="left"/>
      <protection locked="0"/>
    </xf>
    <xf numFmtId="0" fontId="0" fillId="0" borderId="0" xfId="0" applyNumberFormat="1" applyFont="1" applyFill="1" applyAlignment="1" applyProtection="1">
      <alignment horizontal="centerContinuous"/>
      <protection locked="0"/>
    </xf>
    <xf numFmtId="0" fontId="0" fillId="0" borderId="0" xfId="0" applyNumberFormat="1" applyFont="1" applyFill="1" applyBorder="1" applyAlignment="1" applyProtection="1">
      <alignment horizontal="centerContinuous"/>
      <protection locked="0"/>
    </xf>
    <xf numFmtId="0" fontId="38" fillId="0" borderId="0" xfId="0" applyNumberFormat="1" applyFont="1" applyFill="1" applyAlignment="1" applyProtection="1">
      <alignment horizontal="right"/>
      <protection locked="0"/>
    </xf>
    <xf numFmtId="0" fontId="39" fillId="0" borderId="0" xfId="0" applyNumberFormat="1" applyFont="1" applyFill="1" applyBorder="1" applyAlignment="1" applyProtection="1">
      <alignment horizontal="right"/>
      <protection locked="0"/>
    </xf>
    <xf numFmtId="0" fontId="52" fillId="0" borderId="6" xfId="0" applyNumberFormat="1" applyFont="1" applyFill="1" applyBorder="1" applyAlignment="1" applyProtection="1">
      <alignment horizontal="center" vertical="center"/>
      <protection locked="0"/>
    </xf>
    <xf numFmtId="0" fontId="52" fillId="0" borderId="17" xfId="0" applyNumberFormat="1" applyFont="1" applyFill="1" applyBorder="1" applyAlignment="1" applyProtection="1">
      <alignment horizontal="right" vertical="center"/>
      <protection locked="0"/>
    </xf>
    <xf numFmtId="0" fontId="32" fillId="0" borderId="17" xfId="0" applyNumberFormat="1" applyFont="1" applyFill="1" applyBorder="1" applyAlignment="1" applyProtection="1">
      <alignment horizontal="center" vertical="center"/>
      <protection locked="0"/>
    </xf>
    <xf numFmtId="0" fontId="32" fillId="0" borderId="19" xfId="0" applyNumberFormat="1" applyFont="1" applyFill="1" applyBorder="1" applyAlignment="1" applyProtection="1">
      <alignment horizontal="left" vertical="center"/>
      <protection locked="0"/>
    </xf>
    <xf numFmtId="0" fontId="32" fillId="0" borderId="5" xfId="0" applyNumberFormat="1" applyFont="1" applyFill="1" applyBorder="1" applyAlignment="1" applyProtection="1">
      <alignment horizontal="center" vertical="center"/>
      <protection locked="0"/>
    </xf>
    <xf numFmtId="0" fontId="32" fillId="0" borderId="15" xfId="0" applyNumberFormat="1" applyFont="1" applyFill="1" applyBorder="1" applyAlignment="1" applyProtection="1">
      <alignment horizontal="center" vertical="center"/>
      <protection locked="0"/>
    </xf>
    <xf numFmtId="0" fontId="52" fillId="0" borderId="0" xfId="0" applyNumberFormat="1" applyFont="1" applyFill="1" applyBorder="1" applyAlignment="1" applyProtection="1">
      <alignment horizontal="centerContinuous" vertical="center"/>
      <protection locked="0"/>
    </xf>
    <xf numFmtId="0" fontId="52" fillId="0" borderId="7" xfId="0" applyNumberFormat="1" applyFont="1" applyFill="1" applyBorder="1" applyAlignment="1" applyProtection="1">
      <alignment horizontal="centerContinuous" vertical="center"/>
      <protection locked="0"/>
    </xf>
    <xf numFmtId="0" fontId="52" fillId="0" borderId="25" xfId="0" applyNumberFormat="1" applyFont="1" applyFill="1" applyBorder="1" applyAlignment="1" applyProtection="1">
      <alignment horizontal="center" vertical="center"/>
      <protection locked="0"/>
    </xf>
    <xf numFmtId="0" fontId="52" fillId="0" borderId="26" xfId="0" applyNumberFormat="1" applyFont="1" applyFill="1" applyBorder="1" applyAlignment="1" applyProtection="1">
      <alignment horizontal="centerContinuous" vertical="center"/>
      <protection locked="0"/>
    </xf>
    <xf numFmtId="0" fontId="52" fillId="0" borderId="10" xfId="0" applyNumberFormat="1" applyFont="1" applyFill="1" applyBorder="1" applyAlignment="1" applyProtection="1">
      <alignment horizontal="center" vertical="center"/>
      <protection locked="0"/>
    </xf>
    <xf numFmtId="0" fontId="32" fillId="0" borderId="8" xfId="0" applyNumberFormat="1" applyFont="1" applyFill="1" applyBorder="1" applyAlignment="1" applyProtection="1">
      <alignment horizontal="center" vertical="center"/>
      <protection locked="0"/>
    </xf>
    <xf numFmtId="0" fontId="52" fillId="0" borderId="0" xfId="0" applyNumberFormat="1" applyFont="1" applyFill="1" applyAlignment="1" applyProtection="1">
      <alignment horizontal="center" vertical="center"/>
      <protection locked="0"/>
    </xf>
    <xf numFmtId="0" fontId="52" fillId="0" borderId="12" xfId="0" applyNumberFormat="1" applyFont="1" applyFill="1" applyBorder="1" applyAlignment="1" applyProtection="1">
      <alignment horizontal="center" vertical="center"/>
      <protection locked="0"/>
    </xf>
    <xf numFmtId="0" fontId="32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NumberFormat="1" applyFont="1" applyFill="1" applyBorder="1" applyAlignment="1" applyProtection="1">
      <alignment horizontal="center" vertical="center"/>
      <protection locked="0"/>
    </xf>
    <xf numFmtId="0" fontId="52" fillId="0" borderId="4" xfId="0" applyNumberFormat="1" applyFont="1" applyFill="1" applyBorder="1" applyAlignment="1" applyProtection="1">
      <alignment horizontal="center" vertical="center"/>
      <protection locked="0"/>
    </xf>
    <xf numFmtId="0" fontId="32" fillId="0" borderId="3" xfId="0" applyNumberFormat="1" applyFont="1" applyFill="1" applyBorder="1" applyAlignment="1" applyProtection="1">
      <alignment horizontal="center" vertical="center"/>
      <protection locked="0"/>
    </xf>
    <xf numFmtId="0" fontId="32" fillId="0" borderId="14" xfId="0" applyNumberFormat="1" applyFont="1" applyFill="1" applyBorder="1" applyAlignment="1" applyProtection="1">
      <alignment horizontal="center" vertical="center"/>
      <protection locked="0"/>
    </xf>
    <xf numFmtId="0" fontId="32" fillId="0" borderId="7" xfId="0" applyNumberFormat="1" applyFont="1" applyFill="1" applyBorder="1" applyAlignment="1" applyProtection="1">
      <alignment horizontal="center"/>
      <protection locked="0"/>
    </xf>
    <xf numFmtId="176" fontId="32" fillId="0" borderId="0" xfId="0" applyNumberFormat="1" applyFont="1" applyFill="1" applyAlignment="1" applyProtection="1">
      <alignment horizontal="right"/>
      <protection locked="0"/>
    </xf>
    <xf numFmtId="178" fontId="32" fillId="0" borderId="0" xfId="0" applyNumberFormat="1" applyFont="1" applyFill="1" applyAlignment="1" applyProtection="1">
      <alignment horizontal="right"/>
      <protection locked="0"/>
    </xf>
    <xf numFmtId="179" fontId="32" fillId="0" borderId="0" xfId="0" applyNumberFormat="1" applyFont="1" applyFill="1" applyAlignment="1" applyProtection="1">
      <alignment horizontal="right"/>
      <protection locked="0"/>
    </xf>
    <xf numFmtId="0" fontId="32" fillId="0" borderId="8" xfId="0" applyNumberFormat="1" applyFont="1" applyFill="1" applyBorder="1" applyAlignment="1" applyProtection="1">
      <alignment horizontal="center"/>
      <protection locked="0"/>
    </xf>
    <xf numFmtId="0" fontId="51" fillId="0" borderId="7" xfId="0" applyNumberFormat="1" applyFont="1" applyFill="1" applyBorder="1" applyAlignment="1" applyProtection="1">
      <alignment horizontal="center" vertical="center"/>
      <protection locked="0"/>
    </xf>
    <xf numFmtId="176" fontId="51" fillId="0" borderId="0" xfId="0" applyNumberFormat="1" applyFont="1" applyFill="1" applyAlignment="1" applyProtection="1">
      <alignment horizontal="right" vertical="center"/>
      <protection locked="0"/>
    </xf>
    <xf numFmtId="188" fontId="51" fillId="0" borderId="0" xfId="0" applyNumberFormat="1" applyFont="1" applyFill="1" applyAlignment="1" applyProtection="1">
      <alignment horizontal="right" vertical="center"/>
      <protection locked="0"/>
    </xf>
    <xf numFmtId="178" fontId="51" fillId="0" borderId="0" xfId="0" applyNumberFormat="1" applyFont="1" applyFill="1" applyAlignment="1" applyProtection="1">
      <alignment horizontal="right" vertical="center"/>
      <protection locked="0"/>
    </xf>
    <xf numFmtId="179" fontId="51" fillId="0" borderId="0" xfId="0" applyNumberFormat="1" applyFont="1" applyFill="1" applyAlignment="1" applyProtection="1">
      <alignment horizontal="right" vertical="center"/>
      <protection locked="0"/>
    </xf>
    <xf numFmtId="0" fontId="51" fillId="0" borderId="8" xfId="0" applyNumberFormat="1" applyFont="1" applyFill="1" applyBorder="1" applyAlignment="1" applyProtection="1">
      <alignment horizontal="center" vertical="center"/>
      <protection locked="0"/>
    </xf>
    <xf numFmtId="0" fontId="52" fillId="0" borderId="7" xfId="0" applyNumberFormat="1" applyFont="1" applyFill="1" applyBorder="1" applyAlignment="1" applyProtection="1">
      <alignment horizontal="center"/>
      <protection locked="0"/>
    </xf>
    <xf numFmtId="0" fontId="0" fillId="0" borderId="4" xfId="0" applyNumberFormat="1" applyFont="1" applyFill="1" applyBorder="1" applyAlignment="1" applyProtection="1">
      <alignment horizontal="center" vertical="center"/>
      <protection locked="0"/>
    </xf>
    <xf numFmtId="178" fontId="32" fillId="0" borderId="3" xfId="0" applyNumberFormat="1" applyFont="1" applyFill="1" applyBorder="1" applyAlignment="1" applyProtection="1">
      <alignment vertical="center"/>
      <protection locked="0"/>
    </xf>
    <xf numFmtId="177" fontId="32" fillId="0" borderId="4" xfId="0" applyNumberFormat="1" applyFont="1" applyFill="1" applyBorder="1" applyAlignment="1" applyProtection="1">
      <alignment vertical="center"/>
      <protection locked="0"/>
    </xf>
    <xf numFmtId="3" fontId="32" fillId="0" borderId="9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 applyFont="1" applyFill="1" applyBorder="1" applyAlignment="1" applyProtection="1">
      <alignment vertical="center"/>
      <protection locked="0"/>
    </xf>
    <xf numFmtId="176" fontId="32" fillId="0" borderId="0" xfId="0" applyNumberFormat="1" applyFont="1" applyFill="1" applyBorder="1" applyAlignment="1" applyProtection="1">
      <alignment vertical="center"/>
      <protection locked="0"/>
    </xf>
    <xf numFmtId="178" fontId="32" fillId="0" borderId="0" xfId="0" applyNumberFormat="1" applyFont="1" applyFill="1" applyBorder="1" applyAlignment="1" applyProtection="1">
      <alignment vertical="center"/>
      <protection locked="0"/>
    </xf>
    <xf numFmtId="177" fontId="32" fillId="0" borderId="0" xfId="0" applyNumberFormat="1" applyFont="1" applyFill="1" applyBorder="1" applyAlignment="1" applyProtection="1">
      <alignment vertical="center"/>
      <protection locked="0"/>
    </xf>
    <xf numFmtId="178" fontId="39" fillId="0" borderId="0" xfId="0" applyNumberFormat="1" applyFont="1" applyFill="1" applyBorder="1" applyAlignment="1" applyProtection="1">
      <alignment horizontal="right" vertical="center"/>
      <protection locked="0"/>
    </xf>
    <xf numFmtId="176" fontId="32" fillId="0" borderId="0" xfId="0" applyNumberFormat="1" applyFont="1" applyFill="1" applyBorder="1" applyAlignment="1" applyProtection="1">
      <alignment horizontal="right"/>
      <protection locked="0"/>
    </xf>
    <xf numFmtId="186" fontId="40" fillId="0" borderId="0" xfId="0" applyNumberFormat="1" applyFont="1" applyFill="1" applyBorder="1" applyAlignment="1"/>
    <xf numFmtId="185" fontId="32" fillId="0" borderId="0" xfId="0" applyNumberFormat="1" applyFont="1" applyFill="1"/>
    <xf numFmtId="0" fontId="32" fillId="0" borderId="0" xfId="0" applyNumberFormat="1" applyFont="1" applyFill="1" applyBorder="1" applyAlignment="1" applyProtection="1">
      <alignment horizontal="left" vertical="top"/>
      <protection locked="0"/>
    </xf>
    <xf numFmtId="179" fontId="32" fillId="0" borderId="0" xfId="0" applyNumberFormat="1" applyFont="1" applyFill="1" applyBorder="1" applyAlignment="1" applyProtection="1">
      <alignment vertical="top"/>
      <protection locked="0"/>
    </xf>
    <xf numFmtId="0" fontId="33" fillId="0" borderId="0" xfId="0" applyNumberFormat="1" applyFont="1" applyFill="1" applyBorder="1" applyAlignment="1" applyProtection="1">
      <alignment horizontal="right" vertical="top"/>
      <protection locked="0"/>
    </xf>
    <xf numFmtId="0" fontId="41" fillId="0" borderId="0" xfId="0" applyNumberFormat="1" applyFont="1" applyFill="1" applyAlignment="1" applyProtection="1">
      <alignment horizontal="centerContinuous" vertical="center"/>
      <protection locked="0"/>
    </xf>
    <xf numFmtId="0" fontId="40" fillId="0" borderId="8" xfId="0" applyNumberFormat="1" applyFont="1" applyFill="1" applyBorder="1" applyAlignment="1" applyProtection="1">
      <alignment horizontal="center"/>
      <protection locked="0"/>
    </xf>
    <xf numFmtId="179" fontId="32" fillId="0" borderId="0" xfId="0" applyNumberFormat="1" applyFont="1" applyFill="1" applyProtection="1">
      <protection locked="0"/>
    </xf>
    <xf numFmtId="183" fontId="32" fillId="0" borderId="0" xfId="0" applyNumberFormat="1" applyFont="1" applyFill="1" applyProtection="1">
      <protection locked="0"/>
    </xf>
    <xf numFmtId="179" fontId="32" fillId="0" borderId="0" xfId="0" applyNumberFormat="1" applyFont="1" applyFill="1" applyBorder="1" applyProtection="1">
      <protection locked="0"/>
    </xf>
    <xf numFmtId="0" fontId="32" fillId="0" borderId="8" xfId="0" applyNumberFormat="1" applyFont="1" applyFill="1" applyBorder="1" applyAlignment="1" applyProtection="1">
      <alignment vertical="center"/>
      <protection locked="0"/>
    </xf>
    <xf numFmtId="0" fontId="52" fillId="0" borderId="7" xfId="0" applyNumberFormat="1" applyFont="1" applyFill="1" applyBorder="1" applyAlignment="1" applyProtection="1">
      <alignment horizontal="left" vertical="center"/>
      <protection locked="0"/>
    </xf>
    <xf numFmtId="176" fontId="32" fillId="0" borderId="0" xfId="0" applyNumberFormat="1" applyFont="1" applyFill="1" applyAlignment="1" applyProtection="1">
      <alignment vertical="top"/>
      <protection locked="0"/>
    </xf>
    <xf numFmtId="179" fontId="32" fillId="0" borderId="0" xfId="0" applyNumberFormat="1" applyFont="1" applyFill="1" applyAlignment="1" applyProtection="1">
      <alignment vertical="top"/>
      <protection locked="0"/>
    </xf>
    <xf numFmtId="186" fontId="40" fillId="0" borderId="0" xfId="0" applyNumberFormat="1" applyFont="1" applyFill="1" applyBorder="1" applyAlignment="1">
      <alignment vertical="top"/>
    </xf>
    <xf numFmtId="0" fontId="32" fillId="0" borderId="8" xfId="0" applyNumberFormat="1" applyFont="1" applyFill="1" applyBorder="1" applyAlignment="1" applyProtection="1">
      <alignment vertical="top"/>
      <protection locked="0"/>
    </xf>
    <xf numFmtId="0" fontId="52" fillId="0" borderId="7" xfId="0" applyNumberFormat="1" applyFont="1" applyFill="1" applyBorder="1" applyAlignment="1" applyProtection="1">
      <alignment horizontal="left" vertical="top"/>
      <protection locked="0"/>
    </xf>
    <xf numFmtId="0" fontId="52" fillId="0" borderId="7" xfId="0" applyNumberFormat="1" applyFont="1" applyFill="1" applyBorder="1" applyAlignment="1" applyProtection="1">
      <alignment horizontal="center" vertical="top"/>
      <protection locked="0"/>
    </xf>
    <xf numFmtId="0" fontId="32" fillId="0" borderId="8" xfId="0" applyNumberFormat="1" applyFont="1" applyFill="1" applyBorder="1" applyAlignment="1" applyProtection="1">
      <alignment horizontal="center" shrinkToFit="1"/>
      <protection locked="0"/>
    </xf>
    <xf numFmtId="179" fontId="40" fillId="0" borderId="0" xfId="0" applyNumberFormat="1" applyFont="1" applyFill="1" applyBorder="1" applyProtection="1">
      <protection locked="0"/>
    </xf>
    <xf numFmtId="0" fontId="32" fillId="0" borderId="8" xfId="0" applyNumberFormat="1" applyFont="1" applyFill="1" applyBorder="1" applyProtection="1">
      <protection locked="0"/>
    </xf>
    <xf numFmtId="0" fontId="0" fillId="0" borderId="7" xfId="0" applyNumberFormat="1" applyFont="1" applyFill="1" applyBorder="1" applyAlignment="1" applyProtection="1">
      <alignment horizontal="center"/>
      <protection locked="0"/>
    </xf>
    <xf numFmtId="176" fontId="32" fillId="0" borderId="0" xfId="0" applyNumberFormat="1" applyFont="1" applyFill="1" applyBorder="1" applyAlignment="1" applyProtection="1">
      <protection locked="0"/>
    </xf>
    <xf numFmtId="179" fontId="32" fillId="0" borderId="0" xfId="0" applyNumberFormat="1" applyFont="1" applyFill="1" applyBorder="1" applyAlignment="1" applyProtection="1">
      <protection locked="0"/>
    </xf>
    <xf numFmtId="183" fontId="32" fillId="0" borderId="0" xfId="0" applyNumberFormat="1" applyFont="1" applyFill="1" applyBorder="1" applyAlignment="1" applyProtection="1">
      <protection locked="0"/>
    </xf>
    <xf numFmtId="0" fontId="32" fillId="0" borderId="0" xfId="0" applyNumberFormat="1" applyFont="1" applyFill="1" applyBorder="1" applyAlignment="1" applyProtection="1">
      <alignment vertical="top"/>
      <protection locked="0"/>
    </xf>
    <xf numFmtId="0" fontId="32" fillId="0" borderId="8" xfId="0" applyNumberFormat="1" applyFont="1" applyFill="1" applyBorder="1" applyAlignment="1" applyProtection="1">
      <protection locked="0"/>
    </xf>
    <xf numFmtId="0" fontId="32" fillId="0" borderId="4" xfId="0" applyNumberFormat="1" applyFont="1" applyFill="1" applyBorder="1" applyAlignment="1" applyProtection="1">
      <protection locked="0"/>
    </xf>
    <xf numFmtId="176" fontId="32" fillId="0" borderId="3" xfId="0" applyNumberFormat="1" applyFont="1" applyFill="1" applyBorder="1" applyAlignment="1" applyProtection="1">
      <protection locked="0"/>
    </xf>
    <xf numFmtId="0" fontId="32" fillId="0" borderId="3" xfId="0" applyNumberFormat="1" applyFont="1" applyFill="1" applyBorder="1" applyAlignment="1" applyProtection="1">
      <protection locked="0"/>
    </xf>
    <xf numFmtId="0" fontId="32" fillId="0" borderId="9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Protection="1">
      <protection locked="0"/>
    </xf>
    <xf numFmtId="0" fontId="15" fillId="0" borderId="0" xfId="0" applyNumberFormat="1" applyFont="1" applyFill="1" applyAlignment="1" applyProtection="1">
      <alignment vertical="top"/>
      <protection locked="0"/>
    </xf>
    <xf numFmtId="0" fontId="17" fillId="0" borderId="0" xfId="0" applyNumberFormat="1" applyFont="1" applyFill="1" applyAlignment="1" applyProtection="1">
      <alignment vertical="top"/>
      <protection locked="0"/>
    </xf>
    <xf numFmtId="0" fontId="22" fillId="0" borderId="0" xfId="0" applyNumberFormat="1" applyFont="1" applyFill="1" applyAlignment="1" applyProtection="1">
      <alignment horizontal="centerContinuous" vertical="center"/>
      <protection locked="0"/>
    </xf>
    <xf numFmtId="0" fontId="9" fillId="0" borderId="0" xfId="0" applyNumberFormat="1" applyFont="1" applyFill="1" applyAlignment="1" applyProtection="1">
      <alignment horizontal="centerContinuous"/>
      <protection locked="0"/>
    </xf>
    <xf numFmtId="0" fontId="14" fillId="0" borderId="0" xfId="0" applyNumberFormat="1" applyFont="1" applyFill="1" applyAlignment="1" applyProtection="1">
      <alignment horizontal="centerContinuous"/>
      <protection locked="0"/>
    </xf>
    <xf numFmtId="0" fontId="10" fillId="0" borderId="0" xfId="0" applyNumberFormat="1" applyFont="1" applyFill="1" applyAlignment="1" applyProtection="1">
      <alignment horizontal="left"/>
      <protection locked="0"/>
    </xf>
    <xf numFmtId="0" fontId="45" fillId="0" borderId="5" xfId="0" applyNumberFormat="1" applyFont="1" applyFill="1" applyBorder="1" applyAlignment="1" applyProtection="1">
      <alignment horizontal="center" vertical="center"/>
      <protection locked="0"/>
    </xf>
    <xf numFmtId="0" fontId="45" fillId="0" borderId="16" xfId="0" applyNumberFormat="1" applyFont="1" applyFill="1" applyBorder="1" applyAlignment="1" applyProtection="1">
      <alignment horizontal="center" vertical="center"/>
      <protection locked="0"/>
    </xf>
    <xf numFmtId="0" fontId="45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NumberFormat="1" applyFont="1" applyFill="1" applyBorder="1" applyAlignment="1" applyProtection="1">
      <alignment horizontal="center" vertical="center"/>
      <protection locked="0"/>
    </xf>
    <xf numFmtId="0" fontId="45" fillId="0" borderId="7" xfId="0" applyNumberFormat="1" applyFont="1" applyFill="1" applyBorder="1" applyAlignment="1" applyProtection="1">
      <alignment horizontal="center" vertical="center"/>
      <protection locked="0"/>
    </xf>
    <xf numFmtId="0" fontId="45" fillId="0" borderId="11" xfId="0" applyNumberFormat="1" applyFont="1" applyFill="1" applyBorder="1" applyAlignment="1" applyProtection="1">
      <alignment horizontal="center" vertical="center"/>
      <protection locked="0"/>
    </xf>
    <xf numFmtId="0" fontId="45" fillId="0" borderId="13" xfId="0" applyNumberFormat="1" applyFont="1" applyFill="1" applyBorder="1" applyAlignment="1" applyProtection="1">
      <alignment horizontal="center" vertical="center"/>
      <protection locked="0"/>
    </xf>
    <xf numFmtId="0" fontId="46" fillId="0" borderId="0" xfId="0" applyNumberFormat="1" applyFont="1" applyFill="1" applyAlignment="1" applyProtection="1">
      <alignment horizontal="center" vertical="center"/>
      <protection locked="0"/>
    </xf>
    <xf numFmtId="0" fontId="4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NumberFormat="1" applyFont="1" applyFill="1" applyBorder="1" applyAlignment="1" applyProtection="1">
      <alignment horizontal="center" vertical="center"/>
      <protection locked="0"/>
    </xf>
    <xf numFmtId="0" fontId="45" fillId="0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Fill="1" applyBorder="1" applyAlignment="1" applyProtection="1">
      <alignment horizontal="center"/>
      <protection locked="0"/>
    </xf>
    <xf numFmtId="176" fontId="4" fillId="0" borderId="0" xfId="0" applyNumberFormat="1" applyFont="1" applyFill="1" applyBorder="1" applyAlignment="1" applyProtection="1">
      <alignment horizontal="right"/>
      <protection locked="0"/>
    </xf>
    <xf numFmtId="0" fontId="4" fillId="0" borderId="8" xfId="0" applyNumberFormat="1" applyFont="1" applyFill="1" applyBorder="1" applyAlignment="1" applyProtection="1">
      <alignment horizontal="center"/>
      <protection locked="0"/>
    </xf>
    <xf numFmtId="41" fontId="4" fillId="0" borderId="0" xfId="0" applyNumberFormat="1" applyFont="1" applyFill="1" applyBorder="1" applyAlignment="1" applyProtection="1">
      <alignment horizontal="right"/>
      <protection locked="0"/>
    </xf>
    <xf numFmtId="181" fontId="4" fillId="0" borderId="0" xfId="0" applyNumberFormat="1" applyFont="1" applyFill="1" applyAlignment="1" applyProtection="1">
      <alignment horizontal="right"/>
      <protection locked="0"/>
    </xf>
    <xf numFmtId="0" fontId="6" fillId="0" borderId="7" xfId="0" applyNumberFormat="1" applyFont="1" applyFill="1" applyBorder="1" applyAlignment="1" applyProtection="1">
      <alignment horizontal="center" vertical="center"/>
      <protection locked="0"/>
    </xf>
    <xf numFmtId="41" fontId="6" fillId="0" borderId="0" xfId="0" applyNumberFormat="1" applyFont="1" applyFill="1" applyBorder="1" applyAlignment="1" applyProtection="1">
      <alignment horizontal="right" vertical="center"/>
      <protection locked="0"/>
    </xf>
    <xf numFmtId="0" fontId="6" fillId="0" borderId="8" xfId="0" applyNumberFormat="1" applyFont="1" applyFill="1" applyBorder="1" applyAlignment="1" applyProtection="1">
      <alignment horizontal="center" vertical="center"/>
      <protection locked="0"/>
    </xf>
    <xf numFmtId="3" fontId="4" fillId="0" borderId="8" xfId="0" applyNumberFormat="1" applyFont="1" applyFill="1" applyBorder="1" applyAlignment="1" applyProtection="1">
      <alignment horizontal="center"/>
      <protection locked="0"/>
    </xf>
    <xf numFmtId="41" fontId="4" fillId="0" borderId="3" xfId="0" applyNumberFormat="1" applyFont="1" applyFill="1" applyBorder="1" applyAlignment="1" applyProtection="1">
      <alignment horizontal="center" vertical="center"/>
      <protection locked="0"/>
    </xf>
    <xf numFmtId="176" fontId="4" fillId="0" borderId="3" xfId="0" applyNumberFormat="1" applyFont="1" applyFill="1" applyBorder="1" applyAlignment="1" applyProtection="1">
      <alignment horizontal="center" vertical="center"/>
      <protection locked="0"/>
    </xf>
    <xf numFmtId="181" fontId="4" fillId="0" borderId="3" xfId="0" applyNumberFormat="1" applyFont="1" applyFill="1" applyBorder="1" applyAlignment="1" applyProtection="1">
      <alignment horizontal="center" vertical="center"/>
      <protection locked="0"/>
    </xf>
    <xf numFmtId="181" fontId="4" fillId="0" borderId="3" xfId="0" applyNumberFormat="1" applyFont="1" applyFill="1" applyBorder="1" applyAlignment="1" applyProtection="1">
      <alignment vertical="center"/>
      <protection locked="0"/>
    </xf>
    <xf numFmtId="3" fontId="4" fillId="0" borderId="9" xfId="0" applyNumberFormat="1" applyFont="1" applyFill="1" applyBorder="1" applyAlignment="1" applyProtection="1">
      <alignment horizontal="left" vertical="center"/>
      <protection locked="0"/>
    </xf>
    <xf numFmtId="180" fontId="11" fillId="0" borderId="0" xfId="0" applyNumberFormat="1" applyFont="1" applyFill="1" applyProtection="1">
      <protection locked="0"/>
    </xf>
    <xf numFmtId="0" fontId="4" fillId="0" borderId="28" xfId="0" applyNumberFormat="1" applyFont="1" applyFill="1" applyBorder="1" applyAlignment="1" applyProtection="1">
      <alignment vertical="top"/>
      <protection locked="0"/>
    </xf>
    <xf numFmtId="0" fontId="15" fillId="0" borderId="29" xfId="0" applyNumberFormat="1" applyFont="1" applyFill="1" applyBorder="1" applyAlignment="1" applyProtection="1">
      <alignment vertical="top"/>
      <protection locked="0"/>
    </xf>
    <xf numFmtId="0" fontId="17" fillId="0" borderId="29" xfId="0" applyNumberFormat="1" applyFont="1" applyFill="1" applyBorder="1" applyAlignment="1" applyProtection="1">
      <alignment vertical="top"/>
      <protection locked="0"/>
    </xf>
    <xf numFmtId="0" fontId="4" fillId="0" borderId="29" xfId="0" applyNumberFormat="1" applyFont="1" applyFill="1" applyBorder="1" applyAlignment="1" applyProtection="1">
      <alignment vertical="top"/>
      <protection locked="0"/>
    </xf>
    <xf numFmtId="0" fontId="4" fillId="0" borderId="30" xfId="0" applyNumberFormat="1" applyFont="1" applyFill="1" applyBorder="1" applyAlignment="1" applyProtection="1">
      <alignment horizontal="right" vertical="top"/>
      <protection locked="0"/>
    </xf>
    <xf numFmtId="0" fontId="22" fillId="0" borderId="8" xfId="0" applyNumberFormat="1" applyFont="1" applyFill="1" applyBorder="1" applyAlignment="1" applyProtection="1">
      <alignment horizontal="centerContinuous" vertical="center"/>
      <protection locked="0"/>
    </xf>
    <xf numFmtId="0" fontId="22" fillId="0" borderId="0" xfId="0" applyNumberFormat="1" applyFont="1" applyFill="1" applyBorder="1" applyAlignment="1" applyProtection="1">
      <alignment horizontal="centerContinuous" vertical="center"/>
      <protection locked="0"/>
    </xf>
    <xf numFmtId="0" fontId="22" fillId="0" borderId="7" xfId="0" applyNumberFormat="1" applyFont="1" applyFill="1" applyBorder="1" applyAlignment="1" applyProtection="1">
      <alignment horizontal="centerContinuous" vertical="center"/>
      <protection locked="0"/>
    </xf>
    <xf numFmtId="0" fontId="9" fillId="0" borderId="8" xfId="0" applyNumberFormat="1" applyFont="1" applyFill="1" applyBorder="1" applyAlignment="1" applyProtection="1">
      <alignment horizontal="centerContinuous"/>
      <protection locked="0"/>
    </xf>
    <xf numFmtId="0" fontId="9" fillId="0" borderId="0" xfId="0" applyNumberFormat="1" applyFont="1" applyFill="1" applyBorder="1" applyAlignment="1" applyProtection="1">
      <alignment horizontal="centerContinuous"/>
      <protection locked="0"/>
    </xf>
    <xf numFmtId="0" fontId="14" fillId="0" borderId="0" xfId="0" applyNumberFormat="1" applyFont="1" applyFill="1" applyBorder="1" applyAlignment="1" applyProtection="1">
      <alignment horizontal="centerContinuous"/>
      <protection locked="0"/>
    </xf>
    <xf numFmtId="0" fontId="14" fillId="0" borderId="7" xfId="0" applyNumberFormat="1" applyFont="1" applyFill="1" applyBorder="1" applyAlignment="1" applyProtection="1">
      <alignment horizontal="centerContinuous"/>
      <protection locked="0"/>
    </xf>
    <xf numFmtId="0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left"/>
      <protection locked="0"/>
    </xf>
    <xf numFmtId="0" fontId="11" fillId="0" borderId="7" xfId="0" applyNumberFormat="1" applyFont="1" applyFill="1" applyBorder="1" applyAlignment="1" applyProtection="1">
      <alignment horizontal="right"/>
      <protection locked="0"/>
    </xf>
    <xf numFmtId="0" fontId="4" fillId="0" borderId="16" xfId="0" applyNumberFormat="1" applyFont="1" applyFill="1" applyBorder="1" applyAlignment="1" applyProtection="1">
      <alignment horizontal="center" vertical="center"/>
      <protection locked="0"/>
    </xf>
    <xf numFmtId="0" fontId="45" fillId="0" borderId="10" xfId="0" applyNumberFormat="1" applyFont="1" applyFill="1" applyBorder="1" applyAlignment="1" applyProtection="1">
      <alignment horizontal="center" vertical="center"/>
      <protection locked="0"/>
    </xf>
    <xf numFmtId="0" fontId="45" fillId="0" borderId="27" xfId="0" applyNumberFormat="1" applyFont="1" applyFill="1" applyBorder="1" applyAlignment="1" applyProtection="1">
      <alignment horizontal="center" vertical="center"/>
      <protection locked="0"/>
    </xf>
    <xf numFmtId="0" fontId="45" fillId="0" borderId="30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Fill="1" applyBorder="1" applyAlignment="1" applyProtection="1">
      <alignment horizontal="center" vertical="center"/>
      <protection locked="0"/>
    </xf>
    <xf numFmtId="0" fontId="45" fillId="0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Fill="1" applyBorder="1" applyAlignment="1" applyProtection="1">
      <alignment horizontal="center"/>
      <protection locked="0"/>
    </xf>
    <xf numFmtId="41" fontId="4" fillId="0" borderId="0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 applyProtection="1">
      <alignment horizontal="center" vertical="center"/>
      <protection locked="0"/>
    </xf>
    <xf numFmtId="41" fontId="6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10" xfId="0" applyNumberFormat="1" applyFont="1" applyFill="1" applyBorder="1" applyAlignment="1" applyProtection="1">
      <alignment vertical="center"/>
      <protection locked="0"/>
    </xf>
    <xf numFmtId="176" fontId="4" fillId="0" borderId="10" xfId="0" applyNumberFormat="1" applyFont="1" applyFill="1" applyBorder="1" applyAlignment="1" applyProtection="1">
      <alignment horizontal="left" vertical="center"/>
      <protection locked="0"/>
    </xf>
    <xf numFmtId="0" fontId="0" fillId="0" borderId="14" xfId="0" applyNumberFormat="1" applyFont="1" applyFill="1" applyBorder="1" applyAlignment="1" applyProtection="1">
      <alignment horizontal="center" vertical="center"/>
      <protection locked="0"/>
    </xf>
    <xf numFmtId="3" fontId="4" fillId="0" borderId="14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Alignment="1" applyProtection="1">
      <alignment horizontal="right" vertical="top"/>
      <protection locked="0"/>
    </xf>
    <xf numFmtId="0" fontId="24" fillId="0" borderId="0" xfId="0" applyNumberFormat="1" applyFont="1" applyFill="1" applyAlignment="1" applyProtection="1">
      <alignment vertical="top"/>
      <protection locked="0"/>
    </xf>
    <xf numFmtId="0" fontId="4" fillId="0" borderId="0" xfId="0" applyNumberFormat="1" applyFont="1" applyFill="1" applyAlignment="1">
      <alignment horizontal="centerContinuous" vertical="center"/>
    </xf>
    <xf numFmtId="0" fontId="21" fillId="0" borderId="0" xfId="0" applyNumberFormat="1" applyFont="1" applyFill="1" applyAlignment="1">
      <alignment horizontal="centerContinuous" vertical="center"/>
    </xf>
    <xf numFmtId="0" fontId="9" fillId="0" borderId="0" xfId="0" applyNumberFormat="1" applyFont="1" applyFill="1" applyAlignment="1" applyProtection="1">
      <alignment horizontal="centerContinuous" vertical="top"/>
      <protection locked="0"/>
    </xf>
    <xf numFmtId="0" fontId="0" fillId="0" borderId="0" xfId="0" applyNumberFormat="1" applyFont="1" applyFill="1" applyAlignment="1" applyProtection="1">
      <alignment horizontal="centerContinuous" vertical="top"/>
      <protection locked="0"/>
    </xf>
    <xf numFmtId="0" fontId="0" fillId="0" borderId="0" xfId="0" applyNumberFormat="1" applyFill="1" applyAlignment="1" applyProtection="1">
      <alignment horizontal="centerContinuous" vertical="top"/>
      <protection locked="0"/>
    </xf>
    <xf numFmtId="0" fontId="4" fillId="0" borderId="0" xfId="0" applyNumberFormat="1" applyFont="1" applyFill="1" applyAlignment="1" applyProtection="1">
      <alignment horizontal="centerContinuous"/>
      <protection locked="0"/>
    </xf>
    <xf numFmtId="0" fontId="0" fillId="0" borderId="0" xfId="0" applyNumberFormat="1" applyFill="1" applyAlignment="1" applyProtection="1">
      <alignment horizontal="centerContinuous"/>
      <protection locked="0"/>
    </xf>
    <xf numFmtId="0" fontId="10" fillId="0" borderId="0" xfId="0" applyNumberFormat="1" applyFont="1" applyFill="1" applyAlignment="1" applyProtection="1">
      <alignment horizontal="right"/>
      <protection locked="0"/>
    </xf>
    <xf numFmtId="0" fontId="4" fillId="0" borderId="8" xfId="0" applyNumberFormat="1" applyFont="1" applyFill="1" applyBorder="1" applyAlignment="1" applyProtection="1">
      <alignment horizontal="centerContinuous" vertical="center"/>
      <protection locked="0"/>
    </xf>
    <xf numFmtId="0" fontId="4" fillId="0" borderId="0" xfId="0" applyNumberFormat="1" applyFont="1" applyFill="1" applyBorder="1" applyAlignment="1" applyProtection="1">
      <alignment horizontal="centerContinuous" vertical="center"/>
      <protection locked="0"/>
    </xf>
    <xf numFmtId="0" fontId="54" fillId="0" borderId="7" xfId="0" applyNumberFormat="1" applyFont="1" applyFill="1" applyBorder="1" applyAlignment="1" applyProtection="1">
      <alignment horizontal="center" vertical="center"/>
      <protection locked="0"/>
    </xf>
    <xf numFmtId="0" fontId="54" fillId="0" borderId="0" xfId="0" applyNumberFormat="1" applyFont="1" applyFill="1" applyAlignment="1" applyProtection="1">
      <alignment vertical="center"/>
      <protection locked="0"/>
    </xf>
    <xf numFmtId="176" fontId="6" fillId="0" borderId="0" xfId="0" applyNumberFormat="1" applyFont="1" applyFill="1" applyAlignment="1" applyProtection="1">
      <alignment horizontal="right" vertical="center"/>
      <protection locked="0"/>
    </xf>
    <xf numFmtId="0" fontId="54" fillId="0" borderId="7" xfId="0" applyNumberFormat="1" applyFont="1" applyFill="1" applyBorder="1" applyAlignment="1" applyProtection="1">
      <alignment horizontal="center"/>
      <protection locked="0"/>
    </xf>
    <xf numFmtId="185" fontId="32" fillId="0" borderId="0" xfId="0" applyNumberFormat="1" applyFont="1" applyFill="1" applyAlignment="1">
      <alignment horizontal="right"/>
    </xf>
    <xf numFmtId="185" fontId="32" fillId="0" borderId="0" xfId="0" applyNumberFormat="1" applyFont="1" applyFill="1" applyBorder="1" applyAlignment="1">
      <alignment horizontal="right"/>
    </xf>
    <xf numFmtId="0" fontId="3" fillId="0" borderId="4" xfId="0" applyNumberFormat="1" applyFont="1" applyFill="1" applyBorder="1" applyAlignment="1" applyProtection="1">
      <alignment horizontal="center" vertical="center"/>
      <protection locked="0"/>
    </xf>
    <xf numFmtId="176" fontId="4" fillId="0" borderId="9" xfId="0" applyNumberFormat="1" applyFont="1" applyFill="1" applyBorder="1" applyAlignment="1" applyProtection="1">
      <protection locked="0"/>
    </xf>
    <xf numFmtId="0" fontId="4" fillId="0" borderId="3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protection locked="0"/>
    </xf>
    <xf numFmtId="179" fontId="4" fillId="0" borderId="3" xfId="0" applyNumberFormat="1" applyFont="1" applyFill="1" applyBorder="1" applyAlignment="1" applyProtection="1">
      <protection locked="0"/>
    </xf>
    <xf numFmtId="0" fontId="4" fillId="0" borderId="9" xfId="0" applyNumberFormat="1" applyFont="1" applyFill="1" applyBorder="1" applyAlignment="1" applyProtection="1">
      <alignment horizontal="left" vertical="center"/>
      <protection locked="0"/>
    </xf>
    <xf numFmtId="0" fontId="10" fillId="0" borderId="0" xfId="0" applyNumberFormat="1" applyFont="1" applyFill="1" applyBorder="1" applyAlignment="1" applyProtection="1">
      <alignment horizontal="left" vertical="center"/>
      <protection locked="0"/>
    </xf>
    <xf numFmtId="176" fontId="4" fillId="0" borderId="0" xfId="0" applyNumberFormat="1" applyFont="1" applyFill="1" applyBorder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horizontal="right"/>
      <protection locked="0"/>
    </xf>
    <xf numFmtId="179" fontId="4" fillId="0" borderId="0" xfId="0" applyNumberFormat="1" applyFont="1" applyFill="1" applyBorder="1" applyAlignment="1" applyProtection="1">
      <alignment vertical="center"/>
      <protection locked="0"/>
    </xf>
    <xf numFmtId="0" fontId="11" fillId="0" borderId="0" xfId="0" applyNumberFormat="1" applyFont="1" applyFill="1" applyBorder="1" applyAlignment="1" applyProtection="1">
      <alignment horizontal="left" vertical="center"/>
      <protection locked="0"/>
    </xf>
    <xf numFmtId="0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 applyProtection="1">
      <alignment horizontal="right"/>
      <protection locked="0"/>
    </xf>
    <xf numFmtId="0" fontId="45" fillId="0" borderId="6" xfId="0" applyNumberFormat="1" applyFont="1" applyFill="1" applyBorder="1" applyAlignment="1" applyProtection="1">
      <alignment horizontal="centerContinuous" vertical="center"/>
      <protection locked="0"/>
    </xf>
    <xf numFmtId="0" fontId="46" fillId="0" borderId="5" xfId="0" applyNumberFormat="1" applyFont="1" applyFill="1" applyBorder="1" applyAlignment="1" applyProtection="1">
      <alignment horizontal="centerContinuous" vertical="center"/>
      <protection locked="0"/>
    </xf>
    <xf numFmtId="0" fontId="46" fillId="0" borderId="16" xfId="0" applyNumberFormat="1" applyFont="1" applyFill="1" applyBorder="1" applyAlignment="1" applyProtection="1">
      <alignment horizontal="centerContinuous" vertical="center"/>
      <protection locked="0"/>
    </xf>
    <xf numFmtId="0" fontId="45" fillId="0" borderId="17" xfId="0" applyNumberFormat="1" applyFont="1" applyFill="1" applyBorder="1" applyAlignment="1" applyProtection="1">
      <alignment horizontal="centerContinuous" vertical="center"/>
      <protection locked="0"/>
    </xf>
    <xf numFmtId="0" fontId="46" fillId="0" borderId="17" xfId="0" applyNumberFormat="1" applyFont="1" applyFill="1" applyBorder="1" applyAlignment="1" applyProtection="1">
      <alignment horizontal="centerContinuous" vertical="center"/>
      <protection locked="0"/>
    </xf>
    <xf numFmtId="0" fontId="4" fillId="0" borderId="17" xfId="0" applyNumberFormat="1" applyFont="1" applyFill="1" applyBorder="1" applyAlignment="1" applyProtection="1">
      <alignment horizontal="centerContinuous" vertical="center"/>
      <protection locked="0"/>
    </xf>
    <xf numFmtId="0" fontId="46" fillId="0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Fill="1" applyBorder="1" applyAlignment="1" applyProtection="1">
      <alignment horizontal="centerContinuous" vertical="center"/>
      <protection locked="0"/>
    </xf>
    <xf numFmtId="0" fontId="4" fillId="0" borderId="0" xfId="0" applyNumberFormat="1" applyFont="1" applyFill="1" applyAlignment="1" applyProtection="1">
      <alignment horizontal="centerContinuous" vertical="center"/>
      <protection locked="0"/>
    </xf>
    <xf numFmtId="0" fontId="4" fillId="0" borderId="8" xfId="0" applyNumberFormat="1" applyFont="1" applyFill="1" applyBorder="1" applyAlignment="1" applyProtection="1">
      <alignment vertical="center"/>
      <protection locked="0"/>
    </xf>
    <xf numFmtId="0" fontId="46" fillId="0" borderId="0" xfId="0" applyNumberFormat="1" applyFont="1" applyFill="1" applyAlignment="1" applyProtection="1">
      <alignment vertical="center"/>
      <protection locked="0"/>
    </xf>
    <xf numFmtId="0" fontId="45" fillId="0" borderId="12" xfId="0" applyNumberFormat="1" applyFont="1" applyFill="1" applyBorder="1" applyAlignment="1" applyProtection="1">
      <alignment horizontal="center" vertical="center"/>
      <protection locked="0"/>
    </xf>
    <xf numFmtId="185" fontId="32" fillId="0" borderId="0" xfId="0" applyNumberFormat="1" applyFont="1" applyFill="1" applyAlignment="1"/>
    <xf numFmtId="176" fontId="4" fillId="0" borderId="0" xfId="0" applyNumberFormat="1" applyFont="1" applyFill="1" applyBorder="1" applyAlignment="1" applyProtection="1">
      <alignment horizontal="left" shrinkToFit="1"/>
      <protection locked="0"/>
    </xf>
    <xf numFmtId="176" fontId="4" fillId="0" borderId="3" xfId="0" applyNumberFormat="1" applyFont="1" applyFill="1" applyBorder="1" applyAlignment="1" applyProtection="1">
      <alignment horizontal="right" vertical="center"/>
      <protection locked="0"/>
    </xf>
    <xf numFmtId="179" fontId="4" fillId="0" borderId="3" xfId="0" applyNumberFormat="1" applyFont="1" applyFill="1" applyBorder="1" applyAlignment="1" applyProtection="1">
      <alignment vertical="center"/>
      <protection locked="0"/>
    </xf>
    <xf numFmtId="0" fontId="20" fillId="0" borderId="0" xfId="0" applyNumberFormat="1" applyFont="1" applyFill="1" applyAlignment="1" applyProtection="1">
      <alignment vertical="top"/>
      <protection locked="0"/>
    </xf>
    <xf numFmtId="0" fontId="3" fillId="0" borderId="0" xfId="0" applyNumberFormat="1" applyFont="1" applyFill="1" applyBorder="1" applyAlignment="1" applyProtection="1">
      <alignment horizontal="right" vertical="top"/>
      <protection locked="0"/>
    </xf>
    <xf numFmtId="0" fontId="3" fillId="0" borderId="0" xfId="0" applyNumberFormat="1" applyFont="1" applyFill="1" applyAlignment="1" applyProtection="1">
      <alignment horizontal="right" vertical="top"/>
      <protection locked="0"/>
    </xf>
    <xf numFmtId="0" fontId="52" fillId="0" borderId="17" xfId="0" applyNumberFormat="1" applyFont="1" applyFill="1" applyBorder="1" applyAlignment="1" applyProtection="1">
      <alignment horizontal="center" vertical="center"/>
      <protection locked="0"/>
    </xf>
    <xf numFmtId="0" fontId="52" fillId="0" borderId="19" xfId="0" applyNumberFormat="1" applyFont="1" applyFill="1" applyBorder="1" applyAlignment="1" applyProtection="1">
      <alignment horizontal="center" vertical="center"/>
      <protection locked="0"/>
    </xf>
    <xf numFmtId="0" fontId="54" fillId="0" borderId="7" xfId="0" applyNumberFormat="1" applyFont="1" applyFill="1" applyBorder="1" applyAlignment="1" applyProtection="1">
      <alignment vertical="center"/>
      <protection locked="0"/>
    </xf>
    <xf numFmtId="0" fontId="54" fillId="0" borderId="11" xfId="0" applyNumberFormat="1" applyFont="1" applyFill="1" applyBorder="1" applyAlignment="1" applyProtection="1">
      <alignment horizontal="center" vertical="center"/>
      <protection locked="0"/>
    </xf>
    <xf numFmtId="0" fontId="54" fillId="0" borderId="12" xfId="0" applyNumberFormat="1" applyFont="1" applyFill="1" applyBorder="1" applyAlignment="1" applyProtection="1">
      <alignment horizontal="center" vertical="center"/>
      <protection locked="0"/>
    </xf>
    <xf numFmtId="0" fontId="54" fillId="0" borderId="24" xfId="0" applyNumberFormat="1" applyFont="1" applyFill="1" applyBorder="1" applyAlignment="1" applyProtection="1">
      <alignment horizontal="center" vertical="center"/>
      <protection locked="0"/>
    </xf>
    <xf numFmtId="0" fontId="54" fillId="0" borderId="8" xfId="0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Border="1" applyAlignment="1" applyProtection="1">
      <alignment vertical="center"/>
      <protection locked="0"/>
    </xf>
    <xf numFmtId="0" fontId="4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52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4" xfId="0" applyNumberFormat="1" applyFont="1" applyFill="1" applyBorder="1" applyAlignment="1" applyProtection="1">
      <alignment horizontal="center" vertical="center" shrinkToFit="1"/>
      <protection locked="0"/>
    </xf>
    <xf numFmtId="176" fontId="4" fillId="0" borderId="9" xfId="0" applyNumberFormat="1" applyFont="1" applyFill="1" applyBorder="1" applyAlignment="1" applyProtection="1">
      <alignment vertical="center"/>
      <protection locked="0"/>
    </xf>
    <xf numFmtId="176" fontId="4" fillId="0" borderId="3" xfId="0" applyNumberFormat="1" applyFont="1" applyFill="1" applyBorder="1" applyAlignment="1" applyProtection="1">
      <alignment vertical="center"/>
      <protection locked="0"/>
    </xf>
    <xf numFmtId="0" fontId="11" fillId="0" borderId="0" xfId="0" applyNumberFormat="1" applyFont="1" applyFill="1" applyAlignment="1" applyProtection="1">
      <alignment horizontal="center"/>
      <protection locked="0"/>
    </xf>
    <xf numFmtId="0" fontId="10" fillId="0" borderId="18" xfId="0" applyNumberFormat="1" applyFont="1" applyFill="1" applyBorder="1" applyAlignment="1" applyProtection="1">
      <alignment horizontal="right"/>
      <protection locked="0"/>
    </xf>
    <xf numFmtId="0" fontId="10" fillId="0" borderId="0" xfId="0" applyNumberFormat="1" applyFont="1" applyFill="1" applyBorder="1" applyAlignment="1" applyProtection="1">
      <alignment horizontal="right"/>
      <protection locked="0"/>
    </xf>
    <xf numFmtId="0" fontId="54" fillId="0" borderId="15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21" fillId="0" borderId="0" xfId="0" applyNumberFormat="1" applyFont="1" applyFill="1" applyAlignment="1" applyProtection="1">
      <alignment horizontal="centerContinuous" vertical="center"/>
      <protection locked="0"/>
    </xf>
    <xf numFmtId="0" fontId="21" fillId="0" borderId="0" xfId="0" applyNumberFormat="1" applyFont="1" applyFill="1" applyBorder="1" applyAlignment="1" applyProtection="1">
      <alignment horizontal="centerContinuous" vertical="center"/>
      <protection locked="0"/>
    </xf>
    <xf numFmtId="0" fontId="9" fillId="0" borderId="0" xfId="0" applyNumberFormat="1" applyFont="1" applyFill="1" applyAlignment="1" applyProtection="1">
      <alignment horizontal="centerContinuous" vertical="center"/>
      <protection locked="0"/>
    </xf>
    <xf numFmtId="0" fontId="0" fillId="0" borderId="0" xfId="0" applyNumberFormat="1" applyFill="1" applyAlignment="1" applyProtection="1">
      <alignment horizontal="centerContinuous" vertical="center"/>
      <protection locked="0"/>
    </xf>
    <xf numFmtId="0" fontId="0" fillId="0" borderId="0" xfId="0" applyNumberFormat="1" applyFill="1" applyBorder="1" applyAlignment="1" applyProtection="1">
      <alignment horizontal="centerContinuous"/>
      <protection locked="0"/>
    </xf>
    <xf numFmtId="0" fontId="10" fillId="0" borderId="0" xfId="0" applyNumberFormat="1" applyFont="1" applyFill="1" applyAlignment="1" applyProtection="1">
      <protection locked="0"/>
    </xf>
    <xf numFmtId="0" fontId="45" fillId="0" borderId="15" xfId="0" applyNumberFormat="1" applyFont="1" applyFill="1" applyBorder="1" applyAlignment="1" applyProtection="1">
      <alignment horizontal="centerContinuous" vertical="center"/>
      <protection locked="0"/>
    </xf>
    <xf numFmtId="0" fontId="45" fillId="0" borderId="5" xfId="0" applyNumberFormat="1" applyFont="1" applyFill="1" applyBorder="1" applyAlignment="1" applyProtection="1">
      <alignment horizontal="centerContinuous" vertical="center"/>
      <protection locked="0"/>
    </xf>
    <xf numFmtId="0" fontId="45" fillId="0" borderId="16" xfId="0" applyNumberFormat="1" applyFont="1" applyFill="1" applyBorder="1" applyAlignment="1" applyProtection="1">
      <alignment horizontal="centerContinuous" vertical="center"/>
      <protection locked="0"/>
    </xf>
    <xf numFmtId="0" fontId="4" fillId="0" borderId="15" xfId="0" applyNumberFormat="1" applyFont="1" applyFill="1" applyBorder="1" applyAlignment="1" applyProtection="1">
      <alignment horizontal="centerContinuous" vertical="center"/>
      <protection locked="0"/>
    </xf>
    <xf numFmtId="0" fontId="4" fillId="0" borderId="3" xfId="0" applyNumberFormat="1" applyFont="1" applyFill="1" applyBorder="1" applyAlignment="1" applyProtection="1">
      <alignment horizontal="centerContinuous" vertical="center"/>
      <protection locked="0"/>
    </xf>
    <xf numFmtId="0" fontId="4" fillId="0" borderId="4" xfId="0" applyNumberFormat="1" applyFont="1" applyFill="1" applyBorder="1" applyAlignment="1" applyProtection="1">
      <alignment horizontal="centerContinuous" vertical="center"/>
      <protection locked="0"/>
    </xf>
    <xf numFmtId="0" fontId="4" fillId="0" borderId="10" xfId="0" applyNumberFormat="1" applyFont="1" applyFill="1" applyBorder="1" applyAlignment="1" applyProtection="1">
      <alignment horizontal="centerContinuous" vertical="center"/>
      <protection locked="0"/>
    </xf>
    <xf numFmtId="0" fontId="45" fillId="0" borderId="8" xfId="0" applyNumberFormat="1" applyFont="1" applyFill="1" applyBorder="1" applyAlignment="1" applyProtection="1">
      <alignment horizontal="centerContinuous" vertical="center"/>
      <protection locked="0"/>
    </xf>
    <xf numFmtId="0" fontId="45" fillId="0" borderId="0" xfId="0" applyNumberFormat="1" applyFont="1" applyFill="1" applyBorder="1" applyAlignment="1" applyProtection="1">
      <alignment horizontal="centerContinuous" vertical="center"/>
      <protection locked="0"/>
    </xf>
    <xf numFmtId="0" fontId="45" fillId="0" borderId="10" xfId="0" applyNumberFormat="1" applyFont="1" applyFill="1" applyBorder="1" applyAlignment="1" applyProtection="1">
      <alignment horizontal="centerContinuous" vertical="center"/>
      <protection locked="0"/>
    </xf>
    <xf numFmtId="0" fontId="4" fillId="0" borderId="9" xfId="0" applyNumberFormat="1" applyFont="1" applyFill="1" applyBorder="1" applyAlignment="1" applyProtection="1">
      <alignment horizontal="centerContinuous" vertical="center"/>
      <protection locked="0"/>
    </xf>
    <xf numFmtId="0" fontId="4" fillId="0" borderId="9" xfId="0" applyNumberFormat="1" applyFont="1" applyFill="1" applyBorder="1" applyAlignment="1" applyProtection="1">
      <alignment horizontal="centerContinuous" vertical="center" shrinkToFit="1"/>
      <protection locked="0"/>
    </xf>
    <xf numFmtId="0" fontId="4" fillId="0" borderId="3" xfId="0" applyNumberFormat="1" applyFont="1" applyFill="1" applyBorder="1" applyAlignment="1" applyProtection="1">
      <alignment horizontal="centerContinuous" vertical="center" shrinkToFit="1"/>
      <protection locked="0"/>
    </xf>
    <xf numFmtId="0" fontId="4" fillId="0" borderId="14" xfId="0" applyNumberFormat="1" applyFont="1" applyFill="1" applyBorder="1" applyAlignment="1" applyProtection="1">
      <alignment horizontal="centerContinuous" vertical="center" shrinkToFit="1"/>
      <protection locked="0"/>
    </xf>
    <xf numFmtId="0" fontId="4" fillId="0" borderId="7" xfId="0" applyNumberFormat="1" applyFont="1" applyFill="1" applyBorder="1" applyAlignment="1" applyProtection="1">
      <alignment horizontal="center" shrinkToFit="1"/>
      <protection locked="0"/>
    </xf>
    <xf numFmtId="176" fontId="4" fillId="0" borderId="0" xfId="0" applyNumberFormat="1" applyFont="1" applyFill="1" applyAlignment="1" applyProtection="1">
      <alignment horizontal="right" shrinkToFit="1"/>
      <protection locked="0"/>
    </xf>
    <xf numFmtId="0" fontId="4" fillId="0" borderId="8" xfId="0" applyNumberFormat="1" applyFont="1" applyFill="1" applyBorder="1" applyAlignment="1" applyProtection="1">
      <alignment horizontal="center" shrinkToFit="1"/>
      <protection locked="0"/>
    </xf>
    <xf numFmtId="176" fontId="4" fillId="0" borderId="8" xfId="0" applyNumberFormat="1" applyFont="1" applyFill="1" applyBorder="1" applyAlignment="1" applyProtection="1">
      <alignment horizontal="right" shrinkToFit="1"/>
      <protection locked="0"/>
    </xf>
    <xf numFmtId="176" fontId="4" fillId="0" borderId="0" xfId="0" applyNumberFormat="1" applyFont="1" applyFill="1" applyBorder="1" applyAlignment="1" applyProtection="1">
      <alignment horizontal="right" shrinkToFit="1"/>
      <protection locked="0"/>
    </xf>
    <xf numFmtId="176" fontId="4" fillId="0" borderId="7" xfId="0" applyNumberFormat="1" applyFont="1" applyFill="1" applyBorder="1" applyAlignment="1" applyProtection="1">
      <alignment horizontal="right" shrinkToFit="1"/>
      <protection locked="0"/>
    </xf>
    <xf numFmtId="0" fontId="6" fillId="0" borderId="7" xfId="0" applyNumberFormat="1" applyFont="1" applyFill="1" applyBorder="1" applyAlignment="1" applyProtection="1">
      <alignment horizontal="center" vertical="center" shrinkToFit="1"/>
      <protection locked="0"/>
    </xf>
    <xf numFmtId="41" fontId="6" fillId="0" borderId="8" xfId="0" applyNumberFormat="1" applyFont="1" applyFill="1" applyBorder="1" applyAlignment="1" applyProtection="1">
      <alignment horizontal="right" vertical="center" shrinkToFit="1"/>
      <protection locked="0"/>
    </xf>
    <xf numFmtId="41" fontId="6" fillId="0" borderId="0" xfId="0" applyNumberFormat="1" applyFont="1" applyFill="1" applyBorder="1" applyAlignment="1" applyProtection="1">
      <alignment horizontal="right" vertical="center" shrinkToFit="1"/>
      <protection locked="0"/>
    </xf>
    <xf numFmtId="0" fontId="6" fillId="0" borderId="8" xfId="0" applyNumberFormat="1" applyFont="1" applyFill="1" applyBorder="1" applyAlignment="1" applyProtection="1">
      <alignment horizontal="center" vertical="center" shrinkToFit="1"/>
      <protection locked="0"/>
    </xf>
    <xf numFmtId="176" fontId="4" fillId="0" borderId="8" xfId="0" applyNumberFormat="1" applyFont="1" applyFill="1" applyBorder="1" applyAlignment="1" applyProtection="1">
      <alignment shrinkToFit="1"/>
      <protection locked="0"/>
    </xf>
    <xf numFmtId="0" fontId="0" fillId="0" borderId="3" xfId="0" applyNumberFormat="1" applyFont="1" applyFill="1" applyBorder="1" applyAlignment="1" applyProtection="1">
      <alignment horizontal="center" vertical="center"/>
      <protection locked="0"/>
    </xf>
    <xf numFmtId="176" fontId="4" fillId="0" borderId="9" xfId="0" applyNumberFormat="1" applyFont="1" applyFill="1" applyBorder="1" applyProtection="1">
      <protection locked="0"/>
    </xf>
    <xf numFmtId="176" fontId="4" fillId="0" borderId="3" xfId="0" applyNumberFormat="1" applyFont="1" applyFill="1" applyBorder="1" applyProtection="1"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176" fontId="4" fillId="0" borderId="4" xfId="0" applyNumberFormat="1" applyFont="1" applyFill="1" applyBorder="1" applyAlignment="1" applyProtection="1">
      <alignment horizontal="right"/>
      <protection locked="0"/>
    </xf>
    <xf numFmtId="3" fontId="4" fillId="0" borderId="3" xfId="0" applyNumberFormat="1" applyFont="1" applyFill="1" applyBorder="1" applyAlignment="1" applyProtection="1">
      <alignment vertical="center"/>
      <protection locked="0"/>
    </xf>
    <xf numFmtId="0" fontId="11" fillId="0" borderId="0" xfId="0" applyNumberFormat="1" applyFont="1" applyFill="1" applyBorder="1" applyProtection="1">
      <protection locked="0"/>
    </xf>
    <xf numFmtId="0" fontId="19" fillId="0" borderId="0" xfId="0" applyNumberFormat="1" applyFont="1" applyFill="1" applyAlignment="1" applyProtection="1">
      <alignment vertical="top"/>
      <protection locked="0"/>
    </xf>
    <xf numFmtId="0" fontId="4" fillId="0" borderId="0" xfId="0" applyNumberFormat="1" applyFont="1" applyFill="1" applyBorder="1" applyAlignment="1" applyProtection="1">
      <alignment horizontal="right" vertical="top"/>
      <protection locked="0"/>
    </xf>
    <xf numFmtId="0" fontId="52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6" xfId="0" applyNumberFormat="1" applyFont="1" applyFill="1" applyBorder="1" applyAlignment="1" applyProtection="1">
      <alignment horizontal="centerContinuous" vertical="center"/>
      <protection locked="0"/>
    </xf>
    <xf numFmtId="176" fontId="11" fillId="0" borderId="0" xfId="0" applyNumberFormat="1" applyFont="1" applyFill="1" applyProtection="1">
      <protection locked="0"/>
    </xf>
    <xf numFmtId="0" fontId="0" fillId="0" borderId="0" xfId="0" applyNumberFormat="1" applyFont="1" applyFill="1" applyAlignment="1" applyProtection="1">
      <alignment horizontal="right" vertical="top"/>
      <protection locked="0"/>
    </xf>
    <xf numFmtId="0" fontId="0" fillId="0" borderId="0" xfId="0" applyNumberFormat="1" applyFill="1" applyAlignment="1" applyProtection="1">
      <alignment horizontal="right" vertical="top"/>
      <protection locked="0"/>
    </xf>
    <xf numFmtId="0" fontId="8" fillId="0" borderId="0" xfId="0" applyNumberFormat="1" applyFont="1" applyFill="1" applyAlignment="1">
      <alignment horizontal="center" vertical="center"/>
    </xf>
    <xf numFmtId="0" fontId="5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6" xfId="0" applyNumberFormat="1" applyFont="1" applyFill="1" applyBorder="1" applyAlignment="1" applyProtection="1">
      <alignment horizontal="centerContinuous" vertical="center"/>
      <protection locked="0"/>
    </xf>
    <xf numFmtId="0" fontId="54" fillId="0" borderId="6" xfId="0" applyNumberFormat="1" applyFont="1" applyFill="1" applyBorder="1" applyAlignment="1" applyProtection="1">
      <alignment horizontal="centerContinuous" vertical="center"/>
      <protection locked="0"/>
    </xf>
    <xf numFmtId="0" fontId="54" fillId="0" borderId="5" xfId="0" applyNumberFormat="1" applyFont="1" applyFill="1" applyBorder="1" applyAlignment="1" applyProtection="1">
      <alignment horizontal="centerContinuous" vertical="center"/>
      <protection locked="0"/>
    </xf>
    <xf numFmtId="0" fontId="52" fillId="0" borderId="15" xfId="0" applyNumberFormat="1" applyFont="1" applyFill="1" applyBorder="1" applyAlignment="1" applyProtection="1">
      <alignment horizontal="centerContinuous" vertical="center" wrapText="1"/>
      <protection locked="0"/>
    </xf>
    <xf numFmtId="0" fontId="52" fillId="0" borderId="15" xfId="0" applyNumberFormat="1" applyFont="1" applyFill="1" applyBorder="1" applyAlignment="1" applyProtection="1">
      <alignment horizontal="centerContinuous" vertical="center"/>
      <protection locked="0"/>
    </xf>
    <xf numFmtId="0" fontId="52" fillId="0" borderId="16" xfId="0" applyNumberFormat="1" applyFont="1" applyFill="1" applyBorder="1" applyAlignment="1" applyProtection="1">
      <alignment horizontal="centerContinuous" vertical="center" wrapText="1"/>
      <protection locked="0"/>
    </xf>
    <xf numFmtId="0" fontId="4" fillId="0" borderId="15" xfId="0" applyNumberFormat="1" applyFont="1" applyFill="1" applyBorder="1" applyAlignment="1" applyProtection="1">
      <alignment horizontal="centerContinuous" vertical="center" wrapText="1"/>
      <protection locked="0"/>
    </xf>
    <xf numFmtId="0" fontId="52" fillId="0" borderId="6" xfId="0" applyNumberFormat="1" applyFont="1" applyFill="1" applyBorder="1" applyAlignment="1" applyProtection="1">
      <alignment horizontal="centerContinuous" vertical="center" wrapText="1"/>
      <protection locked="0"/>
    </xf>
    <xf numFmtId="0" fontId="4" fillId="0" borderId="6" xfId="0" applyNumberFormat="1" applyFont="1" applyFill="1" applyBorder="1" applyAlignment="1" applyProtection="1">
      <alignment horizontal="centerContinuous" vertical="center" wrapText="1"/>
      <protection locked="0"/>
    </xf>
    <xf numFmtId="0" fontId="4" fillId="0" borderId="8" xfId="0" applyNumberFormat="1" applyFont="1" applyFill="1" applyBorder="1" applyAlignment="1" applyProtection="1">
      <alignment horizontal="centerContinuous" vertical="center" wrapText="1"/>
      <protection locked="0"/>
    </xf>
    <xf numFmtId="0" fontId="4" fillId="0" borderId="10" xfId="0" applyNumberFormat="1" applyFont="1" applyFill="1" applyBorder="1" applyAlignment="1" applyProtection="1">
      <alignment horizontal="centerContinuous" vertical="center" wrapText="1"/>
      <protection locked="0"/>
    </xf>
    <xf numFmtId="0" fontId="4" fillId="0" borderId="0" xfId="0" applyNumberFormat="1" applyFont="1" applyFill="1" applyBorder="1" applyAlignment="1" applyProtection="1">
      <alignment horizontal="centerContinuous" vertical="center" wrapText="1"/>
      <protection locked="0"/>
    </xf>
    <xf numFmtId="0" fontId="54" fillId="0" borderId="0" xfId="0" applyNumberFormat="1" applyFont="1" applyFill="1" applyBorder="1" applyAlignment="1" applyProtection="1">
      <alignment horizontal="centerContinuous" vertical="center"/>
      <protection locked="0"/>
    </xf>
    <xf numFmtId="0" fontId="52" fillId="0" borderId="24" xfId="0" applyNumberFormat="1" applyFont="1" applyFill="1" applyBorder="1" applyAlignment="1" applyProtection="1">
      <alignment horizontal="center" vertical="center"/>
      <protection locked="0"/>
    </xf>
    <xf numFmtId="0" fontId="54" fillId="0" borderId="8" xfId="0" applyNumberFormat="1" applyFont="1" applyFill="1" applyBorder="1" applyAlignment="1" applyProtection="1">
      <alignment horizontal="centerContinuous" vertical="center"/>
      <protection locked="0"/>
    </xf>
    <xf numFmtId="0" fontId="54" fillId="0" borderId="10" xfId="0" applyNumberFormat="1" applyFont="1" applyFill="1" applyBorder="1" applyAlignment="1" applyProtection="1">
      <alignment horizontal="centerContinuous" vertical="center"/>
      <protection locked="0"/>
    </xf>
    <xf numFmtId="0" fontId="4" fillId="0" borderId="14" xfId="0" applyNumberFormat="1" applyFont="1" applyFill="1" applyBorder="1" applyAlignment="1" applyProtection="1">
      <alignment horizontal="centerContinuous" vertical="center"/>
      <protection locked="0"/>
    </xf>
    <xf numFmtId="176" fontId="4" fillId="0" borderId="7" xfId="0" applyNumberFormat="1" applyFont="1" applyFill="1" applyBorder="1" applyAlignment="1" applyProtection="1">
      <alignment horizontal="right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 shrinkToFit="1"/>
      <protection locked="0"/>
    </xf>
    <xf numFmtId="0" fontId="54" fillId="0" borderId="7" xfId="0" applyNumberFormat="1" applyFont="1" applyFill="1" applyBorder="1" applyAlignment="1" applyProtection="1">
      <alignment horizontal="center" shrinkToFit="1"/>
      <protection locked="0"/>
    </xf>
    <xf numFmtId="41" fontId="6" fillId="0" borderId="0" xfId="0" applyNumberFormat="1" applyFont="1" applyFill="1" applyAlignment="1" applyProtection="1">
      <alignment horizontal="right" vertical="center" shrinkToFit="1"/>
      <protection locked="0"/>
    </xf>
    <xf numFmtId="0" fontId="52" fillId="0" borderId="7" xfId="0" applyNumberFormat="1" applyFont="1" applyFill="1" applyBorder="1" applyAlignment="1" applyProtection="1">
      <alignment horizontal="center" shrinkToFit="1"/>
      <protection locked="0"/>
    </xf>
    <xf numFmtId="0" fontId="0" fillId="0" borderId="7" xfId="0" applyNumberFormat="1" applyFont="1" applyFill="1" applyBorder="1" applyAlignment="1" applyProtection="1">
      <alignment horizontal="center" shrinkToFit="1"/>
      <protection locked="0"/>
    </xf>
    <xf numFmtId="0" fontId="0" fillId="0" borderId="0" xfId="0" applyNumberFormat="1" applyFill="1" applyAlignment="1"/>
    <xf numFmtId="0" fontId="52" fillId="0" borderId="5" xfId="0" applyNumberFormat="1" applyFont="1" applyFill="1" applyBorder="1" applyAlignment="1" applyProtection="1">
      <alignment horizontal="centerContinuous" vertical="center" wrapText="1"/>
      <protection locked="0"/>
    </xf>
    <xf numFmtId="0" fontId="4" fillId="0" borderId="7" xfId="0" applyNumberFormat="1" applyFont="1" applyFill="1" applyBorder="1" applyAlignment="1" applyProtection="1">
      <alignment horizontal="centerContinuous" vertical="center" wrapText="1"/>
      <protection locked="0"/>
    </xf>
    <xf numFmtId="0" fontId="54" fillId="0" borderId="8" xfId="0" applyNumberFormat="1" applyFont="1" applyFill="1" applyBorder="1" applyAlignment="1" applyProtection="1">
      <alignment horizontal="center" vertical="center"/>
      <protection locked="0"/>
    </xf>
    <xf numFmtId="0" fontId="54" fillId="0" borderId="7" xfId="0" applyNumberFormat="1" applyFont="1" applyFill="1" applyBorder="1" applyAlignment="1" applyProtection="1">
      <alignment horizontal="centerContinuous" vertical="center"/>
      <protection locked="0"/>
    </xf>
    <xf numFmtId="176" fontId="4" fillId="0" borderId="0" xfId="0" applyNumberFormat="1" applyFont="1" applyFill="1" applyBorder="1" applyAlignment="1" applyProtection="1">
      <protection locked="0"/>
    </xf>
    <xf numFmtId="176" fontId="4" fillId="0" borderId="9" xfId="0" applyNumberFormat="1" applyFont="1" applyFill="1" applyBorder="1" applyAlignment="1" applyProtection="1">
      <alignment shrinkToFit="1"/>
      <protection locked="0"/>
    </xf>
    <xf numFmtId="0" fontId="0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54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5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Fill="1" applyBorder="1" applyAlignment="1" applyProtection="1">
      <alignment horizontal="center" vertical="center" shrinkToFit="1"/>
      <protection locked="0"/>
    </xf>
    <xf numFmtId="178" fontId="4" fillId="0" borderId="0" xfId="0" applyNumberFormat="1" applyFont="1" applyFill="1" applyBorder="1" applyAlignment="1" applyProtection="1">
      <alignment vertical="center" shrinkToFit="1"/>
      <protection locked="0"/>
    </xf>
    <xf numFmtId="0" fontId="4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7" xfId="0" applyNumberFormat="1" applyFont="1" applyFill="1" applyBorder="1" applyAlignment="1" applyProtection="1">
      <alignment horizontal="center" shrinkToFit="1"/>
      <protection locked="0"/>
    </xf>
    <xf numFmtId="178" fontId="6" fillId="0" borderId="0" xfId="0" applyNumberFormat="1" applyFont="1" applyFill="1" applyBorder="1" applyAlignment="1" applyProtection="1">
      <alignment shrinkToFit="1"/>
      <protection locked="0"/>
    </xf>
    <xf numFmtId="0" fontId="6" fillId="0" borderId="8" xfId="0" applyNumberFormat="1" applyFont="1" applyFill="1" applyBorder="1" applyAlignment="1" applyProtection="1">
      <alignment horizontal="center" shrinkToFit="1"/>
      <protection locked="0"/>
    </xf>
    <xf numFmtId="178" fontId="4" fillId="0" borderId="0" xfId="0" applyNumberFormat="1" applyFont="1" applyFill="1" applyBorder="1" applyAlignment="1" applyProtection="1">
      <alignment shrinkToFit="1"/>
      <protection locked="0"/>
    </xf>
    <xf numFmtId="0" fontId="45" fillId="0" borderId="19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178" fontId="4" fillId="0" borderId="0" xfId="0" applyNumberFormat="1" applyFont="1" applyFill="1" applyBorder="1" applyAlignment="1" applyProtection="1">
      <alignment horizontal="right" shrinkToFit="1"/>
      <protection locked="0"/>
    </xf>
    <xf numFmtId="3" fontId="4" fillId="0" borderId="9" xfId="0" applyNumberFormat="1" applyFont="1" applyFill="1" applyBorder="1" applyAlignment="1" applyProtection="1">
      <alignment vertical="center"/>
      <protection locked="0"/>
    </xf>
    <xf numFmtId="0" fontId="10" fillId="0" borderId="18" xfId="0" applyNumberFormat="1" applyFont="1" applyFill="1" applyBorder="1" applyAlignment="1" applyProtection="1">
      <alignment horizontal="left"/>
      <protection locked="0"/>
    </xf>
    <xf numFmtId="0" fontId="4" fillId="0" borderId="9" xfId="0" applyNumberFormat="1" applyFont="1" applyFill="1" applyBorder="1" applyAlignment="1" applyProtection="1">
      <alignment horizontal="center" shrinkToFit="1"/>
      <protection locked="0"/>
    </xf>
    <xf numFmtId="0" fontId="10" fillId="0" borderId="0" xfId="0" applyNumberFormat="1" applyFont="1" applyFill="1" applyAlignment="1">
      <alignment vertical="center"/>
    </xf>
    <xf numFmtId="0" fontId="11" fillId="0" borderId="0" xfId="0" applyNumberFormat="1" applyFont="1" applyFill="1" applyAlignment="1">
      <alignment horizontal="right" vertical="center"/>
    </xf>
    <xf numFmtId="0" fontId="0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176" fontId="6" fillId="0" borderId="8" xfId="0" applyNumberFormat="1" applyFont="1" applyFill="1" applyBorder="1" applyAlignment="1" applyProtection="1">
      <alignment vertical="center"/>
      <protection locked="0"/>
    </xf>
    <xf numFmtId="176" fontId="6" fillId="0" borderId="0" xfId="0" applyNumberFormat="1" applyFont="1" applyFill="1" applyBorder="1" applyAlignment="1" applyProtection="1">
      <alignment horizontal="right" vertical="center"/>
      <protection locked="0"/>
    </xf>
    <xf numFmtId="185" fontId="32" fillId="0" borderId="8" xfId="0" applyNumberFormat="1" applyFont="1" applyFill="1" applyBorder="1" applyAlignment="1">
      <alignment horizontal="right"/>
    </xf>
    <xf numFmtId="176" fontId="4" fillId="0" borderId="4" xfId="0" applyNumberFormat="1" applyFont="1" applyFill="1" applyBorder="1" applyProtection="1">
      <protection locked="0"/>
    </xf>
    <xf numFmtId="0" fontId="37" fillId="0" borderId="0" xfId="0" applyNumberFormat="1" applyFont="1" applyFill="1" applyAlignment="1" applyProtection="1">
      <alignment horizontal="centerContinuous"/>
      <protection locked="0"/>
    </xf>
    <xf numFmtId="0" fontId="37" fillId="0" borderId="0" xfId="0" applyNumberFormat="1" applyFont="1" applyFill="1" applyAlignment="1" applyProtection="1">
      <alignment horizontal="center"/>
      <protection locked="0"/>
    </xf>
    <xf numFmtId="0" fontId="32" fillId="0" borderId="6" xfId="0" applyNumberFormat="1" applyFont="1" applyFill="1" applyBorder="1" applyAlignment="1" applyProtection="1">
      <alignment horizontal="center" vertical="center"/>
      <protection locked="0"/>
    </xf>
    <xf numFmtId="0" fontId="32" fillId="0" borderId="1" xfId="0" applyNumberFormat="1" applyFont="1" applyFill="1" applyBorder="1" applyAlignment="1" applyProtection="1">
      <alignment horizontal="centerContinuous" vertical="center"/>
      <protection locked="0"/>
    </xf>
    <xf numFmtId="0" fontId="52" fillId="0" borderId="18" xfId="0" applyNumberFormat="1" applyFont="1" applyFill="1" applyBorder="1" applyAlignment="1" applyProtection="1">
      <alignment horizontal="center" vertical="center"/>
      <protection locked="0"/>
    </xf>
    <xf numFmtId="0" fontId="52" fillId="0" borderId="1" xfId="0" applyNumberFormat="1" applyFont="1" applyFill="1" applyBorder="1" applyAlignment="1" applyProtection="1">
      <alignment vertical="center"/>
      <protection locked="0"/>
    </xf>
    <xf numFmtId="0" fontId="52" fillId="0" borderId="22" xfId="0" applyNumberFormat="1" applyFont="1" applyFill="1" applyBorder="1" applyAlignment="1" applyProtection="1">
      <alignment vertical="center"/>
      <protection locked="0"/>
    </xf>
    <xf numFmtId="0" fontId="52" fillId="0" borderId="0" xfId="0" applyNumberFormat="1" applyFont="1" applyFill="1" applyBorder="1" applyAlignment="1" applyProtection="1">
      <alignment horizontal="center"/>
      <protection locked="0"/>
    </xf>
    <xf numFmtId="0" fontId="52" fillId="0" borderId="10" xfId="0" applyNumberFormat="1" applyFont="1" applyFill="1" applyBorder="1" applyAlignment="1" applyProtection="1">
      <alignment horizontal="center"/>
      <protection locked="0"/>
    </xf>
    <xf numFmtId="182" fontId="32" fillId="0" borderId="0" xfId="0" applyNumberFormat="1" applyFont="1" applyFill="1" applyAlignment="1" applyProtection="1">
      <alignment horizontal="right"/>
      <protection locked="0"/>
    </xf>
    <xf numFmtId="179" fontId="32" fillId="0" borderId="0" xfId="0" applyNumberFormat="1" applyFont="1" applyFill="1" applyBorder="1" applyAlignment="1" applyProtection="1">
      <alignment horizontal="right"/>
      <protection locked="0"/>
    </xf>
    <xf numFmtId="176" fontId="32" fillId="0" borderId="8" xfId="0" applyNumberFormat="1" applyFont="1" applyFill="1" applyBorder="1" applyAlignment="1" applyProtection="1">
      <alignment horizontal="right" vertical="center"/>
      <protection locked="0"/>
    </xf>
    <xf numFmtId="176" fontId="32" fillId="0" borderId="0" xfId="0" applyNumberFormat="1" applyFont="1" applyFill="1" applyBorder="1" applyAlignment="1" applyProtection="1">
      <alignment horizontal="right" vertical="center"/>
      <protection locked="0"/>
    </xf>
    <xf numFmtId="182" fontId="32" fillId="0" borderId="0" xfId="0" applyNumberFormat="1" applyFont="1" applyFill="1" applyBorder="1" applyAlignment="1" applyProtection="1">
      <alignment horizontal="right"/>
      <protection locked="0"/>
    </xf>
    <xf numFmtId="178" fontId="32" fillId="0" borderId="0" xfId="0" applyNumberFormat="1" applyFont="1" applyFill="1" applyBorder="1" applyAlignment="1" applyProtection="1">
      <alignment horizontal="right" vertical="center"/>
      <protection locked="0"/>
    </xf>
    <xf numFmtId="179" fontId="32" fillId="0" borderId="0" xfId="0" applyNumberFormat="1" applyFont="1" applyFill="1" applyBorder="1" applyAlignment="1" applyProtection="1">
      <alignment horizontal="right" vertical="center"/>
      <protection locked="0"/>
    </xf>
    <xf numFmtId="186" fontId="50" fillId="0" borderId="8" xfId="0" applyNumberFormat="1" applyFont="1" applyFill="1" applyBorder="1"/>
    <xf numFmtId="186" fontId="50" fillId="0" borderId="0" xfId="0" applyNumberFormat="1" applyFont="1" applyFill="1" applyBorder="1"/>
    <xf numFmtId="186" fontId="50" fillId="0" borderId="7" xfId="0" applyNumberFormat="1" applyFont="1" applyFill="1" applyBorder="1"/>
    <xf numFmtId="187" fontId="50" fillId="0" borderId="0" xfId="0" applyNumberFormat="1" applyFont="1" applyFill="1" applyBorder="1" applyAlignment="1" applyProtection="1">
      <alignment horizontal="right" vertical="center"/>
      <protection locked="0"/>
    </xf>
    <xf numFmtId="189" fontId="50" fillId="0" borderId="0" xfId="0" applyNumberFormat="1" applyFont="1" applyFill="1" applyBorder="1"/>
    <xf numFmtId="0" fontId="50" fillId="0" borderId="8" xfId="0" applyNumberFormat="1" applyFont="1" applyFill="1" applyBorder="1" applyAlignment="1" applyProtection="1">
      <alignment horizontal="center" vertical="center"/>
      <protection locked="0"/>
    </xf>
    <xf numFmtId="0" fontId="51" fillId="0" borderId="4" xfId="0" applyNumberFormat="1" applyFont="1" applyFill="1" applyBorder="1" applyAlignment="1" applyProtection="1">
      <alignment horizontal="center" vertical="center"/>
      <protection locked="0"/>
    </xf>
    <xf numFmtId="186" fontId="51" fillId="0" borderId="3" xfId="0" applyNumberFormat="1" applyFont="1" applyFill="1" applyBorder="1"/>
    <xf numFmtId="0" fontId="40" fillId="0" borderId="9" xfId="0" applyNumberFormat="1" applyFont="1" applyFill="1" applyBorder="1" applyAlignment="1" applyProtection="1">
      <alignment horizontal="center" vertical="center"/>
      <protection locked="0"/>
    </xf>
    <xf numFmtId="0" fontId="40" fillId="0" borderId="4" xfId="0" applyNumberFormat="1" applyFont="1" applyFill="1" applyBorder="1" applyAlignment="1" applyProtection="1">
      <alignment horizontal="center" vertical="center"/>
      <protection locked="0"/>
    </xf>
    <xf numFmtId="187" fontId="51" fillId="0" borderId="3" xfId="0" applyNumberFormat="1" applyFont="1" applyFill="1" applyBorder="1" applyAlignment="1" applyProtection="1">
      <alignment horizontal="right" vertical="center"/>
      <protection locked="0"/>
    </xf>
    <xf numFmtId="0" fontId="51" fillId="0" borderId="9" xfId="0" applyNumberFormat="1" applyFont="1" applyFill="1" applyBorder="1" applyAlignment="1" applyProtection="1">
      <alignment horizontal="center" vertical="center"/>
      <protection locked="0"/>
    </xf>
    <xf numFmtId="0" fontId="38" fillId="0" borderId="0" xfId="0" applyNumberFormat="1" applyFont="1" applyFill="1" applyBorder="1" applyAlignment="1" applyProtection="1">
      <alignment horizontal="left" vertical="center"/>
      <protection locked="0"/>
    </xf>
    <xf numFmtId="176" fontId="38" fillId="0" borderId="0" xfId="0" applyNumberFormat="1" applyFont="1" applyFill="1" applyBorder="1" applyAlignment="1" applyProtection="1">
      <alignment vertical="center"/>
      <protection locked="0"/>
    </xf>
    <xf numFmtId="182" fontId="38" fillId="0" borderId="0" xfId="0" applyNumberFormat="1" applyFont="1" applyFill="1" applyBorder="1" applyAlignment="1" applyProtection="1">
      <alignment vertical="center"/>
      <protection locked="0"/>
    </xf>
    <xf numFmtId="178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0" xfId="0" applyNumberFormat="1" applyFont="1" applyFill="1" applyAlignment="1" applyProtection="1">
      <alignment horizontal="left" vertical="center"/>
      <protection locked="0"/>
    </xf>
    <xf numFmtId="178" fontId="39" fillId="0" borderId="0" xfId="0" applyNumberFormat="1" applyFont="1" applyFill="1" applyBorder="1" applyAlignment="1" applyProtection="1">
      <alignment vertical="center"/>
      <protection locked="0"/>
    </xf>
    <xf numFmtId="178" fontId="39" fillId="0" borderId="0" xfId="0" applyNumberFormat="1" applyFont="1" applyFill="1" applyAlignment="1" applyProtection="1">
      <alignment horizontal="left" vertical="center"/>
      <protection locked="0"/>
    </xf>
    <xf numFmtId="178" fontId="39" fillId="0" borderId="0" xfId="0" applyNumberFormat="1" applyFont="1" applyFill="1" applyAlignment="1" applyProtection="1">
      <alignment horizontal="right" vertical="center"/>
      <protection locked="0"/>
    </xf>
    <xf numFmtId="0" fontId="38" fillId="0" borderId="0" xfId="0" applyNumberFormat="1" applyFont="1" applyFill="1" applyBorder="1" applyAlignment="1" applyProtection="1">
      <alignment vertical="center"/>
      <protection locked="0"/>
    </xf>
    <xf numFmtId="178" fontId="39" fillId="0" borderId="0" xfId="0" applyNumberFormat="1" applyFont="1" applyFill="1" applyAlignment="1" applyProtection="1">
      <alignment vertical="center"/>
      <protection locked="0"/>
    </xf>
    <xf numFmtId="0" fontId="39" fillId="0" borderId="0" xfId="0" applyNumberFormat="1" applyFont="1" applyFill="1" applyAlignment="1" applyProtection="1">
      <alignment horizontal="right" vertical="center"/>
      <protection locked="0"/>
    </xf>
    <xf numFmtId="41" fontId="4" fillId="0" borderId="0" xfId="0" applyNumberFormat="1" applyFont="1" applyFill="1" applyAlignment="1" applyProtection="1">
      <alignment vertical="top"/>
      <protection locked="0"/>
    </xf>
    <xf numFmtId="41" fontId="4" fillId="0" borderId="0" xfId="0" applyNumberFormat="1" applyFont="1" applyFill="1" applyAlignment="1" applyProtection="1">
      <alignment horizontal="right" vertical="top"/>
      <protection locked="0"/>
    </xf>
    <xf numFmtId="3" fontId="4" fillId="0" borderId="3" xfId="0" applyNumberFormat="1" applyFont="1" applyFill="1" applyBorder="1" applyAlignment="1" applyProtection="1">
      <alignment horizontal="left" vertical="center"/>
      <protection locked="0"/>
    </xf>
    <xf numFmtId="176" fontId="6" fillId="0" borderId="7" xfId="0" applyNumberFormat="1" applyFont="1" applyFill="1" applyBorder="1" applyAlignment="1" applyProtection="1">
      <alignment horizontal="right" vertical="center"/>
      <protection locked="0"/>
    </xf>
    <xf numFmtId="179" fontId="4" fillId="0" borderId="4" xfId="0" applyNumberFormat="1" applyFont="1" applyFill="1" applyBorder="1" applyAlignment="1" applyProtection="1">
      <alignment vertical="center"/>
      <protection locked="0"/>
    </xf>
    <xf numFmtId="191" fontId="32" fillId="0" borderId="8" xfId="0" applyNumberFormat="1" applyFont="1" applyFill="1" applyBorder="1" applyAlignment="1" applyProtection="1">
      <protection locked="0"/>
    </xf>
    <xf numFmtId="41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 applyBorder="1" applyAlignment="1">
      <alignment horizontal="right" vertical="center"/>
    </xf>
    <xf numFmtId="41" fontId="4" fillId="0" borderId="9" xfId="0" applyNumberFormat="1" applyFont="1" applyFill="1" applyBorder="1" applyProtection="1">
      <protection locked="0"/>
    </xf>
    <xf numFmtId="41" fontId="4" fillId="0" borderId="3" xfId="0" applyNumberFormat="1" applyFont="1" applyFill="1" applyBorder="1" applyProtection="1">
      <protection locked="0"/>
    </xf>
    <xf numFmtId="0" fontId="52" fillId="0" borderId="4" xfId="0" applyNumberFormat="1" applyFont="1" applyFill="1" applyBorder="1" applyAlignment="1" applyProtection="1">
      <alignment horizontal="center" shrinkToFit="1"/>
      <protection locked="0"/>
    </xf>
    <xf numFmtId="0" fontId="4" fillId="0" borderId="8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Fill="1" applyBorder="1" applyAlignment="1" applyProtection="1">
      <alignment horizontal="center" vertical="center"/>
      <protection locked="0"/>
    </xf>
    <xf numFmtId="0" fontId="45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Fill="1" applyAlignment="1" applyProtection="1">
      <alignment horizontal="right"/>
      <protection locked="0"/>
    </xf>
    <xf numFmtId="0" fontId="46" fillId="0" borderId="25" xfId="0" applyNumberFormat="1" applyFont="1" applyFill="1" applyBorder="1" applyAlignment="1" applyProtection="1">
      <alignment horizontal="center" vertical="center"/>
      <protection locked="0"/>
    </xf>
    <xf numFmtId="0" fontId="46" fillId="0" borderId="29" xfId="0" applyNumberFormat="1" applyFont="1" applyFill="1" applyBorder="1" applyAlignment="1" applyProtection="1">
      <alignment horizontal="centerContinuous" vertical="center"/>
      <protection locked="0"/>
    </xf>
    <xf numFmtId="0" fontId="46" fillId="0" borderId="29" xfId="0" applyNumberFormat="1" applyFont="1" applyFill="1" applyBorder="1" applyAlignment="1" applyProtection="1">
      <alignment horizontal="center" vertical="center"/>
      <protection locked="0"/>
    </xf>
    <xf numFmtId="0" fontId="4" fillId="0" borderId="29" xfId="0" applyNumberFormat="1" applyFont="1" applyFill="1" applyBorder="1" applyAlignment="1" applyProtection="1">
      <alignment horizontal="centerContinuous" vertical="center"/>
      <protection locked="0"/>
    </xf>
    <xf numFmtId="0" fontId="4" fillId="0" borderId="30" xfId="0" applyNumberFormat="1" applyFont="1" applyFill="1" applyBorder="1" applyAlignment="1" applyProtection="1">
      <alignment horizontal="centerContinuous" vertical="center"/>
      <protection locked="0"/>
    </xf>
    <xf numFmtId="0" fontId="46" fillId="0" borderId="30" xfId="0" applyNumberFormat="1" applyFont="1" applyFill="1" applyBorder="1" applyAlignment="1" applyProtection="1">
      <alignment horizontal="centerContinuous" vertical="center"/>
      <protection locked="0"/>
    </xf>
    <xf numFmtId="0" fontId="45" fillId="0" borderId="24" xfId="0" applyNumberFormat="1" applyFont="1" applyFill="1" applyBorder="1" applyAlignment="1" applyProtection="1">
      <alignment horizontal="center" vertical="center"/>
      <protection locked="0"/>
    </xf>
    <xf numFmtId="0" fontId="45" fillId="0" borderId="25" xfId="0" applyNumberFormat="1" applyFont="1" applyFill="1" applyBorder="1" applyAlignment="1" applyProtection="1">
      <alignment horizontal="center" vertical="center"/>
      <protection locked="0"/>
    </xf>
    <xf numFmtId="0" fontId="10" fillId="0" borderId="29" xfId="0" applyNumberFormat="1" applyFont="1" applyFill="1" applyBorder="1" applyProtection="1">
      <protection locked="0"/>
    </xf>
    <xf numFmtId="0" fontId="11" fillId="0" borderId="29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 applyFill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41" fontId="4" fillId="0" borderId="0" xfId="0" applyNumberFormat="1" applyFont="1" applyFill="1" applyAlignment="1" applyProtection="1">
      <alignment horizontal="right"/>
      <protection locked="0"/>
    </xf>
    <xf numFmtId="176" fontId="4" fillId="0" borderId="8" xfId="0" applyNumberFormat="1" applyFont="1" applyFill="1" applyBorder="1" applyAlignment="1" applyProtection="1">
      <protection locked="0"/>
    </xf>
    <xf numFmtId="0" fontId="52" fillId="0" borderId="29" xfId="0" applyNumberFormat="1" applyFont="1" applyFill="1" applyBorder="1" applyAlignment="1" applyProtection="1">
      <alignment horizontal="center" vertical="center"/>
      <protection locked="0"/>
    </xf>
    <xf numFmtId="190" fontId="40" fillId="0" borderId="4" xfId="0" applyNumberFormat="1" applyFont="1" applyFill="1" applyBorder="1" applyAlignment="1" applyProtection="1">
      <alignment horizontal="right" vertical="center"/>
    </xf>
    <xf numFmtId="41" fontId="6" fillId="0" borderId="0" xfId="0" applyNumberFormat="1" applyFont="1" applyFill="1" applyAlignment="1" applyProtection="1">
      <alignment vertical="center" shrinkToFit="1"/>
      <protection locked="0"/>
    </xf>
    <xf numFmtId="0" fontId="11" fillId="0" borderId="0" xfId="0" applyNumberFormat="1" applyFont="1" applyFill="1" applyAlignment="1" applyProtection="1">
      <alignment horizontal="right" vertical="center"/>
      <protection locked="0"/>
    </xf>
    <xf numFmtId="0" fontId="52" fillId="0" borderId="6" xfId="0" applyNumberFormat="1" applyFont="1" applyFill="1" applyBorder="1" applyAlignment="1" applyProtection="1">
      <alignment horizontal="center" vertical="center"/>
      <protection locked="0"/>
    </xf>
    <xf numFmtId="41" fontId="6" fillId="0" borderId="8" xfId="0" applyNumberFormat="1" applyFont="1" applyFill="1" applyBorder="1" applyAlignment="1" applyProtection="1">
      <alignment horizontal="right" vertical="center"/>
      <protection locked="0"/>
    </xf>
    <xf numFmtId="41" fontId="6" fillId="0" borderId="7" xfId="0" applyNumberFormat="1" applyFont="1" applyFill="1" applyBorder="1" applyAlignment="1" applyProtection="1">
      <alignment horizontal="right" vertical="center"/>
      <protection locked="0"/>
    </xf>
    <xf numFmtId="178" fontId="6" fillId="0" borderId="7" xfId="0" applyNumberFormat="1" applyFont="1" applyFill="1" applyBorder="1" applyAlignment="1" applyProtection="1">
      <alignment vertical="center"/>
      <protection locked="0"/>
    </xf>
    <xf numFmtId="178" fontId="4" fillId="0" borderId="7" xfId="0" applyNumberFormat="1" applyFont="1" applyFill="1" applyBorder="1" applyAlignment="1" applyProtection="1">
      <protection locked="0"/>
    </xf>
    <xf numFmtId="0" fontId="32" fillId="0" borderId="9" xfId="0" applyNumberFormat="1" applyFont="1" applyFill="1" applyBorder="1" applyAlignment="1" applyProtection="1">
      <alignment horizontal="center" vertical="center"/>
      <protection locked="0"/>
    </xf>
    <xf numFmtId="0" fontId="52" fillId="0" borderId="13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Alignment="1" applyProtection="1">
      <alignment horizontal="center" vertical="center"/>
      <protection locked="0"/>
    </xf>
    <xf numFmtId="0" fontId="52" fillId="0" borderId="28" xfId="0" applyNumberFormat="1" applyFont="1" applyFill="1" applyBorder="1" applyAlignment="1" applyProtection="1">
      <alignment horizontal="center" vertical="center"/>
      <protection locked="0"/>
    </xf>
    <xf numFmtId="179" fontId="40" fillId="0" borderId="0" xfId="0" applyNumberFormat="1" applyFont="1" applyFill="1" applyBorder="1" applyAlignment="1" applyProtection="1">
      <alignment vertical="top"/>
      <protection locked="0"/>
    </xf>
    <xf numFmtId="178" fontId="51" fillId="0" borderId="3" xfId="0" applyNumberFormat="1" applyFont="1" applyFill="1" applyBorder="1" applyAlignment="1" applyProtection="1">
      <alignment horizontal="right" vertical="center"/>
      <protection locked="0"/>
    </xf>
    <xf numFmtId="191" fontId="32" fillId="0" borderId="0" xfId="0" applyNumberFormat="1" applyFont="1" applyFill="1" applyBorder="1" applyAlignment="1" applyProtection="1">
      <protection locked="0"/>
    </xf>
    <xf numFmtId="0" fontId="52" fillId="0" borderId="0" xfId="0" applyNumberFormat="1" applyFont="1" applyFill="1" applyBorder="1" applyAlignment="1" applyProtection="1">
      <alignment horizontal="center" shrinkToFit="1"/>
      <protection locked="0"/>
    </xf>
    <xf numFmtId="188" fontId="32" fillId="0" borderId="0" xfId="0" applyNumberFormat="1" applyFont="1" applyFill="1"/>
    <xf numFmtId="192" fontId="32" fillId="0" borderId="0" xfId="0" applyNumberFormat="1" applyFont="1" applyFill="1"/>
    <xf numFmtId="186" fontId="40" fillId="0" borderId="0" xfId="0" applyNumberFormat="1" applyFont="1" applyFill="1" applyBorder="1" applyAlignment="1" applyProtection="1">
      <alignment vertical="top"/>
      <protection locked="0"/>
    </xf>
    <xf numFmtId="176" fontId="32" fillId="0" borderId="0" xfId="0" applyNumberFormat="1" applyFont="1" applyFill="1" applyAlignment="1" applyProtection="1">
      <protection locked="0"/>
    </xf>
    <xf numFmtId="178" fontId="32" fillId="0" borderId="0" xfId="0" applyNumberFormat="1" applyFont="1" applyFill="1" applyAlignment="1" applyProtection="1">
      <protection locked="0"/>
    </xf>
    <xf numFmtId="178" fontId="32" fillId="0" borderId="23" xfId="0" applyNumberFormat="1" applyFont="1" applyFill="1" applyBorder="1" applyAlignment="1" applyProtection="1">
      <protection locked="0"/>
    </xf>
    <xf numFmtId="178" fontId="32" fillId="0" borderId="0" xfId="0" applyNumberFormat="1" applyFont="1" applyFill="1" applyBorder="1" applyAlignment="1" applyProtection="1">
      <protection locked="0"/>
    </xf>
    <xf numFmtId="186" fontId="40" fillId="0" borderId="0" xfId="0" applyNumberFormat="1" applyFont="1" applyFill="1" applyBorder="1" applyAlignment="1" applyProtection="1">
      <protection locked="0"/>
    </xf>
    <xf numFmtId="178" fontId="40" fillId="0" borderId="29" xfId="0" applyNumberFormat="1" applyFont="1" applyFill="1" applyBorder="1" applyAlignment="1" applyProtection="1">
      <protection locked="0"/>
    </xf>
    <xf numFmtId="179" fontId="32" fillId="0" borderId="0" xfId="0" applyNumberFormat="1" applyFont="1" applyFill="1" applyAlignment="1" applyProtection="1">
      <protection locked="0"/>
    </xf>
    <xf numFmtId="179" fontId="40" fillId="0" borderId="0" xfId="0" applyNumberFormat="1" applyFont="1" applyFill="1" applyBorder="1" applyAlignment="1" applyProtection="1">
      <protection locked="0"/>
    </xf>
    <xf numFmtId="41" fontId="32" fillId="0" borderId="0" xfId="0" applyNumberFormat="1" applyFont="1" applyFill="1" applyAlignment="1">
      <alignment shrinkToFit="1"/>
    </xf>
    <xf numFmtId="176" fontId="4" fillId="0" borderId="9" xfId="0" applyNumberFormat="1" applyFont="1" applyFill="1" applyBorder="1" applyAlignment="1" applyProtection="1">
      <alignment horizontal="right"/>
      <protection locked="0"/>
    </xf>
    <xf numFmtId="0" fontId="52" fillId="0" borderId="27" xfId="0" applyNumberFormat="1" applyFont="1" applyFill="1" applyBorder="1" applyAlignment="1" applyProtection="1">
      <alignment horizontal="center" vertical="center"/>
      <protection locked="0"/>
    </xf>
    <xf numFmtId="176" fontId="32" fillId="0" borderId="0" xfId="0" applyNumberFormat="1" applyFont="1" applyFill="1" applyAlignment="1" applyProtection="1">
      <alignment vertical="center"/>
      <protection locked="0"/>
    </xf>
    <xf numFmtId="178" fontId="32" fillId="0" borderId="0" xfId="0" applyNumberFormat="1" applyFont="1" applyFill="1" applyAlignment="1" applyProtection="1">
      <alignment vertical="center"/>
      <protection locked="0"/>
    </xf>
    <xf numFmtId="178" fontId="32" fillId="0" borderId="0" xfId="0" applyNumberFormat="1" applyFont="1" applyFill="1" applyAlignment="1" applyProtection="1">
      <alignment vertical="top"/>
      <protection locked="0"/>
    </xf>
    <xf numFmtId="179" fontId="32" fillId="0" borderId="0" xfId="0" applyNumberFormat="1" applyFont="1" applyFill="1" applyAlignment="1" applyProtection="1">
      <alignment vertical="center"/>
      <protection locked="0"/>
    </xf>
    <xf numFmtId="176" fontId="32" fillId="0" borderId="0" xfId="0" applyNumberFormat="1" applyFont="1" applyFill="1" applyBorder="1" applyAlignment="1" applyProtection="1">
      <alignment vertical="top"/>
      <protection locked="0"/>
    </xf>
    <xf numFmtId="183" fontId="32" fillId="0" borderId="0" xfId="0" applyNumberFormat="1" applyFont="1" applyFill="1" applyAlignment="1" applyProtection="1">
      <alignment vertical="center"/>
      <protection locked="0"/>
    </xf>
    <xf numFmtId="183" fontId="32" fillId="0" borderId="0" xfId="0" applyNumberFormat="1" applyFont="1" applyFill="1" applyAlignment="1" applyProtection="1">
      <alignment vertical="top"/>
      <protection locked="0"/>
    </xf>
    <xf numFmtId="185" fontId="32" fillId="0" borderId="7" xfId="0" applyNumberFormat="1" applyFont="1" applyFill="1" applyBorder="1" applyAlignment="1"/>
    <xf numFmtId="0" fontId="6" fillId="0" borderId="0" xfId="0" applyNumberFormat="1" applyFont="1" applyFill="1" applyBorder="1" applyAlignment="1" applyProtection="1">
      <alignment horizontal="center" vertical="center" shrinkToFit="1"/>
      <protection locked="0"/>
    </xf>
    <xf numFmtId="178" fontId="4" fillId="0" borderId="7" xfId="0" applyNumberFormat="1" applyFont="1" applyFill="1" applyBorder="1" applyAlignment="1" applyProtection="1">
      <alignment vertical="center" shrinkToFit="1"/>
      <protection locked="0"/>
    </xf>
    <xf numFmtId="0" fontId="4" fillId="0" borderId="28" xfId="0" applyNumberFormat="1" applyFont="1" applyFill="1" applyBorder="1" applyAlignment="1" applyProtection="1">
      <alignment horizontal="center" vertical="center"/>
      <protection locked="0"/>
    </xf>
    <xf numFmtId="178" fontId="4" fillId="0" borderId="8" xfId="0" applyNumberFormat="1" applyFont="1" applyFill="1" applyBorder="1" applyAlignment="1" applyProtection="1">
      <alignment shrinkToFit="1"/>
      <protection locked="0"/>
    </xf>
    <xf numFmtId="178" fontId="4" fillId="0" borderId="7" xfId="0" applyNumberFormat="1" applyFont="1" applyFill="1" applyBorder="1" applyAlignment="1" applyProtection="1">
      <alignment shrinkToFit="1"/>
      <protection locked="0"/>
    </xf>
    <xf numFmtId="192" fontId="32" fillId="0" borderId="7" xfId="0" applyNumberFormat="1" applyFont="1" applyFill="1" applyBorder="1"/>
    <xf numFmtId="41" fontId="6" fillId="0" borderId="7" xfId="0" applyNumberFormat="1" applyFont="1" applyFill="1" applyBorder="1" applyAlignment="1" applyProtection="1">
      <alignment horizontal="right" vertical="center" shrinkToFit="1"/>
      <protection locked="0"/>
    </xf>
    <xf numFmtId="182" fontId="40" fillId="0" borderId="3" xfId="0" applyNumberFormat="1" applyFont="1" applyFill="1" applyBorder="1" applyAlignment="1" applyProtection="1">
      <alignment horizontal="right"/>
      <protection locked="0"/>
    </xf>
    <xf numFmtId="0" fontId="32" fillId="0" borderId="9" xfId="0" applyNumberFormat="1" applyFont="1" applyFill="1" applyBorder="1" applyAlignment="1" applyProtection="1">
      <alignment horizontal="center" vertical="center"/>
      <protection locked="0"/>
    </xf>
    <xf numFmtId="0" fontId="52" fillId="0" borderId="30" xfId="0" applyNumberFormat="1" applyFont="1" applyFill="1" applyBorder="1" applyAlignment="1" applyProtection="1">
      <alignment horizontal="center" vertical="center"/>
      <protection locked="0"/>
    </xf>
    <xf numFmtId="179" fontId="40" fillId="0" borderId="29" xfId="0" applyNumberFormat="1" applyFont="1" applyFill="1" applyBorder="1" applyAlignment="1" applyProtection="1">
      <protection locked="0"/>
    </xf>
    <xf numFmtId="176" fontId="6" fillId="0" borderId="0" xfId="0" applyNumberFormat="1" applyFont="1" applyFill="1" applyBorder="1" applyAlignment="1" applyProtection="1">
      <alignment horizontal="right" vertical="center" shrinkToFit="1"/>
      <protection locked="0"/>
    </xf>
    <xf numFmtId="0" fontId="11" fillId="0" borderId="0" xfId="0" applyNumberFormat="1" applyFont="1" applyFill="1" applyAlignment="1" applyProtection="1">
      <alignment wrapText="1"/>
      <protection locked="0"/>
    </xf>
    <xf numFmtId="0" fontId="25" fillId="0" borderId="0" xfId="0" applyNumberFormat="1" applyFont="1" applyAlignment="1">
      <alignment horizontal="center"/>
    </xf>
    <xf numFmtId="0" fontId="26" fillId="0" borderId="0" xfId="0" applyNumberFormat="1" applyFont="1" applyAlignment="1">
      <alignment horizontal="center"/>
    </xf>
    <xf numFmtId="0" fontId="47" fillId="0" borderId="0" xfId="0" applyNumberFormat="1" applyFont="1" applyAlignment="1">
      <alignment horizontal="center" wrapText="1"/>
    </xf>
    <xf numFmtId="0" fontId="48" fillId="0" borderId="0" xfId="0" applyNumberFormat="1" applyFont="1" applyAlignment="1">
      <alignment horizontal="center" wrapText="1"/>
    </xf>
    <xf numFmtId="178" fontId="39" fillId="0" borderId="0" xfId="0" applyNumberFormat="1" applyFont="1" applyFill="1" applyAlignment="1" applyProtection="1">
      <alignment horizontal="right" vertical="center"/>
      <protection locked="0"/>
    </xf>
    <xf numFmtId="0" fontId="39" fillId="0" borderId="0" xfId="0" applyNumberFormat="1" applyFont="1" applyFill="1" applyAlignment="1" applyProtection="1">
      <alignment horizontal="right" vertical="center"/>
      <protection locked="0"/>
    </xf>
    <xf numFmtId="0" fontId="39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32" fillId="0" borderId="15" xfId="0" applyNumberFormat="1" applyFont="1" applyFill="1" applyBorder="1" applyAlignment="1" applyProtection="1">
      <alignment horizontal="center" vertical="center"/>
      <protection locked="0"/>
    </xf>
    <xf numFmtId="0" fontId="32" fillId="0" borderId="8" xfId="0" applyNumberFormat="1" applyFont="1" applyFill="1" applyBorder="1" applyAlignment="1" applyProtection="1">
      <alignment horizontal="center" vertical="center"/>
      <protection locked="0"/>
    </xf>
    <xf numFmtId="0" fontId="32" fillId="0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Alignment="1">
      <alignment horizontal="right" vertical="center"/>
    </xf>
    <xf numFmtId="0" fontId="44" fillId="0" borderId="0" xfId="0" applyNumberFormat="1" applyFont="1" applyFill="1" applyAlignment="1" applyProtection="1">
      <alignment horizontal="left" vertical="center"/>
      <protection locked="0"/>
    </xf>
    <xf numFmtId="0" fontId="52" fillId="0" borderId="5" xfId="0" applyNumberFormat="1" applyFont="1" applyFill="1" applyBorder="1" applyAlignment="1" applyProtection="1">
      <alignment horizontal="center" vertical="center"/>
      <protection locked="0"/>
    </xf>
    <xf numFmtId="0" fontId="52" fillId="0" borderId="7" xfId="0" applyNumberFormat="1" applyFont="1" applyFill="1" applyBorder="1" applyAlignment="1" applyProtection="1">
      <alignment horizontal="center" vertical="center"/>
      <protection locked="0"/>
    </xf>
    <xf numFmtId="0" fontId="52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NumberFormat="1" applyFont="1" applyFill="1" applyBorder="1" applyAlignment="1" applyProtection="1">
      <alignment horizontal="center"/>
      <protection locked="0"/>
    </xf>
    <xf numFmtId="0" fontId="0" fillId="0" borderId="17" xfId="0" applyNumberFormat="1" applyFont="1" applyFill="1" applyBorder="1" applyAlignment="1" applyProtection="1">
      <alignment horizontal="center"/>
      <protection locked="0"/>
    </xf>
    <xf numFmtId="0" fontId="0" fillId="0" borderId="20" xfId="0" applyNumberFormat="1" applyFont="1" applyFill="1" applyBorder="1" applyAlignment="1" applyProtection="1">
      <alignment horizontal="center" vertical="top"/>
      <protection locked="0"/>
    </xf>
    <xf numFmtId="0" fontId="0" fillId="0" borderId="17" xfId="0" applyNumberFormat="1" applyFont="1" applyFill="1" applyBorder="1" applyAlignment="1" applyProtection="1">
      <alignment horizontal="center" vertical="top"/>
      <protection locked="0"/>
    </xf>
    <xf numFmtId="0" fontId="0" fillId="0" borderId="19" xfId="0" applyNumberFormat="1" applyFont="1" applyFill="1" applyBorder="1" applyAlignment="1" applyProtection="1">
      <alignment horizontal="center" vertical="top"/>
      <protection locked="0"/>
    </xf>
    <xf numFmtId="0" fontId="32" fillId="0" borderId="6" xfId="0" applyNumberFormat="1" applyFont="1" applyFill="1" applyBorder="1" applyAlignment="1" applyProtection="1">
      <alignment horizontal="center"/>
      <protection locked="0"/>
    </xf>
    <xf numFmtId="0" fontId="44" fillId="0" borderId="0" xfId="0" applyNumberFormat="1" applyFont="1" applyFill="1" applyAlignment="1" applyProtection="1">
      <alignment horizontal="left"/>
      <protection locked="0"/>
    </xf>
    <xf numFmtId="0" fontId="52" fillId="0" borderId="20" xfId="0" applyNumberFormat="1" applyFont="1" applyFill="1" applyBorder="1" applyAlignment="1" applyProtection="1">
      <alignment horizontal="center" vertical="center"/>
      <protection locked="0"/>
    </xf>
    <xf numFmtId="0" fontId="52" fillId="0" borderId="17" xfId="0" applyNumberFormat="1" applyFont="1" applyFill="1" applyBorder="1" applyAlignment="1" applyProtection="1">
      <alignment horizontal="center" vertical="center"/>
      <protection locked="0"/>
    </xf>
    <xf numFmtId="0" fontId="32" fillId="0" borderId="20" xfId="0" applyNumberFormat="1" applyFont="1" applyFill="1" applyBorder="1" applyAlignment="1" applyProtection="1">
      <alignment horizontal="center" vertical="center"/>
      <protection locked="0"/>
    </xf>
    <xf numFmtId="0" fontId="32" fillId="0" borderId="19" xfId="0" applyNumberFormat="1" applyFont="1" applyFill="1" applyBorder="1" applyAlignment="1" applyProtection="1">
      <alignment horizontal="center" vertical="center"/>
      <protection locked="0"/>
    </xf>
    <xf numFmtId="0" fontId="32" fillId="0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NumberFormat="1" applyFill="1" applyBorder="1" applyAlignment="1" applyProtection="1">
      <alignment horizontal="center" vertical="center"/>
      <protection locked="0"/>
    </xf>
    <xf numFmtId="0" fontId="0" fillId="0" borderId="5" xfId="0" applyNumberFormat="1" applyFill="1" applyBorder="1" applyAlignment="1" applyProtection="1">
      <alignment horizontal="center" vertical="center"/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0" fontId="52" fillId="0" borderId="15" xfId="0" applyNumberFormat="1" applyFont="1" applyFill="1" applyBorder="1" applyAlignment="1" applyProtection="1">
      <alignment horizontal="center" vertical="center"/>
      <protection locked="0"/>
    </xf>
    <xf numFmtId="0" fontId="52" fillId="0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17" xfId="0" applyNumberFormat="1" applyFont="1" applyFill="1" applyBorder="1" applyAlignment="1" applyProtection="1">
      <alignment horizontal="center" vertical="center"/>
      <protection locked="0"/>
    </xf>
    <xf numFmtId="0" fontId="3" fillId="0" borderId="19" xfId="0" applyNumberFormat="1" applyFont="1" applyFill="1" applyBorder="1" applyAlignment="1" applyProtection="1">
      <alignment horizontal="center" vertical="center"/>
      <protection locked="0"/>
    </xf>
    <xf numFmtId="0" fontId="4" fillId="0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Fill="1" applyBorder="1" applyAlignment="1" applyProtection="1">
      <alignment horizontal="center" vertical="center"/>
      <protection locked="0"/>
    </xf>
    <xf numFmtId="0" fontId="4" fillId="0" borderId="19" xfId="0" applyNumberFormat="1" applyFont="1" applyFill="1" applyBorder="1" applyAlignment="1" applyProtection="1">
      <alignment horizontal="center" vertical="center"/>
      <protection locked="0"/>
    </xf>
    <xf numFmtId="0" fontId="52" fillId="0" borderId="18" xfId="0" applyNumberFormat="1" applyFont="1" applyFill="1" applyBorder="1" applyAlignment="1" applyProtection="1">
      <alignment horizontal="center" vertical="center"/>
      <protection locked="0"/>
    </xf>
    <xf numFmtId="0" fontId="52" fillId="0" borderId="13" xfId="0" applyNumberFormat="1" applyFont="1" applyFill="1" applyBorder="1" applyAlignment="1" applyProtection="1">
      <alignment horizontal="center" vertical="center"/>
      <protection locked="0"/>
    </xf>
    <xf numFmtId="0" fontId="52" fillId="0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Fill="1" applyBorder="1" applyAlignment="1" applyProtection="1">
      <alignment horizontal="center" vertical="center"/>
      <protection locked="0"/>
    </xf>
    <xf numFmtId="0" fontId="45" fillId="0" borderId="25" xfId="0" applyNumberFormat="1" applyFont="1" applyFill="1" applyBorder="1" applyAlignment="1" applyProtection="1">
      <alignment horizontal="center" vertical="center"/>
      <protection locked="0"/>
    </xf>
    <xf numFmtId="0" fontId="45" fillId="0" borderId="29" xfId="0" applyNumberFormat="1" applyFont="1" applyFill="1" applyBorder="1" applyAlignment="1" applyProtection="1">
      <alignment horizontal="center" vertical="center"/>
      <protection locked="0"/>
    </xf>
    <xf numFmtId="0" fontId="45" fillId="0" borderId="30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 applyProtection="1">
      <alignment horizontal="center" vertical="center"/>
      <protection locked="0"/>
    </xf>
    <xf numFmtId="0" fontId="9" fillId="0" borderId="0" xfId="0" applyNumberFormat="1" applyFont="1" applyFill="1" applyAlignment="1" applyProtection="1">
      <alignment horizontal="center" vertical="center"/>
      <protection locked="0"/>
    </xf>
    <xf numFmtId="0" fontId="0" fillId="0" borderId="20" xfId="0" applyNumberFormat="1" applyFill="1" applyBorder="1" applyAlignment="1" applyProtection="1">
      <alignment horizontal="center" vertical="center"/>
      <protection locked="0"/>
    </xf>
    <xf numFmtId="0" fontId="0" fillId="0" borderId="17" xfId="0" applyNumberFormat="1" applyFill="1" applyBorder="1" applyAlignment="1" applyProtection="1">
      <alignment horizontal="center" vertical="center"/>
      <protection locked="0"/>
    </xf>
    <xf numFmtId="0" fontId="0" fillId="0" borderId="19" xfId="0" applyNumberFormat="1" applyFill="1" applyBorder="1" applyAlignment="1" applyProtection="1">
      <alignment horizontal="center" vertical="center"/>
      <protection locked="0"/>
    </xf>
    <xf numFmtId="0" fontId="0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NumberFormat="1" applyFont="1" applyFill="1" applyBorder="1" applyAlignment="1" applyProtection="1">
      <alignment horizontal="center" vertical="center"/>
      <protection locked="0"/>
    </xf>
    <xf numFmtId="0" fontId="45" fillId="0" borderId="15" xfId="0" applyNumberFormat="1" applyFont="1" applyFill="1" applyBorder="1" applyAlignment="1" applyProtection="1">
      <alignment horizontal="center" vertical="center"/>
      <protection locked="0"/>
    </xf>
    <xf numFmtId="0" fontId="45" fillId="0" borderId="6" xfId="0" applyNumberFormat="1" applyFont="1" applyFill="1" applyBorder="1" applyAlignment="1" applyProtection="1">
      <alignment horizontal="center" vertical="center"/>
      <protection locked="0"/>
    </xf>
    <xf numFmtId="0" fontId="45" fillId="0" borderId="5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Fill="1" applyAlignment="1" applyProtection="1">
      <alignment horizontal="center"/>
      <protection locked="0"/>
    </xf>
    <xf numFmtId="0" fontId="22" fillId="0" borderId="0" xfId="0" applyNumberFormat="1" applyFont="1" applyFill="1" applyAlignment="1" applyProtection="1">
      <alignment horizontal="center"/>
      <protection locked="0"/>
    </xf>
    <xf numFmtId="0" fontId="11" fillId="0" borderId="0" xfId="0" applyNumberFormat="1" applyFont="1" applyFill="1" applyAlignment="1" applyProtection="1">
      <alignment horizontal="right"/>
      <protection locked="0"/>
    </xf>
    <xf numFmtId="0" fontId="38" fillId="0" borderId="0" xfId="0" applyNumberFormat="1" applyFont="1" applyFill="1" applyAlignment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/>
    <xf numFmtId="0" fontId="8" fillId="0" borderId="0" xfId="0" applyNumberFormat="1" applyFont="1" applyFill="1" applyAlignment="1">
      <alignment horizontal="center" vertical="center"/>
    </xf>
    <xf numFmtId="0" fontId="52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6" xfId="0" applyNumberFormat="1" applyFont="1" applyFill="1" applyBorder="1" applyAlignment="1">
      <alignment horizontal="center" vertical="center" wrapText="1"/>
    </xf>
    <xf numFmtId="0" fontId="52" fillId="0" borderId="5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Fill="1" applyAlignment="1"/>
    <xf numFmtId="0" fontId="0" fillId="0" borderId="7" xfId="0" applyNumberFormat="1" applyFont="1" applyFill="1" applyBorder="1" applyAlignment="1"/>
    <xf numFmtId="0" fontId="52" fillId="0" borderId="6" xfId="0" applyNumberFormat="1" applyFont="1" applyFill="1" applyBorder="1" applyAlignment="1">
      <alignment horizontal="center" vertical="center"/>
    </xf>
    <xf numFmtId="0" fontId="52" fillId="0" borderId="5" xfId="0" applyNumberFormat="1" applyFont="1" applyFill="1" applyBorder="1" applyAlignment="1">
      <alignment horizontal="center" vertical="center"/>
    </xf>
    <xf numFmtId="0" fontId="5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Fill="1" applyBorder="1" applyAlignment="1"/>
    <xf numFmtId="0" fontId="46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16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561" zoomScaleSheetLayoutView="4" workbookViewId="0"/>
  </sheetViews>
  <sheetFormatPr defaultRowHeight="12"/>
  <sheetData/>
  <phoneticPr fontId="4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7"/>
  <sheetViews>
    <sheetView view="pageBreakPreview" zoomScale="85" zoomScaleNormal="73" zoomScaleSheetLayoutView="85" workbookViewId="0">
      <selection activeCell="A2" sqref="A2:P2"/>
    </sheetView>
  </sheetViews>
  <sheetFormatPr defaultRowHeight="12"/>
  <cols>
    <col min="1" max="1" width="9" style="7" customWidth="1"/>
    <col min="2" max="2" width="7.85546875" style="7" customWidth="1"/>
    <col min="3" max="3" width="8.28515625" style="7" customWidth="1"/>
    <col min="4" max="4" width="8.85546875" style="7" customWidth="1"/>
    <col min="5" max="5" width="8" style="7" customWidth="1"/>
    <col min="6" max="8" width="7.28515625" style="7" customWidth="1"/>
    <col min="9" max="13" width="6.42578125" style="7" customWidth="1"/>
    <col min="14" max="14" width="5.85546875" style="7" customWidth="1"/>
    <col min="15" max="16" width="5.28515625" style="7" customWidth="1"/>
    <col min="17" max="19" width="6.28515625" style="7" customWidth="1"/>
    <col min="20" max="22" width="7" style="7" customWidth="1"/>
    <col min="23" max="28" width="6.28515625" style="7" customWidth="1"/>
    <col min="29" max="31" width="6.42578125" style="7" customWidth="1"/>
    <col min="32" max="32" width="9.7109375" style="15" customWidth="1"/>
    <col min="33" max="33" width="11" style="7" customWidth="1"/>
    <col min="34" max="34" width="8.140625" style="7" customWidth="1"/>
    <col min="35" max="36" width="7.85546875" style="7" customWidth="1"/>
    <col min="37" max="37" width="8.140625" style="7" customWidth="1"/>
    <col min="38" max="39" width="7.85546875" style="7" customWidth="1"/>
    <col min="40" max="40" width="8.140625" style="7" customWidth="1"/>
    <col min="41" max="42" width="7.85546875" style="7" customWidth="1"/>
    <col min="43" max="43" width="8.140625" style="7" customWidth="1"/>
    <col min="44" max="45" width="7.85546875" style="7" customWidth="1"/>
    <col min="46" max="46" width="8.140625" style="7" customWidth="1"/>
    <col min="47" max="48" width="7.85546875" style="7" customWidth="1"/>
    <col min="49" max="49" width="8.140625" style="7" customWidth="1"/>
    <col min="50" max="51" width="7.85546875" style="7" customWidth="1"/>
    <col min="52" max="52" width="8.140625" style="7" customWidth="1"/>
    <col min="53" max="54" width="7.85546875" style="7" customWidth="1"/>
    <col min="55" max="55" width="8.140625" style="7" customWidth="1"/>
    <col min="56" max="57" width="7.85546875" style="7" customWidth="1"/>
    <col min="58" max="58" width="11" style="7" customWidth="1"/>
    <col min="59" max="16384" width="9.140625" style="7"/>
  </cols>
  <sheetData>
    <row r="1" spans="1:64" s="49" customFormat="1" ht="24.95" customHeight="1">
      <c r="A1" s="49" t="s">
        <v>503</v>
      </c>
      <c r="B1" s="212"/>
      <c r="C1" s="212"/>
      <c r="D1" s="212"/>
      <c r="E1" s="325"/>
      <c r="F1" s="212"/>
      <c r="G1" s="212"/>
      <c r="T1" s="212"/>
      <c r="U1" s="212"/>
      <c r="V1" s="212"/>
      <c r="AF1" s="326" t="s">
        <v>504</v>
      </c>
      <c r="AG1" s="49" t="s">
        <v>505</v>
      </c>
      <c r="BF1" s="327" t="s">
        <v>506</v>
      </c>
    </row>
    <row r="2" spans="1:64" s="16" customFormat="1" ht="24.95" customHeight="1">
      <c r="A2" s="628" t="s">
        <v>563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9" t="s">
        <v>287</v>
      </c>
      <c r="R2" s="629"/>
      <c r="S2" s="629"/>
      <c r="T2" s="629"/>
      <c r="U2" s="629"/>
      <c r="V2" s="629"/>
      <c r="W2" s="629"/>
      <c r="X2" s="629"/>
      <c r="Y2" s="629"/>
      <c r="Z2" s="629"/>
      <c r="AA2" s="629"/>
      <c r="AB2" s="629"/>
      <c r="AC2" s="629"/>
      <c r="AD2" s="629"/>
      <c r="AE2" s="629"/>
      <c r="AF2" s="629"/>
      <c r="AG2" s="628" t="s">
        <v>493</v>
      </c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9" t="s">
        <v>24</v>
      </c>
      <c r="AU2" s="629"/>
      <c r="AV2" s="629"/>
      <c r="AW2" s="629"/>
      <c r="AX2" s="629"/>
      <c r="AY2" s="629"/>
      <c r="AZ2" s="629"/>
      <c r="BA2" s="629"/>
      <c r="BB2" s="629"/>
      <c r="BC2" s="629"/>
      <c r="BD2" s="629"/>
      <c r="BE2" s="629"/>
      <c r="BF2" s="629"/>
      <c r="BG2" s="43"/>
      <c r="BH2" s="43"/>
      <c r="BI2" s="43"/>
      <c r="BJ2" s="43"/>
      <c r="BK2" s="43"/>
      <c r="BL2" s="43"/>
    </row>
    <row r="3" spans="1:64" s="20" customFormat="1" ht="23.1" customHeight="1">
      <c r="A3" s="640" t="s">
        <v>54</v>
      </c>
      <c r="B3" s="640"/>
      <c r="C3" s="640"/>
      <c r="D3" s="640"/>
      <c r="E3" s="640"/>
      <c r="F3" s="640"/>
      <c r="G3" s="640"/>
      <c r="H3" s="640"/>
      <c r="I3" s="640"/>
      <c r="J3" s="640"/>
      <c r="K3" s="640"/>
      <c r="L3" s="640"/>
      <c r="M3" s="640"/>
      <c r="N3" s="640"/>
      <c r="O3" s="640"/>
      <c r="P3" s="640"/>
      <c r="Q3" s="639" t="s">
        <v>12</v>
      </c>
      <c r="R3" s="639"/>
      <c r="S3" s="639"/>
      <c r="T3" s="639"/>
      <c r="U3" s="639"/>
      <c r="V3" s="639"/>
      <c r="W3" s="639"/>
      <c r="X3" s="639"/>
      <c r="Y3" s="639"/>
      <c r="Z3" s="639"/>
      <c r="AA3" s="639"/>
      <c r="AB3" s="639"/>
      <c r="AC3" s="639"/>
      <c r="AD3" s="639"/>
      <c r="AE3" s="639"/>
      <c r="AF3" s="639"/>
      <c r="AG3" s="640" t="s">
        <v>54</v>
      </c>
      <c r="AH3" s="640"/>
      <c r="AI3" s="640"/>
      <c r="AJ3" s="640"/>
      <c r="AK3" s="640"/>
      <c r="AL3" s="640"/>
      <c r="AM3" s="640"/>
      <c r="AN3" s="640"/>
      <c r="AO3" s="640"/>
      <c r="AP3" s="640"/>
      <c r="AQ3" s="640"/>
      <c r="AR3" s="640"/>
      <c r="AS3" s="640"/>
      <c r="AT3" s="639" t="s">
        <v>12</v>
      </c>
      <c r="AU3" s="639"/>
      <c r="AV3" s="639"/>
      <c r="AW3" s="639"/>
      <c r="AX3" s="639"/>
      <c r="AY3" s="639"/>
      <c r="AZ3" s="639"/>
      <c r="BA3" s="639"/>
      <c r="BB3" s="639"/>
      <c r="BC3" s="639"/>
      <c r="BD3" s="639"/>
      <c r="BE3" s="639"/>
      <c r="BF3" s="639"/>
      <c r="BG3" s="70"/>
      <c r="BH3" s="70"/>
      <c r="BI3" s="70"/>
      <c r="BJ3" s="70"/>
      <c r="BK3" s="70"/>
      <c r="BL3" s="70"/>
    </row>
    <row r="4" spans="1:64" s="32" customFormat="1" ht="15" customHeight="1" thickBot="1">
      <c r="A4" s="32" t="s">
        <v>441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14"/>
      <c r="AA4" s="36"/>
      <c r="AB4" s="36"/>
      <c r="AC4" s="36"/>
      <c r="AD4" s="36"/>
      <c r="AE4" s="36"/>
      <c r="AF4" s="308" t="s">
        <v>442</v>
      </c>
      <c r="AG4" s="32" t="s">
        <v>443</v>
      </c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14" t="s">
        <v>442</v>
      </c>
    </row>
    <row r="5" spans="1:64" s="16" customFormat="1" ht="24.95" customHeight="1">
      <c r="A5" s="121" t="s">
        <v>249</v>
      </c>
      <c r="B5" s="139" t="s">
        <v>253</v>
      </c>
      <c r="C5" s="139"/>
      <c r="D5" s="121"/>
      <c r="E5" s="125" t="s">
        <v>318</v>
      </c>
      <c r="F5" s="139"/>
      <c r="G5" s="121"/>
      <c r="H5" s="139" t="s">
        <v>242</v>
      </c>
      <c r="I5" s="139"/>
      <c r="J5" s="139"/>
      <c r="K5" s="125" t="s">
        <v>226</v>
      </c>
      <c r="L5" s="328"/>
      <c r="M5" s="329"/>
      <c r="N5" s="125" t="s">
        <v>251</v>
      </c>
      <c r="O5" s="328"/>
      <c r="P5" s="139"/>
      <c r="Q5" s="139" t="s">
        <v>231</v>
      </c>
      <c r="R5" s="139"/>
      <c r="S5" s="139"/>
      <c r="T5" s="125" t="s">
        <v>220</v>
      </c>
      <c r="U5" s="328"/>
      <c r="V5" s="139"/>
      <c r="W5" s="125" t="s">
        <v>255</v>
      </c>
      <c r="X5" s="139"/>
      <c r="Y5" s="121"/>
      <c r="Z5" s="125" t="s">
        <v>244</v>
      </c>
      <c r="AA5" s="139"/>
      <c r="AB5" s="139"/>
      <c r="AC5" s="125" t="s">
        <v>219</v>
      </c>
      <c r="AD5" s="139"/>
      <c r="AE5" s="139"/>
      <c r="AF5" s="221" t="s">
        <v>128</v>
      </c>
      <c r="AG5" s="121" t="s">
        <v>249</v>
      </c>
      <c r="AH5" s="139" t="s">
        <v>245</v>
      </c>
      <c r="AI5" s="139"/>
      <c r="AJ5" s="139"/>
      <c r="AK5" s="125" t="s">
        <v>268</v>
      </c>
      <c r="AL5" s="328"/>
      <c r="AM5" s="139"/>
      <c r="AN5" s="125" t="s">
        <v>221</v>
      </c>
      <c r="AO5" s="328"/>
      <c r="AP5" s="121"/>
      <c r="AQ5" s="125" t="s">
        <v>202</v>
      </c>
      <c r="AR5" s="139"/>
      <c r="AS5" s="139"/>
      <c r="AT5" s="529" t="s">
        <v>214</v>
      </c>
      <c r="AU5" s="139"/>
      <c r="AV5" s="139"/>
      <c r="AW5" s="125" t="s">
        <v>241</v>
      </c>
      <c r="AX5" s="328"/>
      <c r="AY5" s="329"/>
      <c r="AZ5" s="139" t="s">
        <v>246</v>
      </c>
      <c r="BA5" s="139"/>
      <c r="BB5" s="139"/>
      <c r="BC5" s="125" t="s">
        <v>256</v>
      </c>
      <c r="BD5" s="328"/>
      <c r="BE5" s="139"/>
      <c r="BF5" s="221" t="s">
        <v>128</v>
      </c>
    </row>
    <row r="6" spans="1:64" s="71" customFormat="1" ht="21" customHeight="1">
      <c r="A6" s="330"/>
      <c r="B6" s="290"/>
      <c r="C6" s="331" t="s">
        <v>257</v>
      </c>
      <c r="D6" s="331" t="s">
        <v>261</v>
      </c>
      <c r="E6" s="290"/>
      <c r="F6" s="331" t="s">
        <v>257</v>
      </c>
      <c r="G6" s="331" t="s">
        <v>261</v>
      </c>
      <c r="H6" s="290"/>
      <c r="I6" s="331" t="s">
        <v>257</v>
      </c>
      <c r="J6" s="331" t="s">
        <v>261</v>
      </c>
      <c r="K6" s="290"/>
      <c r="L6" s="331" t="s">
        <v>257</v>
      </c>
      <c r="M6" s="331" t="s">
        <v>261</v>
      </c>
      <c r="N6" s="290"/>
      <c r="O6" s="331" t="s">
        <v>257</v>
      </c>
      <c r="P6" s="332" t="s">
        <v>261</v>
      </c>
      <c r="Q6" s="290"/>
      <c r="R6" s="331" t="s">
        <v>257</v>
      </c>
      <c r="S6" s="331" t="s">
        <v>261</v>
      </c>
      <c r="T6" s="290"/>
      <c r="U6" s="331" t="s">
        <v>257</v>
      </c>
      <c r="V6" s="331" t="s">
        <v>261</v>
      </c>
      <c r="W6" s="290"/>
      <c r="X6" s="331" t="s">
        <v>257</v>
      </c>
      <c r="Y6" s="333" t="s">
        <v>261</v>
      </c>
      <c r="Z6" s="334"/>
      <c r="AA6" s="331" t="s">
        <v>257</v>
      </c>
      <c r="AB6" s="331" t="s">
        <v>261</v>
      </c>
      <c r="AC6" s="290"/>
      <c r="AD6" s="331" t="s">
        <v>257</v>
      </c>
      <c r="AE6" s="331" t="s">
        <v>261</v>
      </c>
      <c r="AF6" s="335"/>
      <c r="AG6" s="330"/>
      <c r="AH6" s="290"/>
      <c r="AI6" s="331" t="s">
        <v>257</v>
      </c>
      <c r="AJ6" s="331" t="s">
        <v>261</v>
      </c>
      <c r="AK6" s="290"/>
      <c r="AL6" s="331" t="s">
        <v>257</v>
      </c>
      <c r="AM6" s="331" t="s">
        <v>261</v>
      </c>
      <c r="AN6" s="334"/>
      <c r="AO6" s="333" t="s">
        <v>257</v>
      </c>
      <c r="AP6" s="333" t="s">
        <v>261</v>
      </c>
      <c r="AQ6" s="334"/>
      <c r="AR6" s="331" t="s">
        <v>257</v>
      </c>
      <c r="AS6" s="332" t="s">
        <v>261</v>
      </c>
      <c r="AT6" s="289"/>
      <c r="AU6" s="331" t="s">
        <v>257</v>
      </c>
      <c r="AV6" s="331" t="s">
        <v>261</v>
      </c>
      <c r="AW6" s="226" t="s">
        <v>171</v>
      </c>
      <c r="AX6" s="331" t="s">
        <v>257</v>
      </c>
      <c r="AY6" s="331" t="s">
        <v>261</v>
      </c>
      <c r="AZ6" s="120" t="s">
        <v>171</v>
      </c>
      <c r="BA6" s="331" t="s">
        <v>257</v>
      </c>
      <c r="BB6" s="331" t="s">
        <v>261</v>
      </c>
      <c r="BD6" s="331" t="s">
        <v>257</v>
      </c>
      <c r="BE6" s="331" t="s">
        <v>261</v>
      </c>
    </row>
    <row r="7" spans="1:64" s="16" customFormat="1" ht="21" customHeight="1">
      <c r="A7" s="155" t="s">
        <v>258</v>
      </c>
      <c r="B7" s="336" t="s">
        <v>163</v>
      </c>
      <c r="C7" s="337" t="s">
        <v>161</v>
      </c>
      <c r="D7" s="337" t="s">
        <v>169</v>
      </c>
      <c r="E7" s="337" t="s">
        <v>465</v>
      </c>
      <c r="F7" s="337" t="s">
        <v>161</v>
      </c>
      <c r="G7" s="337" t="s">
        <v>169</v>
      </c>
      <c r="H7" s="336" t="s">
        <v>116</v>
      </c>
      <c r="I7" s="337" t="s">
        <v>161</v>
      </c>
      <c r="J7" s="337" t="s">
        <v>169</v>
      </c>
      <c r="K7" s="337" t="s">
        <v>153</v>
      </c>
      <c r="L7" s="337" t="s">
        <v>161</v>
      </c>
      <c r="M7" s="337" t="s">
        <v>169</v>
      </c>
      <c r="N7" s="337" t="s">
        <v>124</v>
      </c>
      <c r="O7" s="337" t="s">
        <v>161</v>
      </c>
      <c r="P7" s="338" t="s">
        <v>169</v>
      </c>
      <c r="Q7" s="336" t="s">
        <v>162</v>
      </c>
      <c r="R7" s="337" t="s">
        <v>161</v>
      </c>
      <c r="S7" s="337" t="s">
        <v>169</v>
      </c>
      <c r="T7" s="337" t="s">
        <v>125</v>
      </c>
      <c r="U7" s="337" t="s">
        <v>161</v>
      </c>
      <c r="V7" s="337" t="s">
        <v>169</v>
      </c>
      <c r="W7" s="336" t="s">
        <v>150</v>
      </c>
      <c r="X7" s="337" t="s">
        <v>161</v>
      </c>
      <c r="Y7" s="337" t="s">
        <v>169</v>
      </c>
      <c r="Z7" s="337" t="s">
        <v>152</v>
      </c>
      <c r="AA7" s="337" t="s">
        <v>161</v>
      </c>
      <c r="AB7" s="337" t="s">
        <v>169</v>
      </c>
      <c r="AC7" s="336" t="s">
        <v>99</v>
      </c>
      <c r="AD7" s="337" t="s">
        <v>161</v>
      </c>
      <c r="AE7" s="337" t="s">
        <v>169</v>
      </c>
      <c r="AF7" s="338" t="s">
        <v>148</v>
      </c>
      <c r="AG7" s="339" t="s">
        <v>258</v>
      </c>
      <c r="AH7" s="336" t="s">
        <v>68</v>
      </c>
      <c r="AI7" s="337" t="s">
        <v>161</v>
      </c>
      <c r="AJ7" s="337" t="s">
        <v>169</v>
      </c>
      <c r="AK7" s="337" t="s">
        <v>132</v>
      </c>
      <c r="AL7" s="337" t="s">
        <v>161</v>
      </c>
      <c r="AM7" s="337" t="s">
        <v>169</v>
      </c>
      <c r="AN7" s="337" t="s">
        <v>200</v>
      </c>
      <c r="AO7" s="337" t="s">
        <v>161</v>
      </c>
      <c r="AP7" s="337" t="s">
        <v>169</v>
      </c>
      <c r="AQ7" s="338" t="s">
        <v>66</v>
      </c>
      <c r="AR7" s="337" t="s">
        <v>161</v>
      </c>
      <c r="AS7" s="338" t="s">
        <v>169</v>
      </c>
      <c r="AT7" s="340" t="s">
        <v>105</v>
      </c>
      <c r="AU7" s="337" t="s">
        <v>161</v>
      </c>
      <c r="AV7" s="337" t="s">
        <v>169</v>
      </c>
      <c r="AW7" s="337" t="s">
        <v>210</v>
      </c>
      <c r="AX7" s="337" t="s">
        <v>161</v>
      </c>
      <c r="AY7" s="337" t="s">
        <v>169</v>
      </c>
      <c r="AZ7" s="336" t="s">
        <v>206</v>
      </c>
      <c r="BA7" s="337" t="s">
        <v>161</v>
      </c>
      <c r="BB7" s="337" t="s">
        <v>169</v>
      </c>
      <c r="BC7" s="337" t="s">
        <v>143</v>
      </c>
      <c r="BD7" s="337" t="s">
        <v>161</v>
      </c>
      <c r="BE7" s="337" t="s">
        <v>169</v>
      </c>
      <c r="BF7" s="232" t="s">
        <v>148</v>
      </c>
    </row>
    <row r="8" spans="1:64" ht="21.95" customHeight="1">
      <c r="A8" s="233">
        <v>2016</v>
      </c>
      <c r="B8" s="2">
        <v>234132</v>
      </c>
      <c r="C8" s="2">
        <v>121405</v>
      </c>
      <c r="D8" s="2">
        <v>112727</v>
      </c>
      <c r="E8" s="2">
        <v>140958</v>
      </c>
      <c r="F8" s="2">
        <v>72123</v>
      </c>
      <c r="G8" s="2">
        <v>68835</v>
      </c>
      <c r="H8" s="2">
        <v>13065</v>
      </c>
      <c r="I8" s="2">
        <v>6930</v>
      </c>
      <c r="J8" s="2">
        <v>6132</v>
      </c>
      <c r="K8" s="2">
        <v>3380</v>
      </c>
      <c r="L8" s="2">
        <v>1847</v>
      </c>
      <c r="M8" s="2">
        <v>1533</v>
      </c>
      <c r="N8" s="2">
        <v>907</v>
      </c>
      <c r="O8" s="2">
        <v>519</v>
      </c>
      <c r="P8" s="2">
        <v>388</v>
      </c>
      <c r="Q8" s="2">
        <v>3523</v>
      </c>
      <c r="R8" s="2">
        <v>1923</v>
      </c>
      <c r="S8" s="2">
        <v>1600</v>
      </c>
      <c r="T8" s="2">
        <v>35818</v>
      </c>
      <c r="U8" s="2">
        <v>18905</v>
      </c>
      <c r="V8" s="2">
        <v>17723</v>
      </c>
      <c r="W8" s="2">
        <v>1672</v>
      </c>
      <c r="X8" s="2">
        <v>894</v>
      </c>
      <c r="Y8" s="2">
        <v>778</v>
      </c>
      <c r="Z8" s="2">
        <v>1099</v>
      </c>
      <c r="AA8" s="2">
        <v>637</v>
      </c>
      <c r="AB8" s="2">
        <v>462</v>
      </c>
      <c r="AC8" s="2">
        <v>316</v>
      </c>
      <c r="AD8" s="2">
        <v>178</v>
      </c>
      <c r="AE8" s="2">
        <v>138</v>
      </c>
      <c r="AF8" s="235">
        <v>2016</v>
      </c>
      <c r="AG8" s="233">
        <v>2016</v>
      </c>
      <c r="AH8" s="2">
        <v>16804</v>
      </c>
      <c r="AI8" s="2">
        <v>8097</v>
      </c>
      <c r="AJ8" s="2">
        <v>6976</v>
      </c>
      <c r="AK8" s="2">
        <v>1497</v>
      </c>
      <c r="AL8" s="2">
        <v>876</v>
      </c>
      <c r="AM8" s="2">
        <v>621</v>
      </c>
      <c r="AN8" s="2">
        <v>1233</v>
      </c>
      <c r="AO8" s="2">
        <v>687</v>
      </c>
      <c r="AP8" s="2">
        <v>546</v>
      </c>
      <c r="AQ8" s="2">
        <v>2573</v>
      </c>
      <c r="AR8" s="2">
        <v>1480</v>
      </c>
      <c r="AS8" s="2">
        <v>1093</v>
      </c>
      <c r="AT8" s="2">
        <v>5496</v>
      </c>
      <c r="AU8" s="2">
        <v>2958</v>
      </c>
      <c r="AV8" s="2">
        <v>2538</v>
      </c>
      <c r="AW8" s="2">
        <v>1785</v>
      </c>
      <c r="AX8" s="2">
        <v>981</v>
      </c>
      <c r="AY8" s="2">
        <v>804</v>
      </c>
      <c r="AZ8" s="2">
        <v>4610</v>
      </c>
      <c r="BA8" s="2">
        <v>2537</v>
      </c>
      <c r="BB8" s="2">
        <v>2073</v>
      </c>
      <c r="BC8" s="2">
        <v>1127</v>
      </c>
      <c r="BD8" s="2">
        <v>643</v>
      </c>
      <c r="BE8" s="2">
        <v>484</v>
      </c>
      <c r="BF8" s="235">
        <v>2016</v>
      </c>
    </row>
    <row r="9" spans="1:64" ht="21.95" customHeight="1">
      <c r="A9" s="233">
        <v>2017</v>
      </c>
      <c r="B9" s="2">
        <v>227504</v>
      </c>
      <c r="C9" s="2">
        <v>117592</v>
      </c>
      <c r="D9" s="2">
        <v>109912</v>
      </c>
      <c r="E9" s="2">
        <v>137172</v>
      </c>
      <c r="F9" s="2">
        <v>69826</v>
      </c>
      <c r="G9" s="2">
        <v>67346</v>
      </c>
      <c r="H9" s="2">
        <v>12426</v>
      </c>
      <c r="I9" s="2">
        <v>6446</v>
      </c>
      <c r="J9" s="2">
        <v>5980</v>
      </c>
      <c r="K9" s="2">
        <v>3269</v>
      </c>
      <c r="L9" s="2">
        <v>1720</v>
      </c>
      <c r="M9" s="2">
        <v>1549</v>
      </c>
      <c r="N9" s="2">
        <v>897</v>
      </c>
      <c r="O9" s="2">
        <v>524</v>
      </c>
      <c r="P9" s="2">
        <v>373</v>
      </c>
      <c r="Q9" s="2">
        <v>3205</v>
      </c>
      <c r="R9" s="2">
        <v>1762</v>
      </c>
      <c r="S9" s="2">
        <v>1443</v>
      </c>
      <c r="T9" s="2">
        <v>35140</v>
      </c>
      <c r="U9" s="2">
        <v>17975</v>
      </c>
      <c r="V9" s="2">
        <v>17165</v>
      </c>
      <c r="W9" s="2">
        <v>1603</v>
      </c>
      <c r="X9" s="2">
        <v>887</v>
      </c>
      <c r="Y9" s="2">
        <v>716</v>
      </c>
      <c r="Z9" s="2">
        <v>1175</v>
      </c>
      <c r="AA9" s="2">
        <v>651</v>
      </c>
      <c r="AB9" s="2">
        <v>524</v>
      </c>
      <c r="AC9" s="2">
        <v>369</v>
      </c>
      <c r="AD9" s="2">
        <v>180</v>
      </c>
      <c r="AE9" s="2">
        <v>189</v>
      </c>
      <c r="AF9" s="235">
        <v>2017</v>
      </c>
      <c r="AG9" s="233">
        <v>2017</v>
      </c>
      <c r="AH9" s="2">
        <v>14431</v>
      </c>
      <c r="AI9" s="2">
        <v>7689</v>
      </c>
      <c r="AJ9" s="2">
        <v>6742</v>
      </c>
      <c r="AK9" s="2">
        <v>1405</v>
      </c>
      <c r="AL9" s="2">
        <v>799</v>
      </c>
      <c r="AM9" s="2">
        <v>606</v>
      </c>
      <c r="AN9" s="2">
        <v>1232</v>
      </c>
      <c r="AO9" s="2">
        <v>671</v>
      </c>
      <c r="AP9" s="2">
        <v>561</v>
      </c>
      <c r="AQ9" s="2">
        <v>2481</v>
      </c>
      <c r="AR9" s="2">
        <v>1460</v>
      </c>
      <c r="AS9" s="2">
        <v>1021</v>
      </c>
      <c r="AT9" s="2">
        <v>5458</v>
      </c>
      <c r="AU9" s="2">
        <v>2966</v>
      </c>
      <c r="AV9" s="2">
        <v>2492</v>
      </c>
      <c r="AW9" s="2">
        <v>1688</v>
      </c>
      <c r="AX9" s="2">
        <v>906</v>
      </c>
      <c r="AY9" s="2">
        <v>782</v>
      </c>
      <c r="AZ9" s="2">
        <v>4451</v>
      </c>
      <c r="BA9" s="2">
        <v>2485</v>
      </c>
      <c r="BB9" s="2">
        <v>1966</v>
      </c>
      <c r="BC9" s="2">
        <v>1102</v>
      </c>
      <c r="BD9" s="2">
        <v>645</v>
      </c>
      <c r="BE9" s="2">
        <v>457</v>
      </c>
      <c r="BF9" s="235">
        <v>2017</v>
      </c>
    </row>
    <row r="10" spans="1:64" s="51" customFormat="1" ht="21.95" customHeight="1">
      <c r="A10" s="233">
        <v>2018</v>
      </c>
      <c r="B10" s="2">
        <v>224384</v>
      </c>
      <c r="C10" s="2">
        <v>116801</v>
      </c>
      <c r="D10" s="2">
        <v>107583</v>
      </c>
      <c r="E10" s="2">
        <v>134973</v>
      </c>
      <c r="F10" s="2">
        <v>69094</v>
      </c>
      <c r="G10" s="2">
        <v>65879</v>
      </c>
      <c r="H10" s="2">
        <v>11209</v>
      </c>
      <c r="I10" s="2">
        <v>5905</v>
      </c>
      <c r="J10" s="2">
        <v>5304</v>
      </c>
      <c r="K10" s="2">
        <v>3369</v>
      </c>
      <c r="L10" s="2">
        <v>1795</v>
      </c>
      <c r="M10" s="2">
        <v>1574</v>
      </c>
      <c r="N10" s="2">
        <v>984</v>
      </c>
      <c r="O10" s="2">
        <v>540</v>
      </c>
      <c r="P10" s="2">
        <v>444</v>
      </c>
      <c r="Q10" s="2">
        <v>3089</v>
      </c>
      <c r="R10" s="2">
        <v>1736</v>
      </c>
      <c r="S10" s="2">
        <v>1353</v>
      </c>
      <c r="T10" s="2">
        <v>35234</v>
      </c>
      <c r="U10" s="2">
        <v>17964</v>
      </c>
      <c r="V10" s="2">
        <v>17270</v>
      </c>
      <c r="W10" s="2">
        <v>1569</v>
      </c>
      <c r="X10" s="2">
        <v>852</v>
      </c>
      <c r="Y10" s="2">
        <v>717</v>
      </c>
      <c r="Z10" s="2">
        <v>1091</v>
      </c>
      <c r="AA10" s="2">
        <v>669</v>
      </c>
      <c r="AB10" s="2">
        <v>422</v>
      </c>
      <c r="AC10" s="2">
        <v>444</v>
      </c>
      <c r="AD10" s="2">
        <v>224</v>
      </c>
      <c r="AE10" s="2">
        <v>220</v>
      </c>
      <c r="AF10" s="235">
        <v>2018</v>
      </c>
      <c r="AG10" s="233">
        <v>2018</v>
      </c>
      <c r="AH10" s="2">
        <v>14325</v>
      </c>
      <c r="AI10" s="2">
        <v>7802</v>
      </c>
      <c r="AJ10" s="2">
        <v>6523</v>
      </c>
      <c r="AK10" s="2">
        <v>1290</v>
      </c>
      <c r="AL10" s="2">
        <v>740</v>
      </c>
      <c r="AM10" s="2">
        <v>550</v>
      </c>
      <c r="AN10" s="2">
        <v>1133</v>
      </c>
      <c r="AO10" s="2">
        <v>657</v>
      </c>
      <c r="AP10" s="2">
        <v>476</v>
      </c>
      <c r="AQ10" s="2">
        <v>2584</v>
      </c>
      <c r="AR10" s="2">
        <v>1501</v>
      </c>
      <c r="AS10" s="2">
        <v>1083</v>
      </c>
      <c r="AT10" s="2">
        <v>5690</v>
      </c>
      <c r="AU10" s="2">
        <v>3083</v>
      </c>
      <c r="AV10" s="2">
        <v>2607</v>
      </c>
      <c r="AW10" s="2">
        <v>1695</v>
      </c>
      <c r="AX10" s="2">
        <v>983</v>
      </c>
      <c r="AY10" s="2">
        <v>712</v>
      </c>
      <c r="AZ10" s="2">
        <v>4451</v>
      </c>
      <c r="BA10" s="2">
        <v>2517</v>
      </c>
      <c r="BB10" s="2">
        <v>1934</v>
      </c>
      <c r="BC10" s="2">
        <v>1254</v>
      </c>
      <c r="BD10" s="2">
        <v>739</v>
      </c>
      <c r="BE10" s="2">
        <v>515</v>
      </c>
      <c r="BF10" s="235">
        <v>2018</v>
      </c>
    </row>
    <row r="11" spans="1:64" s="51" customFormat="1" ht="21.95" customHeight="1">
      <c r="A11" s="233">
        <v>2019</v>
      </c>
      <c r="B11" s="2">
        <v>233271</v>
      </c>
      <c r="C11" s="2">
        <v>120161</v>
      </c>
      <c r="D11" s="2">
        <v>113110</v>
      </c>
      <c r="E11" s="2">
        <v>136414</v>
      </c>
      <c r="F11" s="2">
        <v>70320</v>
      </c>
      <c r="G11" s="2">
        <v>66094</v>
      </c>
      <c r="H11" s="2">
        <v>13894</v>
      </c>
      <c r="I11" s="2">
        <v>6608</v>
      </c>
      <c r="J11" s="2">
        <v>7286</v>
      </c>
      <c r="K11" s="2">
        <v>3124</v>
      </c>
      <c r="L11" s="2">
        <v>1592</v>
      </c>
      <c r="M11" s="2">
        <v>1532</v>
      </c>
      <c r="N11" s="2">
        <v>878</v>
      </c>
      <c r="O11" s="2">
        <v>472</v>
      </c>
      <c r="P11" s="2">
        <v>406</v>
      </c>
      <c r="Q11" s="2">
        <v>3435</v>
      </c>
      <c r="R11" s="2">
        <v>1817</v>
      </c>
      <c r="S11" s="2">
        <v>1618</v>
      </c>
      <c r="T11" s="2">
        <v>37142</v>
      </c>
      <c r="U11" s="2">
        <v>18538</v>
      </c>
      <c r="V11" s="2">
        <v>18604</v>
      </c>
      <c r="W11" s="2">
        <v>2053</v>
      </c>
      <c r="X11" s="2">
        <v>1046</v>
      </c>
      <c r="Y11" s="2">
        <v>1007</v>
      </c>
      <c r="Z11" s="2">
        <v>964</v>
      </c>
      <c r="AA11" s="2">
        <v>539</v>
      </c>
      <c r="AB11" s="2">
        <v>425</v>
      </c>
      <c r="AC11" s="2">
        <v>825</v>
      </c>
      <c r="AD11" s="2">
        <v>432</v>
      </c>
      <c r="AE11" s="2">
        <v>393</v>
      </c>
      <c r="AF11" s="235">
        <v>2019</v>
      </c>
      <c r="AG11" s="233">
        <v>2019</v>
      </c>
      <c r="AH11" s="2">
        <v>15942</v>
      </c>
      <c r="AI11" s="2">
        <v>8469</v>
      </c>
      <c r="AJ11" s="2">
        <v>7473</v>
      </c>
      <c r="AK11" s="2">
        <v>1469</v>
      </c>
      <c r="AL11" s="2">
        <v>810</v>
      </c>
      <c r="AM11" s="2">
        <v>659</v>
      </c>
      <c r="AN11" s="2">
        <v>1499</v>
      </c>
      <c r="AO11" s="2">
        <v>835</v>
      </c>
      <c r="AP11" s="2">
        <v>664</v>
      </c>
      <c r="AQ11" s="2">
        <v>3393</v>
      </c>
      <c r="AR11" s="2">
        <v>1968</v>
      </c>
      <c r="AS11" s="2">
        <v>1425</v>
      </c>
      <c r="AT11" s="2">
        <v>5448</v>
      </c>
      <c r="AU11" s="2">
        <v>2935</v>
      </c>
      <c r="AV11" s="2">
        <v>2513</v>
      </c>
      <c r="AW11" s="2">
        <v>1632</v>
      </c>
      <c r="AX11" s="2">
        <v>944</v>
      </c>
      <c r="AY11" s="2">
        <v>688</v>
      </c>
      <c r="AZ11" s="2">
        <v>3932</v>
      </c>
      <c r="BA11" s="2">
        <v>2131</v>
      </c>
      <c r="BB11" s="2">
        <v>1801</v>
      </c>
      <c r="BC11" s="2">
        <v>1227</v>
      </c>
      <c r="BD11" s="2">
        <v>705</v>
      </c>
      <c r="BE11" s="2">
        <v>522</v>
      </c>
      <c r="BF11" s="235">
        <v>2019</v>
      </c>
    </row>
    <row r="12" spans="1:64" s="51" customFormat="1" ht="21.95" customHeight="1">
      <c r="A12" s="233">
        <v>2020</v>
      </c>
      <c r="B12" s="2">
        <v>239016</v>
      </c>
      <c r="C12" s="2">
        <v>125346</v>
      </c>
      <c r="D12" s="2">
        <v>113670</v>
      </c>
      <c r="E12" s="2">
        <v>151213</v>
      </c>
      <c r="F12" s="2">
        <v>77736</v>
      </c>
      <c r="G12" s="2">
        <v>73477</v>
      </c>
      <c r="H12" s="2">
        <v>11210</v>
      </c>
      <c r="I12" s="2">
        <v>5909</v>
      </c>
      <c r="J12" s="2">
        <v>5301</v>
      </c>
      <c r="K12" s="2">
        <v>3373</v>
      </c>
      <c r="L12" s="2">
        <v>1864</v>
      </c>
      <c r="M12" s="2">
        <v>1509</v>
      </c>
      <c r="N12" s="2">
        <v>1044</v>
      </c>
      <c r="O12" s="2">
        <v>600</v>
      </c>
      <c r="P12" s="2">
        <v>444</v>
      </c>
      <c r="Q12" s="2">
        <v>3242</v>
      </c>
      <c r="R12" s="2">
        <v>1813</v>
      </c>
      <c r="S12" s="2">
        <v>1429</v>
      </c>
      <c r="T12" s="2">
        <v>33145</v>
      </c>
      <c r="U12" s="2">
        <v>17004</v>
      </c>
      <c r="V12" s="2">
        <v>16141</v>
      </c>
      <c r="W12" s="2">
        <v>1610</v>
      </c>
      <c r="X12" s="2">
        <v>888</v>
      </c>
      <c r="Y12" s="2">
        <v>722</v>
      </c>
      <c r="Z12" s="2">
        <v>1093</v>
      </c>
      <c r="AA12" s="2">
        <v>706</v>
      </c>
      <c r="AB12" s="2">
        <v>387</v>
      </c>
      <c r="AC12" s="2">
        <v>516</v>
      </c>
      <c r="AD12" s="2">
        <v>257</v>
      </c>
      <c r="AE12" s="2">
        <v>259</v>
      </c>
      <c r="AF12" s="235">
        <v>2020</v>
      </c>
      <c r="AG12" s="233">
        <v>2020</v>
      </c>
      <c r="AH12" s="2">
        <v>13762</v>
      </c>
      <c r="AI12" s="2">
        <v>7591</v>
      </c>
      <c r="AJ12" s="2">
        <v>6171</v>
      </c>
      <c r="AK12" s="2">
        <v>1313</v>
      </c>
      <c r="AL12" s="2">
        <v>813</v>
      </c>
      <c r="AM12" s="2">
        <v>500</v>
      </c>
      <c r="AN12" s="2">
        <v>1474</v>
      </c>
      <c r="AO12" s="2">
        <v>858</v>
      </c>
      <c r="AP12" s="2">
        <v>616</v>
      </c>
      <c r="AQ12" s="2">
        <v>2648</v>
      </c>
      <c r="AR12" s="2">
        <v>1535</v>
      </c>
      <c r="AS12" s="2">
        <v>1113</v>
      </c>
      <c r="AT12" s="2">
        <v>5199</v>
      </c>
      <c r="AU12" s="2">
        <v>2921</v>
      </c>
      <c r="AV12" s="2">
        <v>2278</v>
      </c>
      <c r="AW12" s="2">
        <v>1898</v>
      </c>
      <c r="AX12" s="2">
        <v>1130</v>
      </c>
      <c r="AY12" s="2">
        <v>768</v>
      </c>
      <c r="AZ12" s="2">
        <v>4810</v>
      </c>
      <c r="BA12" s="2">
        <v>2872</v>
      </c>
      <c r="BB12" s="2">
        <v>1938</v>
      </c>
      <c r="BC12" s="2">
        <v>1466</v>
      </c>
      <c r="BD12" s="2">
        <v>849</v>
      </c>
      <c r="BE12" s="2">
        <v>617</v>
      </c>
      <c r="BF12" s="235">
        <v>2020</v>
      </c>
    </row>
    <row r="13" spans="1:64" s="22" customFormat="1" ht="48" customHeight="1">
      <c r="A13" s="238">
        <v>2021</v>
      </c>
      <c r="B13" s="291">
        <f>SUM(B14:B25)</f>
        <v>228106</v>
      </c>
      <c r="C13" s="291">
        <f t="shared" ref="C13:AE13" si="0">SUM(C14:C25)</f>
        <v>119121</v>
      </c>
      <c r="D13" s="291">
        <f t="shared" si="0"/>
        <v>108985</v>
      </c>
      <c r="E13" s="291">
        <f t="shared" si="0"/>
        <v>138571</v>
      </c>
      <c r="F13" s="291">
        <f t="shared" si="0"/>
        <v>71933</v>
      </c>
      <c r="G13" s="291">
        <f t="shared" si="0"/>
        <v>66638</v>
      </c>
      <c r="H13" s="291">
        <f t="shared" si="0"/>
        <v>12125</v>
      </c>
      <c r="I13" s="291">
        <f t="shared" si="0"/>
        <v>5896</v>
      </c>
      <c r="J13" s="291">
        <f t="shared" si="0"/>
        <v>6229</v>
      </c>
      <c r="K13" s="291">
        <f t="shared" si="0"/>
        <v>2959</v>
      </c>
      <c r="L13" s="291">
        <f t="shared" si="0"/>
        <v>1502</v>
      </c>
      <c r="M13" s="291">
        <f t="shared" si="0"/>
        <v>1457</v>
      </c>
      <c r="N13" s="291">
        <f t="shared" si="0"/>
        <v>869</v>
      </c>
      <c r="O13" s="291">
        <f t="shared" si="0"/>
        <v>503</v>
      </c>
      <c r="P13" s="291">
        <f t="shared" si="0"/>
        <v>366</v>
      </c>
      <c r="Q13" s="291">
        <f t="shared" si="0"/>
        <v>3219</v>
      </c>
      <c r="R13" s="291">
        <f t="shared" si="0"/>
        <v>1748</v>
      </c>
      <c r="S13" s="291">
        <f t="shared" si="0"/>
        <v>1471</v>
      </c>
      <c r="T13" s="291">
        <f t="shared" si="0"/>
        <v>33287</v>
      </c>
      <c r="U13" s="291">
        <f t="shared" si="0"/>
        <v>16896</v>
      </c>
      <c r="V13" s="291">
        <f t="shared" si="0"/>
        <v>16391</v>
      </c>
      <c r="W13" s="291">
        <f t="shared" si="0"/>
        <v>1947</v>
      </c>
      <c r="X13" s="291">
        <f t="shared" si="0"/>
        <v>962</v>
      </c>
      <c r="Y13" s="291">
        <f t="shared" si="0"/>
        <v>985</v>
      </c>
      <c r="Z13" s="291">
        <f t="shared" si="0"/>
        <v>829</v>
      </c>
      <c r="AA13" s="291">
        <f t="shared" si="0"/>
        <v>511</v>
      </c>
      <c r="AB13" s="291">
        <f t="shared" si="0"/>
        <v>318</v>
      </c>
      <c r="AC13" s="291">
        <f t="shared" si="0"/>
        <v>745</v>
      </c>
      <c r="AD13" s="291">
        <f t="shared" si="0"/>
        <v>371</v>
      </c>
      <c r="AE13" s="291">
        <f t="shared" si="0"/>
        <v>374</v>
      </c>
      <c r="AF13" s="240">
        <f>A13</f>
        <v>2021</v>
      </c>
      <c r="AG13" s="238">
        <f>AF13</f>
        <v>2021</v>
      </c>
      <c r="AH13" s="291">
        <f t="shared" ref="AH13:BE13" si="1">SUM(AH14:AH25)</f>
        <v>14973</v>
      </c>
      <c r="AI13" s="291">
        <f t="shared" si="1"/>
        <v>8120</v>
      </c>
      <c r="AJ13" s="291">
        <f t="shared" si="1"/>
        <v>6853</v>
      </c>
      <c r="AK13" s="291">
        <f t="shared" si="1"/>
        <v>1514</v>
      </c>
      <c r="AL13" s="291">
        <f t="shared" si="1"/>
        <v>908</v>
      </c>
      <c r="AM13" s="291">
        <f t="shared" si="1"/>
        <v>606</v>
      </c>
      <c r="AN13" s="291">
        <f t="shared" si="1"/>
        <v>1495</v>
      </c>
      <c r="AO13" s="291">
        <f t="shared" si="1"/>
        <v>819</v>
      </c>
      <c r="AP13" s="291">
        <f t="shared" si="1"/>
        <v>676</v>
      </c>
      <c r="AQ13" s="291">
        <f t="shared" si="1"/>
        <v>3475</v>
      </c>
      <c r="AR13" s="291">
        <f t="shared" si="1"/>
        <v>2126</v>
      </c>
      <c r="AS13" s="291">
        <f t="shared" si="1"/>
        <v>1349</v>
      </c>
      <c r="AT13" s="291">
        <f t="shared" si="1"/>
        <v>5387</v>
      </c>
      <c r="AU13" s="291">
        <f t="shared" si="1"/>
        <v>3026</v>
      </c>
      <c r="AV13" s="291">
        <f t="shared" si="1"/>
        <v>2361</v>
      </c>
      <c r="AW13" s="291">
        <f t="shared" si="1"/>
        <v>1834</v>
      </c>
      <c r="AX13" s="291">
        <f t="shared" si="1"/>
        <v>1090</v>
      </c>
      <c r="AY13" s="291">
        <f t="shared" si="1"/>
        <v>744</v>
      </c>
      <c r="AZ13" s="291">
        <f t="shared" si="1"/>
        <v>3729</v>
      </c>
      <c r="BA13" s="291">
        <f t="shared" si="1"/>
        <v>2091</v>
      </c>
      <c r="BB13" s="291">
        <f t="shared" si="1"/>
        <v>1638</v>
      </c>
      <c r="BC13" s="291">
        <f t="shared" si="1"/>
        <v>1148</v>
      </c>
      <c r="BD13" s="291">
        <f t="shared" si="1"/>
        <v>619</v>
      </c>
      <c r="BE13" s="291">
        <f t="shared" si="1"/>
        <v>529</v>
      </c>
      <c r="BF13" s="240">
        <f>AG13</f>
        <v>2021</v>
      </c>
    </row>
    <row r="14" spans="1:64" ht="30" customHeight="1">
      <c r="A14" s="169" t="s">
        <v>203</v>
      </c>
      <c r="B14" s="2">
        <v>22369</v>
      </c>
      <c r="C14" s="2">
        <v>11593</v>
      </c>
      <c r="D14" s="2">
        <v>10776</v>
      </c>
      <c r="E14" s="2">
        <v>13461</v>
      </c>
      <c r="F14" s="2">
        <v>6934</v>
      </c>
      <c r="G14" s="2">
        <v>6527</v>
      </c>
      <c r="H14" s="2">
        <v>1144</v>
      </c>
      <c r="I14" s="2">
        <v>554</v>
      </c>
      <c r="J14" s="2">
        <v>590</v>
      </c>
      <c r="K14" s="2">
        <v>310</v>
      </c>
      <c r="L14" s="2">
        <v>165</v>
      </c>
      <c r="M14" s="2">
        <v>145</v>
      </c>
      <c r="N14" s="2">
        <v>89</v>
      </c>
      <c r="O14" s="2">
        <v>46</v>
      </c>
      <c r="P14" s="2">
        <v>43</v>
      </c>
      <c r="Q14" s="2">
        <v>312</v>
      </c>
      <c r="R14" s="2">
        <v>166</v>
      </c>
      <c r="S14" s="2">
        <v>146</v>
      </c>
      <c r="T14" s="2">
        <v>3392</v>
      </c>
      <c r="U14" s="2">
        <v>1729</v>
      </c>
      <c r="V14" s="2">
        <v>1663</v>
      </c>
      <c r="W14" s="2">
        <v>142</v>
      </c>
      <c r="X14" s="2">
        <v>65</v>
      </c>
      <c r="Y14" s="2">
        <v>77</v>
      </c>
      <c r="Z14" s="2">
        <v>78</v>
      </c>
      <c r="AA14" s="2">
        <v>46</v>
      </c>
      <c r="AB14" s="2">
        <v>32</v>
      </c>
      <c r="AC14" s="2">
        <v>106</v>
      </c>
      <c r="AD14" s="2">
        <v>56</v>
      </c>
      <c r="AE14" s="2">
        <v>50</v>
      </c>
      <c r="AF14" s="235" t="s">
        <v>145</v>
      </c>
      <c r="AG14" s="169" t="s">
        <v>203</v>
      </c>
      <c r="AH14" s="2">
        <v>1507</v>
      </c>
      <c r="AI14" s="2">
        <v>803</v>
      </c>
      <c r="AJ14" s="2">
        <v>704</v>
      </c>
      <c r="AK14" s="2">
        <v>162</v>
      </c>
      <c r="AL14" s="2">
        <v>91</v>
      </c>
      <c r="AM14" s="2">
        <v>71</v>
      </c>
      <c r="AN14" s="2">
        <v>116</v>
      </c>
      <c r="AO14" s="2">
        <v>67</v>
      </c>
      <c r="AP14" s="2">
        <v>49</v>
      </c>
      <c r="AQ14" s="2">
        <v>323</v>
      </c>
      <c r="AR14" s="2">
        <v>196</v>
      </c>
      <c r="AS14" s="2">
        <v>127</v>
      </c>
      <c r="AT14" s="2">
        <v>580</v>
      </c>
      <c r="AU14" s="2">
        <v>316</v>
      </c>
      <c r="AV14" s="2">
        <v>264</v>
      </c>
      <c r="AW14" s="2">
        <v>159</v>
      </c>
      <c r="AX14" s="2">
        <v>93</v>
      </c>
      <c r="AY14" s="2">
        <v>66</v>
      </c>
      <c r="AZ14" s="2">
        <v>375</v>
      </c>
      <c r="BA14" s="2">
        <v>203</v>
      </c>
      <c r="BB14" s="2">
        <v>172</v>
      </c>
      <c r="BC14" s="2">
        <v>113</v>
      </c>
      <c r="BD14" s="2">
        <v>63</v>
      </c>
      <c r="BE14" s="2">
        <v>50</v>
      </c>
      <c r="BF14" s="235" t="s">
        <v>145</v>
      </c>
      <c r="BG14" s="20"/>
    </row>
    <row r="15" spans="1:64" ht="30" customHeight="1">
      <c r="A15" s="169" t="s">
        <v>212</v>
      </c>
      <c r="B15" s="2">
        <v>22253</v>
      </c>
      <c r="C15" s="2">
        <v>11255</v>
      </c>
      <c r="D15" s="2">
        <v>10998</v>
      </c>
      <c r="E15" s="2">
        <v>13401</v>
      </c>
      <c r="F15" s="2">
        <v>6821</v>
      </c>
      <c r="G15" s="2">
        <v>6580</v>
      </c>
      <c r="H15" s="2">
        <v>1246</v>
      </c>
      <c r="I15" s="2">
        <v>553</v>
      </c>
      <c r="J15" s="2">
        <v>693</v>
      </c>
      <c r="K15" s="2">
        <v>364</v>
      </c>
      <c r="L15" s="2">
        <v>183</v>
      </c>
      <c r="M15" s="2">
        <v>181</v>
      </c>
      <c r="N15" s="2">
        <v>109</v>
      </c>
      <c r="O15" s="2">
        <v>65</v>
      </c>
      <c r="P15" s="2">
        <v>44</v>
      </c>
      <c r="Q15" s="2">
        <v>304</v>
      </c>
      <c r="R15" s="2">
        <v>174</v>
      </c>
      <c r="S15" s="2">
        <v>130</v>
      </c>
      <c r="T15" s="2">
        <v>3115</v>
      </c>
      <c r="U15" s="2">
        <v>1515</v>
      </c>
      <c r="V15" s="2">
        <v>1600</v>
      </c>
      <c r="W15" s="2">
        <v>217</v>
      </c>
      <c r="X15" s="2">
        <v>91</v>
      </c>
      <c r="Y15" s="2">
        <v>126</v>
      </c>
      <c r="Z15" s="2">
        <v>98</v>
      </c>
      <c r="AA15" s="2">
        <v>58</v>
      </c>
      <c r="AB15" s="2">
        <v>40</v>
      </c>
      <c r="AC15" s="2">
        <v>86</v>
      </c>
      <c r="AD15" s="2">
        <v>32</v>
      </c>
      <c r="AE15" s="2">
        <v>54</v>
      </c>
      <c r="AF15" s="235" t="s">
        <v>154</v>
      </c>
      <c r="AG15" s="169" t="s">
        <v>212</v>
      </c>
      <c r="AH15" s="2">
        <v>1373</v>
      </c>
      <c r="AI15" s="2">
        <v>690</v>
      </c>
      <c r="AJ15" s="2">
        <v>683</v>
      </c>
      <c r="AK15" s="2">
        <v>138</v>
      </c>
      <c r="AL15" s="2">
        <v>74</v>
      </c>
      <c r="AM15" s="2">
        <v>64</v>
      </c>
      <c r="AN15" s="2">
        <v>150</v>
      </c>
      <c r="AO15" s="2">
        <v>82</v>
      </c>
      <c r="AP15" s="2">
        <v>68</v>
      </c>
      <c r="AQ15" s="2">
        <v>376</v>
      </c>
      <c r="AR15" s="2">
        <v>218</v>
      </c>
      <c r="AS15" s="2">
        <v>158</v>
      </c>
      <c r="AT15" s="2">
        <v>571</v>
      </c>
      <c r="AU15" s="2">
        <v>307</v>
      </c>
      <c r="AV15" s="2">
        <v>264</v>
      </c>
      <c r="AW15" s="2">
        <v>181</v>
      </c>
      <c r="AX15" s="2">
        <v>107</v>
      </c>
      <c r="AY15" s="2">
        <v>74</v>
      </c>
      <c r="AZ15" s="2">
        <v>375</v>
      </c>
      <c r="BA15" s="2">
        <v>205</v>
      </c>
      <c r="BB15" s="2">
        <v>170</v>
      </c>
      <c r="BC15" s="2">
        <v>149</v>
      </c>
      <c r="BD15" s="2">
        <v>80</v>
      </c>
      <c r="BE15" s="2">
        <v>69</v>
      </c>
      <c r="BF15" s="235" t="s">
        <v>154</v>
      </c>
      <c r="BG15" s="20"/>
    </row>
    <row r="16" spans="1:64" ht="30" customHeight="1">
      <c r="A16" s="169" t="s">
        <v>247</v>
      </c>
      <c r="B16" s="2">
        <v>23903</v>
      </c>
      <c r="C16" s="2">
        <v>12475</v>
      </c>
      <c r="D16" s="2">
        <v>11428</v>
      </c>
      <c r="E16" s="2">
        <v>14448</v>
      </c>
      <c r="F16" s="2">
        <v>7458</v>
      </c>
      <c r="G16" s="2">
        <v>6990</v>
      </c>
      <c r="H16" s="2">
        <v>1450</v>
      </c>
      <c r="I16" s="2">
        <v>716</v>
      </c>
      <c r="J16" s="2">
        <v>734</v>
      </c>
      <c r="K16" s="2">
        <v>281</v>
      </c>
      <c r="L16" s="2">
        <v>130</v>
      </c>
      <c r="M16" s="2">
        <v>151</v>
      </c>
      <c r="N16" s="2">
        <v>99</v>
      </c>
      <c r="O16" s="2">
        <v>57</v>
      </c>
      <c r="P16" s="2">
        <v>42</v>
      </c>
      <c r="Q16" s="2">
        <v>343</v>
      </c>
      <c r="R16" s="2">
        <v>190</v>
      </c>
      <c r="S16" s="2">
        <v>153</v>
      </c>
      <c r="T16" s="2">
        <v>3388</v>
      </c>
      <c r="U16" s="2">
        <v>1718</v>
      </c>
      <c r="V16" s="2">
        <v>1670</v>
      </c>
      <c r="W16" s="2">
        <v>212</v>
      </c>
      <c r="X16" s="2">
        <v>111</v>
      </c>
      <c r="Y16" s="2">
        <v>101</v>
      </c>
      <c r="Z16" s="2">
        <v>87</v>
      </c>
      <c r="AA16" s="2">
        <v>64</v>
      </c>
      <c r="AB16" s="2">
        <v>23</v>
      </c>
      <c r="AC16" s="2">
        <v>73</v>
      </c>
      <c r="AD16" s="2">
        <v>41</v>
      </c>
      <c r="AE16" s="2">
        <v>32</v>
      </c>
      <c r="AF16" s="235" t="s">
        <v>159</v>
      </c>
      <c r="AG16" s="169" t="s">
        <v>247</v>
      </c>
      <c r="AH16" s="2">
        <v>1550</v>
      </c>
      <c r="AI16" s="2">
        <v>835</v>
      </c>
      <c r="AJ16" s="2">
        <v>715</v>
      </c>
      <c r="AK16" s="2">
        <v>135</v>
      </c>
      <c r="AL16" s="2">
        <v>81</v>
      </c>
      <c r="AM16" s="2">
        <v>54</v>
      </c>
      <c r="AN16" s="2">
        <v>127</v>
      </c>
      <c r="AO16" s="2">
        <v>69</v>
      </c>
      <c r="AP16" s="2">
        <v>58</v>
      </c>
      <c r="AQ16" s="2">
        <v>358</v>
      </c>
      <c r="AR16" s="2">
        <v>228</v>
      </c>
      <c r="AS16" s="2">
        <v>130</v>
      </c>
      <c r="AT16" s="2">
        <v>562</v>
      </c>
      <c r="AU16" s="2">
        <v>320</v>
      </c>
      <c r="AV16" s="2">
        <v>242</v>
      </c>
      <c r="AW16" s="2">
        <v>239</v>
      </c>
      <c r="AX16" s="2">
        <v>153</v>
      </c>
      <c r="AY16" s="2">
        <v>86</v>
      </c>
      <c r="AZ16" s="2">
        <v>418</v>
      </c>
      <c r="BA16" s="2">
        <v>233</v>
      </c>
      <c r="BB16" s="2">
        <v>185</v>
      </c>
      <c r="BC16" s="2">
        <v>133</v>
      </c>
      <c r="BD16" s="2">
        <v>71</v>
      </c>
      <c r="BE16" s="2">
        <v>62</v>
      </c>
      <c r="BF16" s="235" t="s">
        <v>159</v>
      </c>
      <c r="BG16" s="20"/>
    </row>
    <row r="17" spans="1:59" ht="44.1" customHeight="1">
      <c r="A17" s="169" t="s">
        <v>224</v>
      </c>
      <c r="B17" s="2">
        <v>17898</v>
      </c>
      <c r="C17" s="2">
        <v>9445</v>
      </c>
      <c r="D17" s="2">
        <v>8453</v>
      </c>
      <c r="E17" s="2">
        <v>11097</v>
      </c>
      <c r="F17" s="2">
        <v>5804</v>
      </c>
      <c r="G17" s="2">
        <v>5293</v>
      </c>
      <c r="H17" s="2">
        <v>920</v>
      </c>
      <c r="I17" s="2">
        <v>458</v>
      </c>
      <c r="J17" s="2">
        <v>462</v>
      </c>
      <c r="K17" s="2">
        <v>242</v>
      </c>
      <c r="L17" s="2">
        <v>143</v>
      </c>
      <c r="M17" s="2">
        <v>99</v>
      </c>
      <c r="N17" s="2">
        <v>63</v>
      </c>
      <c r="O17" s="2">
        <v>44</v>
      </c>
      <c r="P17" s="2">
        <v>19</v>
      </c>
      <c r="Q17" s="2">
        <v>237</v>
      </c>
      <c r="R17" s="2">
        <v>128</v>
      </c>
      <c r="S17" s="2">
        <v>109</v>
      </c>
      <c r="T17" s="2">
        <v>2419</v>
      </c>
      <c r="U17" s="2">
        <v>1240</v>
      </c>
      <c r="V17" s="2">
        <v>1179</v>
      </c>
      <c r="W17" s="2">
        <v>147</v>
      </c>
      <c r="X17" s="2">
        <v>67</v>
      </c>
      <c r="Y17" s="2">
        <v>80</v>
      </c>
      <c r="Z17" s="2">
        <v>56</v>
      </c>
      <c r="AA17" s="2">
        <v>42</v>
      </c>
      <c r="AB17" s="2">
        <v>14</v>
      </c>
      <c r="AC17" s="2">
        <v>50</v>
      </c>
      <c r="AD17" s="2">
        <v>27</v>
      </c>
      <c r="AE17" s="2">
        <v>23</v>
      </c>
      <c r="AF17" s="235" t="s">
        <v>103</v>
      </c>
      <c r="AG17" s="169" t="s">
        <v>224</v>
      </c>
      <c r="AH17" s="2">
        <v>1208</v>
      </c>
      <c r="AI17" s="2">
        <v>684</v>
      </c>
      <c r="AJ17" s="2">
        <v>524</v>
      </c>
      <c r="AK17" s="2">
        <v>102</v>
      </c>
      <c r="AL17" s="2">
        <v>62</v>
      </c>
      <c r="AM17" s="2">
        <v>40</v>
      </c>
      <c r="AN17" s="2">
        <v>126</v>
      </c>
      <c r="AO17" s="2">
        <v>60</v>
      </c>
      <c r="AP17" s="2">
        <v>66</v>
      </c>
      <c r="AQ17" s="2">
        <v>242</v>
      </c>
      <c r="AR17" s="2">
        <v>147</v>
      </c>
      <c r="AS17" s="2">
        <v>95</v>
      </c>
      <c r="AT17" s="2">
        <v>436</v>
      </c>
      <c r="AU17" s="2">
        <v>243</v>
      </c>
      <c r="AV17" s="2">
        <v>193</v>
      </c>
      <c r="AW17" s="2">
        <v>169</v>
      </c>
      <c r="AX17" s="2">
        <v>97</v>
      </c>
      <c r="AY17" s="2">
        <v>72</v>
      </c>
      <c r="AZ17" s="2">
        <v>308</v>
      </c>
      <c r="BA17" s="2">
        <v>162</v>
      </c>
      <c r="BB17" s="2">
        <v>146</v>
      </c>
      <c r="BC17" s="2">
        <v>76</v>
      </c>
      <c r="BD17" s="2">
        <v>37</v>
      </c>
      <c r="BE17" s="2">
        <v>39</v>
      </c>
      <c r="BF17" s="235" t="s">
        <v>103</v>
      </c>
      <c r="BG17" s="20"/>
    </row>
    <row r="18" spans="1:59" ht="30" customHeight="1">
      <c r="A18" s="169" t="s">
        <v>204</v>
      </c>
      <c r="B18" s="2">
        <v>16325</v>
      </c>
      <c r="C18" s="2">
        <v>8574</v>
      </c>
      <c r="D18" s="2">
        <v>7751</v>
      </c>
      <c r="E18" s="2">
        <v>10096</v>
      </c>
      <c r="F18" s="2">
        <v>5272</v>
      </c>
      <c r="G18" s="2">
        <v>4824</v>
      </c>
      <c r="H18" s="2">
        <v>808</v>
      </c>
      <c r="I18" s="2">
        <v>388</v>
      </c>
      <c r="J18" s="2">
        <v>420</v>
      </c>
      <c r="K18" s="2">
        <v>196</v>
      </c>
      <c r="L18" s="2">
        <v>96</v>
      </c>
      <c r="M18" s="2">
        <v>100</v>
      </c>
      <c r="N18" s="2">
        <v>62</v>
      </c>
      <c r="O18" s="2">
        <v>35</v>
      </c>
      <c r="P18" s="2">
        <v>27</v>
      </c>
      <c r="Q18" s="2">
        <v>214</v>
      </c>
      <c r="R18" s="2">
        <v>117</v>
      </c>
      <c r="S18" s="2">
        <v>97</v>
      </c>
      <c r="T18" s="2">
        <v>2256</v>
      </c>
      <c r="U18" s="2">
        <v>1147</v>
      </c>
      <c r="V18" s="2">
        <v>1109</v>
      </c>
      <c r="W18" s="2">
        <v>128</v>
      </c>
      <c r="X18" s="2">
        <v>69</v>
      </c>
      <c r="Y18" s="2">
        <v>59</v>
      </c>
      <c r="Z18" s="2">
        <v>62</v>
      </c>
      <c r="AA18" s="2">
        <v>38</v>
      </c>
      <c r="AB18" s="2">
        <v>24</v>
      </c>
      <c r="AC18" s="2">
        <v>47</v>
      </c>
      <c r="AD18" s="2">
        <v>20</v>
      </c>
      <c r="AE18" s="2">
        <v>27</v>
      </c>
      <c r="AF18" s="235" t="s">
        <v>260</v>
      </c>
      <c r="AG18" s="169" t="s">
        <v>204</v>
      </c>
      <c r="AH18" s="2">
        <v>1090</v>
      </c>
      <c r="AI18" s="2">
        <v>583</v>
      </c>
      <c r="AJ18" s="2">
        <v>507</v>
      </c>
      <c r="AK18" s="2">
        <v>102</v>
      </c>
      <c r="AL18" s="2">
        <v>61</v>
      </c>
      <c r="AM18" s="2">
        <v>41</v>
      </c>
      <c r="AN18" s="2">
        <v>100</v>
      </c>
      <c r="AO18" s="2">
        <v>52</v>
      </c>
      <c r="AP18" s="2">
        <v>48</v>
      </c>
      <c r="AQ18" s="2">
        <v>275</v>
      </c>
      <c r="AR18" s="2">
        <v>172</v>
      </c>
      <c r="AS18" s="2">
        <v>103</v>
      </c>
      <c r="AT18" s="2">
        <v>415</v>
      </c>
      <c r="AU18" s="2">
        <v>252</v>
      </c>
      <c r="AV18" s="2">
        <v>163</v>
      </c>
      <c r="AW18" s="2">
        <v>120</v>
      </c>
      <c r="AX18" s="2">
        <v>65</v>
      </c>
      <c r="AY18" s="2">
        <v>55</v>
      </c>
      <c r="AZ18" s="2">
        <v>266</v>
      </c>
      <c r="BA18" s="2">
        <v>154</v>
      </c>
      <c r="BB18" s="2">
        <v>112</v>
      </c>
      <c r="BC18" s="2">
        <v>88</v>
      </c>
      <c r="BD18" s="2">
        <v>53</v>
      </c>
      <c r="BE18" s="2">
        <v>35</v>
      </c>
      <c r="BF18" s="235" t="s">
        <v>260</v>
      </c>
      <c r="BG18" s="20"/>
    </row>
    <row r="19" spans="1:59" ht="30" customHeight="1">
      <c r="A19" s="169" t="s">
        <v>239</v>
      </c>
      <c r="B19" s="2">
        <v>16953</v>
      </c>
      <c r="C19" s="2">
        <v>8906</v>
      </c>
      <c r="D19" s="2">
        <v>8047</v>
      </c>
      <c r="E19" s="2">
        <v>10498</v>
      </c>
      <c r="F19" s="2">
        <v>5488</v>
      </c>
      <c r="G19" s="2">
        <v>5010</v>
      </c>
      <c r="H19" s="2">
        <v>822</v>
      </c>
      <c r="I19" s="2">
        <v>400</v>
      </c>
      <c r="J19" s="2">
        <v>422</v>
      </c>
      <c r="K19" s="2">
        <v>198</v>
      </c>
      <c r="L19" s="2">
        <v>104</v>
      </c>
      <c r="M19" s="2">
        <v>94</v>
      </c>
      <c r="N19" s="2">
        <v>64</v>
      </c>
      <c r="O19" s="2">
        <v>36</v>
      </c>
      <c r="P19" s="2">
        <v>28</v>
      </c>
      <c r="Q19" s="2">
        <v>223</v>
      </c>
      <c r="R19" s="2">
        <v>112</v>
      </c>
      <c r="S19" s="2">
        <v>111</v>
      </c>
      <c r="T19" s="2">
        <v>2434</v>
      </c>
      <c r="U19" s="2">
        <v>1234</v>
      </c>
      <c r="V19" s="2">
        <v>1200</v>
      </c>
      <c r="W19" s="2">
        <v>146</v>
      </c>
      <c r="X19" s="2">
        <v>75</v>
      </c>
      <c r="Y19" s="2">
        <v>71</v>
      </c>
      <c r="Z19" s="2">
        <v>52</v>
      </c>
      <c r="AA19" s="2">
        <v>31</v>
      </c>
      <c r="AB19" s="2">
        <v>21</v>
      </c>
      <c r="AC19" s="2">
        <v>54</v>
      </c>
      <c r="AD19" s="2">
        <v>32</v>
      </c>
      <c r="AE19" s="2">
        <v>22</v>
      </c>
      <c r="AF19" s="235" t="s">
        <v>101</v>
      </c>
      <c r="AG19" s="169" t="s">
        <v>239</v>
      </c>
      <c r="AH19" s="2">
        <v>1076</v>
      </c>
      <c r="AI19" s="2">
        <v>570</v>
      </c>
      <c r="AJ19" s="2">
        <v>506</v>
      </c>
      <c r="AK19" s="2">
        <v>121</v>
      </c>
      <c r="AL19" s="2">
        <v>81</v>
      </c>
      <c r="AM19" s="2">
        <v>40</v>
      </c>
      <c r="AN19" s="2">
        <v>115</v>
      </c>
      <c r="AO19" s="2">
        <v>61</v>
      </c>
      <c r="AP19" s="2">
        <v>54</v>
      </c>
      <c r="AQ19" s="2">
        <v>241</v>
      </c>
      <c r="AR19" s="2">
        <v>149</v>
      </c>
      <c r="AS19" s="2">
        <v>92</v>
      </c>
      <c r="AT19" s="2">
        <v>427</v>
      </c>
      <c r="AU19" s="2">
        <v>252</v>
      </c>
      <c r="AV19" s="2">
        <v>175</v>
      </c>
      <c r="AW19" s="2">
        <v>136</v>
      </c>
      <c r="AX19" s="2">
        <v>89</v>
      </c>
      <c r="AY19" s="2">
        <v>47</v>
      </c>
      <c r="AZ19" s="2">
        <v>273</v>
      </c>
      <c r="BA19" s="2">
        <v>154</v>
      </c>
      <c r="BB19" s="2">
        <v>119</v>
      </c>
      <c r="BC19" s="2">
        <v>73</v>
      </c>
      <c r="BD19" s="2">
        <v>38</v>
      </c>
      <c r="BE19" s="2">
        <v>35</v>
      </c>
      <c r="BF19" s="235" t="s">
        <v>101</v>
      </c>
      <c r="BG19" s="20"/>
    </row>
    <row r="20" spans="1:59" ht="44.1" customHeight="1">
      <c r="A20" s="169" t="s">
        <v>233</v>
      </c>
      <c r="B20" s="2">
        <v>16999</v>
      </c>
      <c r="C20" s="2">
        <v>8983</v>
      </c>
      <c r="D20" s="2">
        <v>8016</v>
      </c>
      <c r="E20" s="2">
        <v>10105</v>
      </c>
      <c r="F20" s="2">
        <v>5286</v>
      </c>
      <c r="G20" s="2">
        <v>4819</v>
      </c>
      <c r="H20" s="2">
        <v>964</v>
      </c>
      <c r="I20" s="2">
        <v>490</v>
      </c>
      <c r="J20" s="2">
        <v>474</v>
      </c>
      <c r="K20" s="2">
        <v>219</v>
      </c>
      <c r="L20" s="2">
        <v>114</v>
      </c>
      <c r="M20" s="2">
        <v>105</v>
      </c>
      <c r="N20" s="2">
        <v>50</v>
      </c>
      <c r="O20" s="2">
        <v>34</v>
      </c>
      <c r="P20" s="2">
        <v>16</v>
      </c>
      <c r="Q20" s="2">
        <v>240</v>
      </c>
      <c r="R20" s="2">
        <v>129</v>
      </c>
      <c r="S20" s="2">
        <v>111</v>
      </c>
      <c r="T20" s="2">
        <v>2666</v>
      </c>
      <c r="U20" s="2">
        <v>1375</v>
      </c>
      <c r="V20" s="2">
        <v>1291</v>
      </c>
      <c r="W20" s="2">
        <v>125</v>
      </c>
      <c r="X20" s="2">
        <v>66</v>
      </c>
      <c r="Y20" s="2">
        <v>59</v>
      </c>
      <c r="Z20" s="2">
        <v>71</v>
      </c>
      <c r="AA20" s="2">
        <v>39</v>
      </c>
      <c r="AB20" s="2">
        <v>32</v>
      </c>
      <c r="AC20" s="2">
        <v>47</v>
      </c>
      <c r="AD20" s="2">
        <v>28</v>
      </c>
      <c r="AE20" s="2">
        <v>19</v>
      </c>
      <c r="AF20" s="235" t="s">
        <v>117</v>
      </c>
      <c r="AG20" s="169" t="s">
        <v>233</v>
      </c>
      <c r="AH20" s="2">
        <v>1182</v>
      </c>
      <c r="AI20" s="2">
        <v>663</v>
      </c>
      <c r="AJ20" s="2">
        <v>519</v>
      </c>
      <c r="AK20" s="2">
        <v>109</v>
      </c>
      <c r="AL20" s="2">
        <v>57</v>
      </c>
      <c r="AM20" s="2">
        <v>52</v>
      </c>
      <c r="AN20" s="2">
        <v>106</v>
      </c>
      <c r="AO20" s="2">
        <v>62</v>
      </c>
      <c r="AP20" s="2">
        <v>44</v>
      </c>
      <c r="AQ20" s="2">
        <v>258</v>
      </c>
      <c r="AR20" s="2">
        <v>161</v>
      </c>
      <c r="AS20" s="2">
        <v>97</v>
      </c>
      <c r="AT20" s="2">
        <v>427</v>
      </c>
      <c r="AU20" s="2">
        <v>240</v>
      </c>
      <c r="AV20" s="2">
        <v>187</v>
      </c>
      <c r="AW20" s="2">
        <v>113</v>
      </c>
      <c r="AX20" s="2">
        <v>64</v>
      </c>
      <c r="AY20" s="2">
        <v>49</v>
      </c>
      <c r="AZ20" s="2">
        <v>240</v>
      </c>
      <c r="BA20" s="2">
        <v>135</v>
      </c>
      <c r="BB20" s="2">
        <v>105</v>
      </c>
      <c r="BC20" s="2">
        <v>77</v>
      </c>
      <c r="BD20" s="2">
        <v>40</v>
      </c>
      <c r="BE20" s="2">
        <v>37</v>
      </c>
      <c r="BF20" s="235" t="s">
        <v>117</v>
      </c>
      <c r="BG20" s="20"/>
    </row>
    <row r="21" spans="1:59" ht="30" customHeight="1">
      <c r="A21" s="169" t="s">
        <v>209</v>
      </c>
      <c r="B21" s="2">
        <v>17526</v>
      </c>
      <c r="C21" s="2">
        <v>9206</v>
      </c>
      <c r="D21" s="2">
        <v>8320</v>
      </c>
      <c r="E21" s="2">
        <v>10113</v>
      </c>
      <c r="F21" s="2">
        <v>5255</v>
      </c>
      <c r="G21" s="2">
        <v>4858</v>
      </c>
      <c r="H21" s="2">
        <v>1109</v>
      </c>
      <c r="I21" s="2">
        <v>553</v>
      </c>
      <c r="J21" s="2">
        <v>556</v>
      </c>
      <c r="K21" s="2">
        <v>233</v>
      </c>
      <c r="L21" s="2">
        <v>123</v>
      </c>
      <c r="M21" s="2">
        <v>110</v>
      </c>
      <c r="N21" s="2">
        <v>71</v>
      </c>
      <c r="O21" s="2">
        <v>39</v>
      </c>
      <c r="P21" s="2">
        <v>32</v>
      </c>
      <c r="Q21" s="2">
        <v>222</v>
      </c>
      <c r="R21" s="2">
        <v>131</v>
      </c>
      <c r="S21" s="2">
        <v>91</v>
      </c>
      <c r="T21" s="2">
        <v>2708</v>
      </c>
      <c r="U21" s="2">
        <v>1374</v>
      </c>
      <c r="V21" s="2">
        <v>1334</v>
      </c>
      <c r="W21" s="2">
        <v>172</v>
      </c>
      <c r="X21" s="2">
        <v>87</v>
      </c>
      <c r="Y21" s="2">
        <v>85</v>
      </c>
      <c r="Z21" s="2">
        <v>50</v>
      </c>
      <c r="AA21" s="2">
        <v>31</v>
      </c>
      <c r="AB21" s="2">
        <v>19</v>
      </c>
      <c r="AC21" s="2">
        <v>45</v>
      </c>
      <c r="AD21" s="2">
        <v>24</v>
      </c>
      <c r="AE21" s="2">
        <v>21</v>
      </c>
      <c r="AF21" s="235" t="s">
        <v>144</v>
      </c>
      <c r="AG21" s="169" t="s">
        <v>209</v>
      </c>
      <c r="AH21" s="2">
        <v>1318</v>
      </c>
      <c r="AI21" s="2">
        <v>728</v>
      </c>
      <c r="AJ21" s="2">
        <v>590</v>
      </c>
      <c r="AK21" s="2">
        <v>143</v>
      </c>
      <c r="AL21" s="2">
        <v>83</v>
      </c>
      <c r="AM21" s="2">
        <v>60</v>
      </c>
      <c r="AN21" s="2">
        <v>140</v>
      </c>
      <c r="AO21" s="2">
        <v>74</v>
      </c>
      <c r="AP21" s="2">
        <v>66</v>
      </c>
      <c r="AQ21" s="2">
        <v>264</v>
      </c>
      <c r="AR21" s="2">
        <v>159</v>
      </c>
      <c r="AS21" s="2">
        <v>105</v>
      </c>
      <c r="AT21" s="2">
        <v>474</v>
      </c>
      <c r="AU21" s="2">
        <v>260</v>
      </c>
      <c r="AV21" s="2">
        <v>214</v>
      </c>
      <c r="AW21" s="2">
        <v>129</v>
      </c>
      <c r="AX21" s="2">
        <v>75</v>
      </c>
      <c r="AY21" s="2">
        <v>54</v>
      </c>
      <c r="AZ21" s="2">
        <v>260</v>
      </c>
      <c r="BA21" s="2">
        <v>170</v>
      </c>
      <c r="BB21" s="2">
        <v>90</v>
      </c>
      <c r="BC21" s="2">
        <v>75</v>
      </c>
      <c r="BD21" s="2">
        <v>40</v>
      </c>
      <c r="BE21" s="2">
        <v>35</v>
      </c>
      <c r="BF21" s="235" t="s">
        <v>144</v>
      </c>
      <c r="BG21" s="20"/>
    </row>
    <row r="22" spans="1:59" ht="30" customHeight="1">
      <c r="A22" s="169" t="s">
        <v>217</v>
      </c>
      <c r="B22" s="2">
        <v>18792</v>
      </c>
      <c r="C22" s="2">
        <v>9795</v>
      </c>
      <c r="D22" s="2">
        <v>8997</v>
      </c>
      <c r="E22" s="2">
        <v>10179</v>
      </c>
      <c r="F22" s="2">
        <v>5289</v>
      </c>
      <c r="G22" s="2">
        <v>4890</v>
      </c>
      <c r="H22" s="2">
        <v>1130</v>
      </c>
      <c r="I22" s="2">
        <v>561</v>
      </c>
      <c r="J22" s="2">
        <v>569</v>
      </c>
      <c r="K22" s="2">
        <v>270</v>
      </c>
      <c r="L22" s="2">
        <v>118</v>
      </c>
      <c r="M22" s="2">
        <v>152</v>
      </c>
      <c r="N22" s="2">
        <v>90</v>
      </c>
      <c r="O22" s="2">
        <v>52</v>
      </c>
      <c r="P22" s="2">
        <v>38</v>
      </c>
      <c r="Q22" s="2">
        <v>369</v>
      </c>
      <c r="R22" s="2">
        <v>187</v>
      </c>
      <c r="S22" s="2">
        <v>182</v>
      </c>
      <c r="T22" s="2">
        <v>3287</v>
      </c>
      <c r="U22" s="2">
        <v>1641</v>
      </c>
      <c r="V22" s="2">
        <v>1646</v>
      </c>
      <c r="W22" s="2">
        <v>224</v>
      </c>
      <c r="X22" s="2">
        <v>117</v>
      </c>
      <c r="Y22" s="2">
        <v>107</v>
      </c>
      <c r="Z22" s="2">
        <v>81</v>
      </c>
      <c r="AA22" s="2">
        <v>48</v>
      </c>
      <c r="AB22" s="2">
        <v>33</v>
      </c>
      <c r="AC22" s="2">
        <v>54</v>
      </c>
      <c r="AD22" s="2">
        <v>28</v>
      </c>
      <c r="AE22" s="2">
        <v>26</v>
      </c>
      <c r="AF22" s="235" t="s">
        <v>122</v>
      </c>
      <c r="AG22" s="169" t="s">
        <v>217</v>
      </c>
      <c r="AH22" s="2">
        <v>1363</v>
      </c>
      <c r="AI22" s="2">
        <v>755</v>
      </c>
      <c r="AJ22" s="2">
        <v>608</v>
      </c>
      <c r="AK22" s="2">
        <v>133</v>
      </c>
      <c r="AL22" s="2">
        <v>86</v>
      </c>
      <c r="AM22" s="2">
        <v>47</v>
      </c>
      <c r="AN22" s="2">
        <v>159</v>
      </c>
      <c r="AO22" s="2">
        <v>98</v>
      </c>
      <c r="AP22" s="2">
        <v>61</v>
      </c>
      <c r="AQ22" s="2">
        <v>371</v>
      </c>
      <c r="AR22" s="2">
        <v>223</v>
      </c>
      <c r="AS22" s="2">
        <v>148</v>
      </c>
      <c r="AT22" s="2">
        <v>412</v>
      </c>
      <c r="AU22" s="2">
        <v>233</v>
      </c>
      <c r="AV22" s="2">
        <v>179</v>
      </c>
      <c r="AW22" s="2">
        <v>169</v>
      </c>
      <c r="AX22" s="2">
        <v>96</v>
      </c>
      <c r="AY22" s="2">
        <v>73</v>
      </c>
      <c r="AZ22" s="2">
        <v>391</v>
      </c>
      <c r="BA22" s="2">
        <v>208</v>
      </c>
      <c r="BB22" s="2">
        <v>183</v>
      </c>
      <c r="BC22" s="2">
        <v>110</v>
      </c>
      <c r="BD22" s="2">
        <v>55</v>
      </c>
      <c r="BE22" s="2">
        <v>55</v>
      </c>
      <c r="BF22" s="235" t="s">
        <v>122</v>
      </c>
      <c r="BG22" s="20"/>
    </row>
    <row r="23" spans="1:59" ht="44.1" customHeight="1">
      <c r="A23" s="169" t="s">
        <v>127</v>
      </c>
      <c r="B23" s="2">
        <v>15592</v>
      </c>
      <c r="C23" s="2">
        <v>8245</v>
      </c>
      <c r="D23" s="2">
        <v>7347</v>
      </c>
      <c r="E23" s="2">
        <v>9298</v>
      </c>
      <c r="F23" s="2">
        <v>4838</v>
      </c>
      <c r="G23" s="2">
        <v>4460</v>
      </c>
      <c r="H23" s="2">
        <v>799</v>
      </c>
      <c r="I23" s="2">
        <v>377</v>
      </c>
      <c r="J23" s="2">
        <v>422</v>
      </c>
      <c r="K23" s="2">
        <v>195</v>
      </c>
      <c r="L23" s="2">
        <v>106</v>
      </c>
      <c r="M23" s="2">
        <v>89</v>
      </c>
      <c r="N23" s="2">
        <v>52</v>
      </c>
      <c r="O23" s="2">
        <v>28</v>
      </c>
      <c r="P23" s="2">
        <v>24</v>
      </c>
      <c r="Q23" s="2">
        <v>255</v>
      </c>
      <c r="R23" s="2">
        <v>138</v>
      </c>
      <c r="S23" s="2">
        <v>117</v>
      </c>
      <c r="T23" s="2">
        <v>2361</v>
      </c>
      <c r="U23" s="2">
        <v>1241</v>
      </c>
      <c r="V23" s="2">
        <v>1120</v>
      </c>
      <c r="W23" s="2">
        <v>136</v>
      </c>
      <c r="X23" s="2">
        <v>69</v>
      </c>
      <c r="Y23" s="2">
        <v>67</v>
      </c>
      <c r="Z23" s="2">
        <v>75</v>
      </c>
      <c r="AA23" s="2">
        <v>44</v>
      </c>
      <c r="AB23" s="2">
        <v>31</v>
      </c>
      <c r="AC23" s="2">
        <v>54</v>
      </c>
      <c r="AD23" s="2">
        <v>28</v>
      </c>
      <c r="AE23" s="2">
        <v>26</v>
      </c>
      <c r="AF23" s="235" t="s">
        <v>165</v>
      </c>
      <c r="AG23" s="169" t="s">
        <v>127</v>
      </c>
      <c r="AH23" s="2">
        <v>1081</v>
      </c>
      <c r="AI23" s="2">
        <v>608</v>
      </c>
      <c r="AJ23" s="2">
        <v>473</v>
      </c>
      <c r="AK23" s="2">
        <v>122</v>
      </c>
      <c r="AL23" s="2">
        <v>80</v>
      </c>
      <c r="AM23" s="2">
        <v>42</v>
      </c>
      <c r="AN23" s="2">
        <v>112</v>
      </c>
      <c r="AO23" s="2">
        <v>67</v>
      </c>
      <c r="AP23" s="2">
        <v>45</v>
      </c>
      <c r="AQ23" s="2">
        <v>259</v>
      </c>
      <c r="AR23" s="2">
        <v>161</v>
      </c>
      <c r="AS23" s="2">
        <v>98</v>
      </c>
      <c r="AT23" s="2">
        <v>340</v>
      </c>
      <c r="AU23" s="2">
        <v>193</v>
      </c>
      <c r="AV23" s="2">
        <v>147</v>
      </c>
      <c r="AW23" s="2">
        <v>117</v>
      </c>
      <c r="AX23" s="2">
        <v>66</v>
      </c>
      <c r="AY23" s="2">
        <v>51</v>
      </c>
      <c r="AZ23" s="2">
        <v>256</v>
      </c>
      <c r="BA23" s="2">
        <v>154</v>
      </c>
      <c r="BB23" s="2">
        <v>102</v>
      </c>
      <c r="BC23" s="2">
        <v>80</v>
      </c>
      <c r="BD23" s="2">
        <v>47</v>
      </c>
      <c r="BE23" s="2">
        <v>33</v>
      </c>
      <c r="BF23" s="235" t="s">
        <v>165</v>
      </c>
      <c r="BG23" s="20"/>
    </row>
    <row r="24" spans="1:59" ht="30" customHeight="1">
      <c r="A24" s="169" t="s">
        <v>139</v>
      </c>
      <c r="B24" s="2">
        <v>17505</v>
      </c>
      <c r="C24" s="2">
        <v>9152</v>
      </c>
      <c r="D24" s="2">
        <v>8353</v>
      </c>
      <c r="E24" s="2">
        <v>11429</v>
      </c>
      <c r="F24" s="2">
        <v>5982</v>
      </c>
      <c r="G24" s="2">
        <v>5447</v>
      </c>
      <c r="H24" s="2">
        <v>809</v>
      </c>
      <c r="I24" s="2">
        <v>392</v>
      </c>
      <c r="J24" s="2">
        <v>417</v>
      </c>
      <c r="K24" s="2">
        <v>190</v>
      </c>
      <c r="L24" s="2">
        <v>98</v>
      </c>
      <c r="M24" s="2">
        <v>92</v>
      </c>
      <c r="N24" s="2">
        <v>62</v>
      </c>
      <c r="O24" s="2">
        <v>33</v>
      </c>
      <c r="P24" s="2">
        <v>29</v>
      </c>
      <c r="Q24" s="2">
        <v>205</v>
      </c>
      <c r="R24" s="2">
        <v>111</v>
      </c>
      <c r="S24" s="2">
        <v>94</v>
      </c>
      <c r="T24" s="2">
        <v>2401</v>
      </c>
      <c r="U24" s="2">
        <v>1212</v>
      </c>
      <c r="V24" s="2">
        <v>1189</v>
      </c>
      <c r="W24" s="2">
        <v>118</v>
      </c>
      <c r="X24" s="2">
        <v>56</v>
      </c>
      <c r="Y24" s="2">
        <v>62</v>
      </c>
      <c r="Z24" s="2">
        <v>60</v>
      </c>
      <c r="AA24" s="2">
        <v>38</v>
      </c>
      <c r="AB24" s="2">
        <v>22</v>
      </c>
      <c r="AC24" s="2">
        <v>35</v>
      </c>
      <c r="AD24" s="2">
        <v>9</v>
      </c>
      <c r="AE24" s="2">
        <v>26</v>
      </c>
      <c r="AF24" s="235" t="s">
        <v>164</v>
      </c>
      <c r="AG24" s="169" t="s">
        <v>139</v>
      </c>
      <c r="AH24" s="2">
        <v>1009</v>
      </c>
      <c r="AI24" s="2">
        <v>525</v>
      </c>
      <c r="AJ24" s="2">
        <v>484</v>
      </c>
      <c r="AK24" s="2">
        <v>117</v>
      </c>
      <c r="AL24" s="2">
        <v>67</v>
      </c>
      <c r="AM24" s="2">
        <v>50</v>
      </c>
      <c r="AN24" s="2">
        <v>92</v>
      </c>
      <c r="AO24" s="2">
        <v>53</v>
      </c>
      <c r="AP24" s="2">
        <v>39</v>
      </c>
      <c r="AQ24" s="2">
        <v>235</v>
      </c>
      <c r="AR24" s="2">
        <v>150</v>
      </c>
      <c r="AS24" s="2">
        <v>85</v>
      </c>
      <c r="AT24" s="2">
        <v>302</v>
      </c>
      <c r="AU24" s="2">
        <v>172</v>
      </c>
      <c r="AV24" s="2">
        <v>130</v>
      </c>
      <c r="AW24" s="2">
        <v>119</v>
      </c>
      <c r="AX24" s="2">
        <v>74</v>
      </c>
      <c r="AY24" s="2">
        <v>45</v>
      </c>
      <c r="AZ24" s="2">
        <v>238</v>
      </c>
      <c r="BA24" s="2">
        <v>133</v>
      </c>
      <c r="BB24" s="2">
        <v>105</v>
      </c>
      <c r="BC24" s="2">
        <v>84</v>
      </c>
      <c r="BD24" s="2">
        <v>47</v>
      </c>
      <c r="BE24" s="2">
        <v>37</v>
      </c>
      <c r="BF24" s="235" t="s">
        <v>164</v>
      </c>
      <c r="BG24" s="20"/>
    </row>
    <row r="25" spans="1:59" ht="30" customHeight="1">
      <c r="A25" s="169" t="s">
        <v>157</v>
      </c>
      <c r="B25" s="2">
        <v>21991</v>
      </c>
      <c r="C25" s="2">
        <v>11492</v>
      </c>
      <c r="D25" s="2">
        <v>10499</v>
      </c>
      <c r="E25" s="2">
        <v>14446</v>
      </c>
      <c r="F25" s="2">
        <v>7506</v>
      </c>
      <c r="G25" s="2">
        <v>6940</v>
      </c>
      <c r="H25" s="2">
        <v>924</v>
      </c>
      <c r="I25" s="2">
        <v>454</v>
      </c>
      <c r="J25" s="2">
        <v>470</v>
      </c>
      <c r="K25" s="2">
        <v>261</v>
      </c>
      <c r="L25" s="2">
        <v>122</v>
      </c>
      <c r="M25" s="2">
        <v>139</v>
      </c>
      <c r="N25" s="2">
        <v>58</v>
      </c>
      <c r="O25" s="2">
        <v>34</v>
      </c>
      <c r="P25" s="2">
        <v>24</v>
      </c>
      <c r="Q25" s="2">
        <v>295</v>
      </c>
      <c r="R25" s="2">
        <v>165</v>
      </c>
      <c r="S25" s="2">
        <v>130</v>
      </c>
      <c r="T25" s="2">
        <v>2860</v>
      </c>
      <c r="U25" s="2">
        <v>1470</v>
      </c>
      <c r="V25" s="2">
        <v>1390</v>
      </c>
      <c r="W25" s="2">
        <v>180</v>
      </c>
      <c r="X25" s="2">
        <v>89</v>
      </c>
      <c r="Y25" s="2">
        <v>91</v>
      </c>
      <c r="Z25" s="2">
        <v>59</v>
      </c>
      <c r="AA25" s="2">
        <v>32</v>
      </c>
      <c r="AB25" s="2">
        <v>27</v>
      </c>
      <c r="AC25" s="2">
        <v>94</v>
      </c>
      <c r="AD25" s="2">
        <v>46</v>
      </c>
      <c r="AE25" s="2">
        <v>48</v>
      </c>
      <c r="AF25" s="235" t="s">
        <v>108</v>
      </c>
      <c r="AG25" s="169" t="s">
        <v>157</v>
      </c>
      <c r="AH25" s="2">
        <v>1216</v>
      </c>
      <c r="AI25" s="2">
        <v>676</v>
      </c>
      <c r="AJ25" s="2">
        <v>540</v>
      </c>
      <c r="AK25" s="2">
        <v>130</v>
      </c>
      <c r="AL25" s="2">
        <v>85</v>
      </c>
      <c r="AM25" s="2">
        <v>45</v>
      </c>
      <c r="AN25" s="2">
        <v>152</v>
      </c>
      <c r="AO25" s="2">
        <v>74</v>
      </c>
      <c r="AP25" s="2">
        <v>78</v>
      </c>
      <c r="AQ25" s="2">
        <v>273</v>
      </c>
      <c r="AR25" s="2">
        <v>162</v>
      </c>
      <c r="AS25" s="2">
        <v>111</v>
      </c>
      <c r="AT25" s="2">
        <v>441</v>
      </c>
      <c r="AU25" s="2">
        <v>238</v>
      </c>
      <c r="AV25" s="2">
        <v>203</v>
      </c>
      <c r="AW25" s="2">
        <v>183</v>
      </c>
      <c r="AX25" s="2">
        <v>111</v>
      </c>
      <c r="AY25" s="2">
        <v>72</v>
      </c>
      <c r="AZ25" s="2">
        <v>329</v>
      </c>
      <c r="BA25" s="2">
        <v>180</v>
      </c>
      <c r="BB25" s="2">
        <v>149</v>
      </c>
      <c r="BC25" s="2">
        <v>90</v>
      </c>
      <c r="BD25" s="2">
        <v>48</v>
      </c>
      <c r="BE25" s="2">
        <v>42</v>
      </c>
      <c r="BF25" s="235" t="s">
        <v>108</v>
      </c>
      <c r="BG25" s="20"/>
    </row>
    <row r="26" spans="1:59" s="16" customFormat="1" ht="10.5" customHeight="1">
      <c r="A26" s="170"/>
      <c r="B26" s="341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00"/>
      <c r="AG26" s="170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2"/>
      <c r="BA26" s="342"/>
      <c r="BB26" s="342"/>
      <c r="BC26" s="342"/>
      <c r="BD26" s="342"/>
      <c r="BE26" s="342"/>
      <c r="BF26" s="300"/>
    </row>
    <row r="27" spans="1:59" s="32" customFormat="1" ht="15" customHeight="1">
      <c r="A27" s="32" t="s">
        <v>530</v>
      </c>
      <c r="AF27" s="308" t="s">
        <v>440</v>
      </c>
      <c r="AG27" s="32" t="s">
        <v>530</v>
      </c>
      <c r="AN27" s="343" t="s">
        <v>238</v>
      </c>
      <c r="AO27" s="343"/>
      <c r="AP27" s="343"/>
      <c r="AQ27" s="343"/>
      <c r="AR27" s="343"/>
      <c r="AS27" s="343"/>
      <c r="AT27" s="344"/>
      <c r="AU27" s="344"/>
      <c r="AV27" s="344"/>
      <c r="AW27" s="344"/>
      <c r="AX27" s="344"/>
      <c r="AY27" s="344"/>
      <c r="AZ27" s="344"/>
      <c r="BA27" s="344"/>
      <c r="BB27" s="344"/>
      <c r="BC27" s="344"/>
      <c r="BD27" s="345"/>
      <c r="BE27" s="345"/>
      <c r="BF27" s="14" t="s">
        <v>440</v>
      </c>
    </row>
  </sheetData>
  <mergeCells count="8">
    <mergeCell ref="AT2:BF2"/>
    <mergeCell ref="AT3:BF3"/>
    <mergeCell ref="A2:P2"/>
    <mergeCell ref="Q2:AF2"/>
    <mergeCell ref="Q3:AF3"/>
    <mergeCell ref="AG2:AS2"/>
    <mergeCell ref="AG3:AS3"/>
    <mergeCell ref="A3:P3"/>
  </mergeCells>
  <phoneticPr fontId="42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4" orientation="portrait" blackAndWhite="1" r:id="rId1"/>
  <headerFooter alignWithMargins="0"/>
  <colBreaks count="1" manualBreakCount="1">
    <brk id="16" max="29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7"/>
  <sheetViews>
    <sheetView view="pageBreakPreview" zoomScale="85" zoomScaleNormal="75" zoomScaleSheetLayoutView="85" workbookViewId="0">
      <selection activeCell="A3" sqref="A3:P3"/>
    </sheetView>
  </sheetViews>
  <sheetFormatPr defaultRowHeight="12"/>
  <cols>
    <col min="1" max="1" width="9.28515625" style="7" customWidth="1"/>
    <col min="2" max="2" width="7.85546875" style="7" customWidth="1"/>
    <col min="3" max="4" width="7.7109375" style="7" customWidth="1"/>
    <col min="5" max="5" width="8" style="7" customWidth="1"/>
    <col min="6" max="10" width="6.85546875" style="7" customWidth="1"/>
    <col min="11" max="11" width="6.28515625" style="7" customWidth="1"/>
    <col min="12" max="13" width="5.85546875" style="7" customWidth="1"/>
    <col min="14" max="14" width="7" style="7" customWidth="1"/>
    <col min="15" max="16" width="4.5703125" style="7" customWidth="1"/>
    <col min="17" max="19" width="6.42578125" style="7" customWidth="1"/>
    <col min="20" max="22" width="6.85546875" style="7" customWidth="1"/>
    <col min="23" max="28" width="6.42578125" style="7" customWidth="1"/>
    <col min="29" max="31" width="6.28515625" style="7" customWidth="1"/>
    <col min="32" max="32" width="9.28515625" style="7" customWidth="1"/>
    <col min="33" max="33" width="10.7109375" style="7" customWidth="1"/>
    <col min="34" max="34" width="8.140625" style="7" customWidth="1"/>
    <col min="35" max="36" width="7.85546875" style="7" customWidth="1"/>
    <col min="37" max="37" width="8.140625" style="7" customWidth="1"/>
    <col min="38" max="39" width="7.85546875" style="7" customWidth="1"/>
    <col min="40" max="40" width="8.28515625" style="7" customWidth="1"/>
    <col min="41" max="42" width="7.85546875" style="7" customWidth="1"/>
    <col min="43" max="43" width="8.28515625" style="7" customWidth="1"/>
    <col min="44" max="45" width="7.85546875" style="7" customWidth="1"/>
    <col min="46" max="46" width="8.140625" style="7" customWidth="1"/>
    <col min="47" max="48" width="7.85546875" style="7" customWidth="1"/>
    <col min="49" max="49" width="8.140625" style="7" customWidth="1"/>
    <col min="50" max="51" width="7.85546875" style="7" customWidth="1"/>
    <col min="52" max="52" width="8.28515625" style="7" customWidth="1"/>
    <col min="53" max="54" width="7.85546875" style="7" customWidth="1"/>
    <col min="55" max="55" width="8.28515625" style="7" customWidth="1"/>
    <col min="56" max="57" width="7.85546875" style="7" customWidth="1"/>
    <col min="58" max="58" width="10.7109375" style="7" customWidth="1"/>
    <col min="59" max="16384" width="9.140625" style="7"/>
  </cols>
  <sheetData>
    <row r="1" spans="1:64" s="49" customFormat="1" ht="24.95" customHeight="1">
      <c r="A1" s="49" t="s">
        <v>280</v>
      </c>
      <c r="B1" s="212"/>
      <c r="C1" s="212"/>
      <c r="D1" s="212"/>
      <c r="E1" s="325"/>
      <c r="F1" s="212"/>
      <c r="G1" s="212"/>
      <c r="T1" s="212"/>
      <c r="U1" s="212"/>
      <c r="V1" s="212"/>
      <c r="AF1" s="327" t="s">
        <v>507</v>
      </c>
      <c r="AG1" s="49" t="s">
        <v>281</v>
      </c>
      <c r="BF1" s="327" t="s">
        <v>508</v>
      </c>
    </row>
    <row r="2" spans="1:64" s="16" customFormat="1" ht="24.95" customHeight="1">
      <c r="A2" s="628" t="s">
        <v>564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9" t="s">
        <v>2</v>
      </c>
      <c r="R2" s="629"/>
      <c r="S2" s="629"/>
      <c r="T2" s="629"/>
      <c r="U2" s="629"/>
      <c r="V2" s="629"/>
      <c r="W2" s="629"/>
      <c r="X2" s="629"/>
      <c r="Y2" s="629"/>
      <c r="Z2" s="629"/>
      <c r="AA2" s="629"/>
      <c r="AB2" s="629"/>
      <c r="AC2" s="629"/>
      <c r="AD2" s="629"/>
      <c r="AE2" s="629"/>
      <c r="AF2" s="629"/>
      <c r="AG2" s="628" t="s">
        <v>494</v>
      </c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9" t="s">
        <v>29</v>
      </c>
      <c r="AU2" s="629"/>
      <c r="AV2" s="629"/>
      <c r="AW2" s="629"/>
      <c r="AX2" s="629"/>
      <c r="AY2" s="629"/>
      <c r="AZ2" s="629"/>
      <c r="BA2" s="629"/>
      <c r="BB2" s="629"/>
      <c r="BC2" s="629"/>
      <c r="BD2" s="629"/>
      <c r="BE2" s="629"/>
      <c r="BF2" s="629"/>
      <c r="BG2" s="43"/>
      <c r="BH2" s="43"/>
      <c r="BI2" s="43"/>
      <c r="BJ2" s="43"/>
      <c r="BK2" s="43"/>
      <c r="BL2" s="43"/>
    </row>
    <row r="3" spans="1:64" s="20" customFormat="1" ht="23.1" customHeight="1">
      <c r="A3" s="640" t="s">
        <v>75</v>
      </c>
      <c r="B3" s="640"/>
      <c r="C3" s="640"/>
      <c r="D3" s="640"/>
      <c r="E3" s="640"/>
      <c r="F3" s="640"/>
      <c r="G3" s="640"/>
      <c r="H3" s="640"/>
      <c r="I3" s="640"/>
      <c r="J3" s="640"/>
      <c r="K3" s="640"/>
      <c r="L3" s="640"/>
      <c r="M3" s="640"/>
      <c r="N3" s="640"/>
      <c r="O3" s="640"/>
      <c r="P3" s="640"/>
      <c r="Q3" s="639" t="s">
        <v>21</v>
      </c>
      <c r="R3" s="639"/>
      <c r="S3" s="639"/>
      <c r="T3" s="639"/>
      <c r="U3" s="639"/>
      <c r="V3" s="639"/>
      <c r="W3" s="639"/>
      <c r="X3" s="639"/>
      <c r="Y3" s="639"/>
      <c r="Z3" s="639"/>
      <c r="AA3" s="639"/>
      <c r="AB3" s="639"/>
      <c r="AC3" s="639"/>
      <c r="AD3" s="639"/>
      <c r="AE3" s="639"/>
      <c r="AF3" s="639"/>
      <c r="AG3" s="640" t="s">
        <v>75</v>
      </c>
      <c r="AH3" s="640"/>
      <c r="AI3" s="640"/>
      <c r="AJ3" s="640"/>
      <c r="AK3" s="640"/>
      <c r="AL3" s="640"/>
      <c r="AM3" s="640"/>
      <c r="AN3" s="640"/>
      <c r="AO3" s="640"/>
      <c r="AP3" s="640"/>
      <c r="AQ3" s="640"/>
      <c r="AR3" s="640"/>
      <c r="AS3" s="640"/>
      <c r="AT3" s="639" t="s">
        <v>21</v>
      </c>
      <c r="AU3" s="639"/>
      <c r="AV3" s="639"/>
      <c r="AW3" s="639"/>
      <c r="AX3" s="639"/>
      <c r="AY3" s="639"/>
      <c r="AZ3" s="639"/>
      <c r="BA3" s="639"/>
      <c r="BB3" s="639"/>
      <c r="BC3" s="639"/>
      <c r="BD3" s="639"/>
      <c r="BE3" s="639"/>
      <c r="BF3" s="639"/>
      <c r="BG3" s="70"/>
      <c r="BH3" s="70"/>
      <c r="BI3" s="70"/>
      <c r="BJ3" s="70"/>
      <c r="BK3" s="70"/>
      <c r="BL3" s="70"/>
    </row>
    <row r="4" spans="1:64" s="32" customFormat="1" ht="15" customHeight="1" thickBot="1">
      <c r="A4" s="32" t="s">
        <v>441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14" t="s">
        <v>442</v>
      </c>
      <c r="AG4" s="32" t="s">
        <v>443</v>
      </c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14" t="s">
        <v>442</v>
      </c>
    </row>
    <row r="5" spans="1:64" s="16" customFormat="1" ht="24.95" customHeight="1">
      <c r="A5" s="121" t="s">
        <v>249</v>
      </c>
      <c r="B5" s="139" t="s">
        <v>253</v>
      </c>
      <c r="C5" s="139"/>
      <c r="D5" s="121"/>
      <c r="E5" s="125" t="s">
        <v>318</v>
      </c>
      <c r="F5" s="139"/>
      <c r="G5" s="121"/>
      <c r="H5" s="139" t="s">
        <v>242</v>
      </c>
      <c r="I5" s="139"/>
      <c r="J5" s="139"/>
      <c r="K5" s="125" t="s">
        <v>226</v>
      </c>
      <c r="L5" s="328"/>
      <c r="M5" s="329"/>
      <c r="N5" s="125" t="s">
        <v>251</v>
      </c>
      <c r="O5" s="328"/>
      <c r="P5" s="139"/>
      <c r="Q5" s="139" t="s">
        <v>231</v>
      </c>
      <c r="R5" s="139"/>
      <c r="S5" s="139"/>
      <c r="T5" s="125" t="s">
        <v>220</v>
      </c>
      <c r="U5" s="328"/>
      <c r="V5" s="139"/>
      <c r="W5" s="125" t="s">
        <v>255</v>
      </c>
      <c r="X5" s="139"/>
      <c r="Y5" s="139"/>
      <c r="Z5" s="125" t="s">
        <v>244</v>
      </c>
      <c r="AA5" s="139"/>
      <c r="AB5" s="139"/>
      <c r="AC5" s="125" t="s">
        <v>219</v>
      </c>
      <c r="AD5" s="139"/>
      <c r="AE5" s="139"/>
      <c r="AF5" s="346" t="s">
        <v>128</v>
      </c>
      <c r="AG5" s="121" t="s">
        <v>249</v>
      </c>
      <c r="AH5" s="139" t="s">
        <v>245</v>
      </c>
      <c r="AI5" s="139"/>
      <c r="AJ5" s="139"/>
      <c r="AK5" s="125" t="s">
        <v>268</v>
      </c>
      <c r="AL5" s="328"/>
      <c r="AM5" s="139"/>
      <c r="AN5" s="125" t="s">
        <v>221</v>
      </c>
      <c r="AO5" s="328"/>
      <c r="AP5" s="139"/>
      <c r="AQ5" s="125" t="s">
        <v>202</v>
      </c>
      <c r="AR5" s="139"/>
      <c r="AS5" s="139"/>
      <c r="AT5" s="529" t="s">
        <v>214</v>
      </c>
      <c r="AU5" s="139"/>
      <c r="AV5" s="139"/>
      <c r="AW5" s="125" t="s">
        <v>241</v>
      </c>
      <c r="AX5" s="328"/>
      <c r="AY5" s="329"/>
      <c r="AZ5" s="139" t="s">
        <v>246</v>
      </c>
      <c r="BA5" s="139"/>
      <c r="BB5" s="139"/>
      <c r="BC5" s="125" t="s">
        <v>256</v>
      </c>
      <c r="BD5" s="328"/>
      <c r="BE5" s="139"/>
      <c r="BF5" s="221" t="s">
        <v>128</v>
      </c>
    </row>
    <row r="6" spans="1:64" s="71" customFormat="1" ht="21" customHeight="1">
      <c r="A6" s="330"/>
      <c r="B6" s="290"/>
      <c r="C6" s="331" t="s">
        <v>257</v>
      </c>
      <c r="D6" s="331" t="s">
        <v>261</v>
      </c>
      <c r="E6" s="290"/>
      <c r="F6" s="331" t="s">
        <v>257</v>
      </c>
      <c r="G6" s="331" t="s">
        <v>261</v>
      </c>
      <c r="H6" s="290"/>
      <c r="I6" s="331" t="s">
        <v>257</v>
      </c>
      <c r="J6" s="331" t="s">
        <v>261</v>
      </c>
      <c r="K6" s="290"/>
      <c r="L6" s="331" t="s">
        <v>257</v>
      </c>
      <c r="M6" s="331" t="s">
        <v>261</v>
      </c>
      <c r="N6" s="290"/>
      <c r="O6" s="331" t="s">
        <v>257</v>
      </c>
      <c r="P6" s="332" t="s">
        <v>261</v>
      </c>
      <c r="Q6" s="290"/>
      <c r="R6" s="331" t="s">
        <v>257</v>
      </c>
      <c r="S6" s="331" t="s">
        <v>261</v>
      </c>
      <c r="T6" s="290"/>
      <c r="U6" s="331" t="s">
        <v>257</v>
      </c>
      <c r="V6" s="331" t="s">
        <v>261</v>
      </c>
      <c r="W6" s="290"/>
      <c r="X6" s="331" t="s">
        <v>257</v>
      </c>
      <c r="Y6" s="331" t="s">
        <v>261</v>
      </c>
      <c r="Z6" s="290"/>
      <c r="AA6" s="331" t="s">
        <v>257</v>
      </c>
      <c r="AB6" s="331" t="s">
        <v>261</v>
      </c>
      <c r="AC6" s="290"/>
      <c r="AD6" s="331" t="s">
        <v>257</v>
      </c>
      <c r="AE6" s="331" t="s">
        <v>261</v>
      </c>
      <c r="AF6" s="290"/>
      <c r="AG6" s="330"/>
      <c r="AH6" s="290"/>
      <c r="AI6" s="331" t="s">
        <v>257</v>
      </c>
      <c r="AJ6" s="331" t="s">
        <v>261</v>
      </c>
      <c r="AK6" s="290"/>
      <c r="AL6" s="331" t="s">
        <v>257</v>
      </c>
      <c r="AM6" s="331" t="s">
        <v>261</v>
      </c>
      <c r="AN6" s="290"/>
      <c r="AO6" s="331" t="s">
        <v>257</v>
      </c>
      <c r="AP6" s="331" t="s">
        <v>261</v>
      </c>
      <c r="AQ6" s="290"/>
      <c r="AR6" s="331" t="s">
        <v>257</v>
      </c>
      <c r="AS6" s="332" t="s">
        <v>261</v>
      </c>
      <c r="AT6" s="289"/>
      <c r="AU6" s="331" t="s">
        <v>257</v>
      </c>
      <c r="AV6" s="331" t="s">
        <v>261</v>
      </c>
      <c r="AW6" s="226" t="s">
        <v>171</v>
      </c>
      <c r="AX6" s="331" t="s">
        <v>257</v>
      </c>
      <c r="AY6" s="331" t="s">
        <v>261</v>
      </c>
      <c r="AZ6" s="120" t="s">
        <v>171</v>
      </c>
      <c r="BA6" s="331" t="s">
        <v>257</v>
      </c>
      <c r="BB6" s="331" t="s">
        <v>261</v>
      </c>
      <c r="BD6" s="331" t="s">
        <v>257</v>
      </c>
      <c r="BE6" s="331" t="s">
        <v>261</v>
      </c>
    </row>
    <row r="7" spans="1:64" s="16" customFormat="1" ht="21" customHeight="1">
      <c r="A7" s="155" t="s">
        <v>258</v>
      </c>
      <c r="B7" s="336" t="s">
        <v>163</v>
      </c>
      <c r="C7" s="337" t="s">
        <v>161</v>
      </c>
      <c r="D7" s="337" t="s">
        <v>169</v>
      </c>
      <c r="E7" s="337" t="s">
        <v>83</v>
      </c>
      <c r="F7" s="337" t="s">
        <v>161</v>
      </c>
      <c r="G7" s="337" t="s">
        <v>169</v>
      </c>
      <c r="H7" s="336" t="s">
        <v>116</v>
      </c>
      <c r="I7" s="337" t="s">
        <v>161</v>
      </c>
      <c r="J7" s="337" t="s">
        <v>169</v>
      </c>
      <c r="K7" s="337" t="s">
        <v>153</v>
      </c>
      <c r="L7" s="337" t="s">
        <v>161</v>
      </c>
      <c r="M7" s="337" t="s">
        <v>169</v>
      </c>
      <c r="N7" s="337" t="s">
        <v>124</v>
      </c>
      <c r="O7" s="337" t="s">
        <v>161</v>
      </c>
      <c r="P7" s="338" t="s">
        <v>169</v>
      </c>
      <c r="Q7" s="336" t="s">
        <v>162</v>
      </c>
      <c r="R7" s="337" t="s">
        <v>161</v>
      </c>
      <c r="S7" s="337" t="s">
        <v>169</v>
      </c>
      <c r="T7" s="337" t="s">
        <v>125</v>
      </c>
      <c r="U7" s="337" t="s">
        <v>161</v>
      </c>
      <c r="V7" s="337" t="s">
        <v>169</v>
      </c>
      <c r="W7" s="336" t="s">
        <v>150</v>
      </c>
      <c r="X7" s="337" t="s">
        <v>161</v>
      </c>
      <c r="Y7" s="337" t="s">
        <v>169</v>
      </c>
      <c r="Z7" s="338" t="s">
        <v>152</v>
      </c>
      <c r="AA7" s="337" t="s">
        <v>161</v>
      </c>
      <c r="AB7" s="337" t="s">
        <v>169</v>
      </c>
      <c r="AC7" s="336" t="s">
        <v>99</v>
      </c>
      <c r="AD7" s="337" t="s">
        <v>161</v>
      </c>
      <c r="AE7" s="337" t="s">
        <v>169</v>
      </c>
      <c r="AF7" s="232" t="s">
        <v>148</v>
      </c>
      <c r="AG7" s="155" t="s">
        <v>258</v>
      </c>
      <c r="AH7" s="336" t="s">
        <v>68</v>
      </c>
      <c r="AI7" s="337" t="s">
        <v>161</v>
      </c>
      <c r="AJ7" s="337" t="s">
        <v>169</v>
      </c>
      <c r="AK7" s="337" t="s">
        <v>132</v>
      </c>
      <c r="AL7" s="337" t="s">
        <v>161</v>
      </c>
      <c r="AM7" s="337" t="s">
        <v>169</v>
      </c>
      <c r="AN7" s="337" t="s">
        <v>200</v>
      </c>
      <c r="AO7" s="337" t="s">
        <v>161</v>
      </c>
      <c r="AP7" s="337" t="s">
        <v>169</v>
      </c>
      <c r="AQ7" s="336" t="s">
        <v>66</v>
      </c>
      <c r="AR7" s="337" t="s">
        <v>161</v>
      </c>
      <c r="AS7" s="338" t="s">
        <v>169</v>
      </c>
      <c r="AT7" s="340" t="s">
        <v>105</v>
      </c>
      <c r="AU7" s="337" t="s">
        <v>161</v>
      </c>
      <c r="AV7" s="337" t="s">
        <v>169</v>
      </c>
      <c r="AW7" s="230" t="s">
        <v>210</v>
      </c>
      <c r="AX7" s="337" t="s">
        <v>161</v>
      </c>
      <c r="AY7" s="337" t="s">
        <v>169</v>
      </c>
      <c r="AZ7" s="229" t="s">
        <v>206</v>
      </c>
      <c r="BA7" s="337" t="s">
        <v>161</v>
      </c>
      <c r="BB7" s="337" t="s">
        <v>169</v>
      </c>
      <c r="BC7" s="230" t="s">
        <v>143</v>
      </c>
      <c r="BD7" s="337" t="s">
        <v>161</v>
      </c>
      <c r="BE7" s="337" t="s">
        <v>169</v>
      </c>
      <c r="BF7" s="232" t="s">
        <v>148</v>
      </c>
    </row>
    <row r="8" spans="1:64" ht="21.95" customHeight="1">
      <c r="A8" s="233">
        <v>2016</v>
      </c>
      <c r="B8" s="2">
        <v>237337</v>
      </c>
      <c r="C8" s="2">
        <v>121926</v>
      </c>
      <c r="D8" s="2">
        <v>115409</v>
      </c>
      <c r="E8" s="2">
        <v>140958</v>
      </c>
      <c r="F8" s="2">
        <v>72123</v>
      </c>
      <c r="G8" s="2">
        <v>68835</v>
      </c>
      <c r="H8" s="2">
        <v>14568</v>
      </c>
      <c r="I8" s="2">
        <v>7180</v>
      </c>
      <c r="J8" s="2">
        <v>1388</v>
      </c>
      <c r="K8" s="2">
        <v>3279</v>
      </c>
      <c r="L8" s="2">
        <v>1666</v>
      </c>
      <c r="M8" s="2">
        <v>1613</v>
      </c>
      <c r="N8" s="2">
        <v>959</v>
      </c>
      <c r="O8" s="2">
        <v>503</v>
      </c>
      <c r="P8" s="2">
        <v>456</v>
      </c>
      <c r="Q8" s="2">
        <v>3537</v>
      </c>
      <c r="R8" s="2">
        <v>1816</v>
      </c>
      <c r="S8" s="2">
        <v>1721</v>
      </c>
      <c r="T8" s="2">
        <v>34507</v>
      </c>
      <c r="U8" s="2">
        <v>17380</v>
      </c>
      <c r="V8" s="2">
        <v>17127</v>
      </c>
      <c r="W8" s="2">
        <v>2005</v>
      </c>
      <c r="X8" s="2">
        <v>1029</v>
      </c>
      <c r="Y8" s="2">
        <v>976</v>
      </c>
      <c r="Z8" s="2">
        <v>977</v>
      </c>
      <c r="AA8" s="2">
        <v>570</v>
      </c>
      <c r="AB8" s="2">
        <v>407</v>
      </c>
      <c r="AC8" s="2">
        <v>641</v>
      </c>
      <c r="AD8" s="2">
        <v>329</v>
      </c>
      <c r="AE8" s="2">
        <v>312</v>
      </c>
      <c r="AF8" s="235">
        <v>2016</v>
      </c>
      <c r="AG8" s="233">
        <v>2016</v>
      </c>
      <c r="AH8" s="2">
        <v>16012</v>
      </c>
      <c r="AI8" s="2">
        <v>8357</v>
      </c>
      <c r="AJ8" s="2">
        <v>7655</v>
      </c>
      <c r="AK8" s="2">
        <v>1519</v>
      </c>
      <c r="AL8" s="2">
        <v>830</v>
      </c>
      <c r="AM8" s="2">
        <v>689</v>
      </c>
      <c r="AN8" s="2">
        <v>1472</v>
      </c>
      <c r="AO8" s="2">
        <v>819</v>
      </c>
      <c r="AP8" s="2">
        <v>653</v>
      </c>
      <c r="AQ8" s="2">
        <v>3381</v>
      </c>
      <c r="AR8" s="2">
        <v>1903</v>
      </c>
      <c r="AS8" s="2">
        <v>1478</v>
      </c>
      <c r="AT8" s="2">
        <v>5970</v>
      </c>
      <c r="AU8" s="2">
        <v>3198</v>
      </c>
      <c r="AV8" s="2">
        <v>2772</v>
      </c>
      <c r="AW8" s="2">
        <v>1795</v>
      </c>
      <c r="AX8" s="2">
        <v>990</v>
      </c>
      <c r="AY8" s="2">
        <v>805</v>
      </c>
      <c r="AZ8" s="2">
        <v>4357</v>
      </c>
      <c r="BA8" s="2">
        <v>2424</v>
      </c>
      <c r="BB8" s="2">
        <v>1933</v>
      </c>
      <c r="BC8" s="2">
        <v>1400</v>
      </c>
      <c r="BD8" s="2">
        <v>811</v>
      </c>
      <c r="BE8" s="2">
        <v>589</v>
      </c>
      <c r="BF8" s="235">
        <v>2016</v>
      </c>
    </row>
    <row r="9" spans="1:64" ht="21.95" customHeight="1">
      <c r="A9" s="233">
        <v>2017</v>
      </c>
      <c r="B9" s="2">
        <v>230551</v>
      </c>
      <c r="C9" s="2">
        <v>118603</v>
      </c>
      <c r="D9" s="2">
        <v>111948</v>
      </c>
      <c r="E9" s="2">
        <v>137172</v>
      </c>
      <c r="F9" s="2">
        <v>69826</v>
      </c>
      <c r="G9" s="2">
        <v>67346</v>
      </c>
      <c r="H9" s="2">
        <v>13665</v>
      </c>
      <c r="I9" s="2">
        <v>6676</v>
      </c>
      <c r="J9" s="2">
        <v>6989</v>
      </c>
      <c r="K9" s="2">
        <v>3184</v>
      </c>
      <c r="L9" s="2">
        <v>1628</v>
      </c>
      <c r="M9" s="2">
        <v>1556</v>
      </c>
      <c r="N9" s="2">
        <v>905</v>
      </c>
      <c r="O9" s="2">
        <v>492</v>
      </c>
      <c r="P9" s="2">
        <v>413</v>
      </c>
      <c r="Q9" s="2">
        <v>3466</v>
      </c>
      <c r="R9" s="2">
        <v>1863</v>
      </c>
      <c r="S9" s="2">
        <v>1603</v>
      </c>
      <c r="T9" s="2">
        <v>33884</v>
      </c>
      <c r="U9" s="2">
        <v>17117</v>
      </c>
      <c r="V9" s="2">
        <v>16767</v>
      </c>
      <c r="W9" s="2">
        <v>2000</v>
      </c>
      <c r="X9" s="2">
        <v>1018</v>
      </c>
      <c r="Y9" s="2">
        <v>982</v>
      </c>
      <c r="Z9" s="2">
        <v>889</v>
      </c>
      <c r="AA9" s="2">
        <v>545</v>
      </c>
      <c r="AB9" s="2">
        <v>344</v>
      </c>
      <c r="AC9" s="2">
        <v>717</v>
      </c>
      <c r="AD9" s="2">
        <v>368</v>
      </c>
      <c r="AE9" s="2">
        <v>349</v>
      </c>
      <c r="AF9" s="235">
        <v>2017</v>
      </c>
      <c r="AG9" s="233">
        <v>2017</v>
      </c>
      <c r="AH9" s="2">
        <v>15149</v>
      </c>
      <c r="AI9" s="2">
        <v>8167</v>
      </c>
      <c r="AJ9" s="2">
        <v>6982</v>
      </c>
      <c r="AK9" s="2">
        <v>1478</v>
      </c>
      <c r="AL9" s="2">
        <v>830</v>
      </c>
      <c r="AM9" s="2">
        <v>648</v>
      </c>
      <c r="AN9" s="2">
        <v>1480</v>
      </c>
      <c r="AO9" s="2">
        <v>848</v>
      </c>
      <c r="AP9" s="2">
        <v>632</v>
      </c>
      <c r="AQ9" s="2">
        <v>3523</v>
      </c>
      <c r="AR9" s="2">
        <v>2093</v>
      </c>
      <c r="AS9" s="2">
        <v>1430</v>
      </c>
      <c r="AT9" s="2">
        <v>5893</v>
      </c>
      <c r="AU9" s="2">
        <v>3140</v>
      </c>
      <c r="AV9" s="2">
        <v>2753</v>
      </c>
      <c r="AW9" s="2">
        <v>1745</v>
      </c>
      <c r="AX9" s="2">
        <v>980</v>
      </c>
      <c r="AY9" s="2">
        <v>765</v>
      </c>
      <c r="AZ9" s="2">
        <v>3977</v>
      </c>
      <c r="BA9" s="2">
        <v>2182</v>
      </c>
      <c r="BB9" s="2">
        <v>1795</v>
      </c>
      <c r="BC9" s="2">
        <v>1424</v>
      </c>
      <c r="BD9" s="2">
        <v>830</v>
      </c>
      <c r="BE9" s="2">
        <v>594</v>
      </c>
      <c r="BF9" s="235">
        <v>2017</v>
      </c>
    </row>
    <row r="10" spans="1:64" s="51" customFormat="1" ht="21.95" customHeight="1">
      <c r="A10" s="233">
        <v>2018</v>
      </c>
      <c r="B10" s="2">
        <v>232414</v>
      </c>
      <c r="C10" s="2">
        <v>118895</v>
      </c>
      <c r="D10" s="2">
        <v>113519</v>
      </c>
      <c r="E10" s="2">
        <v>134973</v>
      </c>
      <c r="F10" s="2">
        <v>69094</v>
      </c>
      <c r="G10" s="2">
        <v>65879</v>
      </c>
      <c r="H10" s="2">
        <v>13915</v>
      </c>
      <c r="I10" s="2">
        <v>6607</v>
      </c>
      <c r="J10" s="2">
        <v>7308</v>
      </c>
      <c r="K10" s="2">
        <v>3077</v>
      </c>
      <c r="L10" s="2">
        <v>1553</v>
      </c>
      <c r="M10" s="2">
        <v>1524</v>
      </c>
      <c r="N10" s="2">
        <v>1021</v>
      </c>
      <c r="O10" s="2">
        <v>554</v>
      </c>
      <c r="P10" s="2">
        <v>467</v>
      </c>
      <c r="Q10" s="2">
        <v>3509</v>
      </c>
      <c r="R10" s="2">
        <v>1811</v>
      </c>
      <c r="S10" s="2">
        <v>1698</v>
      </c>
      <c r="T10" s="2">
        <v>37201</v>
      </c>
      <c r="U10" s="2">
        <v>18526</v>
      </c>
      <c r="V10" s="2">
        <v>18675</v>
      </c>
      <c r="W10" s="2">
        <v>2027</v>
      </c>
      <c r="X10" s="2">
        <v>1045</v>
      </c>
      <c r="Y10" s="2">
        <v>982</v>
      </c>
      <c r="Z10" s="2">
        <v>877</v>
      </c>
      <c r="AA10" s="2">
        <v>520</v>
      </c>
      <c r="AB10" s="2">
        <v>357</v>
      </c>
      <c r="AC10" s="2">
        <v>871</v>
      </c>
      <c r="AD10" s="2">
        <v>449</v>
      </c>
      <c r="AE10" s="2">
        <v>422</v>
      </c>
      <c r="AF10" s="235">
        <v>2018</v>
      </c>
      <c r="AG10" s="233">
        <v>2018</v>
      </c>
      <c r="AH10" s="2">
        <v>16170</v>
      </c>
      <c r="AI10" s="2">
        <v>8437</v>
      </c>
      <c r="AJ10" s="2">
        <v>7733</v>
      </c>
      <c r="AK10" s="2">
        <v>1383</v>
      </c>
      <c r="AL10" s="2">
        <v>775</v>
      </c>
      <c r="AM10" s="2">
        <v>608</v>
      </c>
      <c r="AN10" s="2">
        <v>1524</v>
      </c>
      <c r="AO10" s="2">
        <v>888</v>
      </c>
      <c r="AP10" s="2">
        <v>636</v>
      </c>
      <c r="AQ10" s="2">
        <v>3511</v>
      </c>
      <c r="AR10" s="2">
        <v>1958</v>
      </c>
      <c r="AS10" s="2">
        <v>1553</v>
      </c>
      <c r="AT10" s="2">
        <v>5587</v>
      </c>
      <c r="AU10" s="2">
        <v>2986</v>
      </c>
      <c r="AV10" s="2">
        <v>2601</v>
      </c>
      <c r="AW10" s="2">
        <v>1652</v>
      </c>
      <c r="AX10" s="2">
        <v>917</v>
      </c>
      <c r="AY10" s="2">
        <v>735</v>
      </c>
      <c r="AZ10" s="2">
        <v>3826</v>
      </c>
      <c r="BA10" s="2">
        <v>2037</v>
      </c>
      <c r="BB10" s="2">
        <v>1789</v>
      </c>
      <c r="BC10" s="2">
        <v>1290</v>
      </c>
      <c r="BD10" s="2">
        <v>738</v>
      </c>
      <c r="BE10" s="2">
        <v>552</v>
      </c>
      <c r="BF10" s="235">
        <v>2018</v>
      </c>
    </row>
    <row r="11" spans="1:64" s="51" customFormat="1" ht="21.95" customHeight="1">
      <c r="A11" s="233">
        <v>2019</v>
      </c>
      <c r="B11" s="2">
        <v>224483</v>
      </c>
      <c r="C11" s="2">
        <v>118126</v>
      </c>
      <c r="D11" s="2">
        <v>106357</v>
      </c>
      <c r="E11" s="2">
        <v>136414</v>
      </c>
      <c r="F11" s="2">
        <v>70320</v>
      </c>
      <c r="G11" s="2">
        <v>66094</v>
      </c>
      <c r="H11" s="2">
        <v>11334</v>
      </c>
      <c r="I11" s="2">
        <v>6048</v>
      </c>
      <c r="J11" s="2">
        <v>5286</v>
      </c>
      <c r="K11" s="2">
        <v>3479</v>
      </c>
      <c r="L11" s="2">
        <v>1875</v>
      </c>
      <c r="M11" s="2">
        <v>1604</v>
      </c>
      <c r="N11" s="2">
        <v>989</v>
      </c>
      <c r="O11" s="2">
        <v>598</v>
      </c>
      <c r="P11" s="2">
        <v>391</v>
      </c>
      <c r="Q11" s="2">
        <v>3227</v>
      </c>
      <c r="R11" s="2">
        <v>1764</v>
      </c>
      <c r="S11" s="2">
        <v>1463</v>
      </c>
      <c r="T11" s="2">
        <v>33024</v>
      </c>
      <c r="U11" s="2">
        <v>17011</v>
      </c>
      <c r="V11" s="2">
        <v>16013</v>
      </c>
      <c r="W11" s="2">
        <v>1719</v>
      </c>
      <c r="X11" s="2">
        <v>936</v>
      </c>
      <c r="Y11" s="2">
        <v>783</v>
      </c>
      <c r="Z11" s="2">
        <v>1088</v>
      </c>
      <c r="AA11" s="2">
        <v>640</v>
      </c>
      <c r="AB11" s="2">
        <v>448</v>
      </c>
      <c r="AC11" s="2">
        <v>489</v>
      </c>
      <c r="AD11" s="2">
        <v>263</v>
      </c>
      <c r="AE11" s="2">
        <v>226</v>
      </c>
      <c r="AF11" s="235">
        <v>2019</v>
      </c>
      <c r="AG11" s="233">
        <v>2019</v>
      </c>
      <c r="AH11" s="2">
        <v>13781</v>
      </c>
      <c r="AI11" s="2">
        <v>7628</v>
      </c>
      <c r="AJ11" s="2">
        <v>6153</v>
      </c>
      <c r="AK11" s="2">
        <v>1512</v>
      </c>
      <c r="AL11" s="2">
        <v>955</v>
      </c>
      <c r="AM11" s="2">
        <v>557</v>
      </c>
      <c r="AN11" s="2">
        <v>1168</v>
      </c>
      <c r="AO11" s="2">
        <v>667</v>
      </c>
      <c r="AP11" s="2">
        <v>501</v>
      </c>
      <c r="AQ11" s="2">
        <v>2834</v>
      </c>
      <c r="AR11" s="2">
        <v>1701</v>
      </c>
      <c r="AS11" s="2">
        <v>1133</v>
      </c>
      <c r="AT11" s="2">
        <v>5617</v>
      </c>
      <c r="AU11" s="2">
        <v>3165</v>
      </c>
      <c r="AV11" s="2">
        <v>2452</v>
      </c>
      <c r="AW11" s="2">
        <v>1874</v>
      </c>
      <c r="AX11" s="2">
        <v>1161</v>
      </c>
      <c r="AY11" s="2">
        <v>713</v>
      </c>
      <c r="AZ11" s="2">
        <v>4632</v>
      </c>
      <c r="BA11" s="2">
        <v>2619</v>
      </c>
      <c r="BB11" s="2">
        <v>2013</v>
      </c>
      <c r="BC11" s="2">
        <v>1302</v>
      </c>
      <c r="BD11" s="2">
        <v>775</v>
      </c>
      <c r="BE11" s="2">
        <v>527</v>
      </c>
      <c r="BF11" s="235">
        <v>2019</v>
      </c>
    </row>
    <row r="12" spans="1:64" s="51" customFormat="1" ht="21.95" customHeight="1">
      <c r="A12" s="233">
        <v>2020</v>
      </c>
      <c r="B12" s="2">
        <v>248770</v>
      </c>
      <c r="C12" s="2">
        <v>128213</v>
      </c>
      <c r="D12" s="2">
        <v>120557</v>
      </c>
      <c r="E12" s="2">
        <v>151213</v>
      </c>
      <c r="F12" s="2">
        <v>77736</v>
      </c>
      <c r="G12" s="2">
        <v>73477</v>
      </c>
      <c r="H12" s="2">
        <v>14082</v>
      </c>
      <c r="I12" s="2">
        <v>6610</v>
      </c>
      <c r="J12" s="2">
        <v>7472</v>
      </c>
      <c r="K12" s="2">
        <v>3276</v>
      </c>
      <c r="L12" s="2">
        <v>1646</v>
      </c>
      <c r="M12" s="2">
        <v>1630</v>
      </c>
      <c r="N12" s="2">
        <v>996</v>
      </c>
      <c r="O12" s="2">
        <v>540</v>
      </c>
      <c r="P12" s="2">
        <v>456</v>
      </c>
      <c r="Q12" s="2">
        <v>3538</v>
      </c>
      <c r="R12" s="2">
        <v>1824</v>
      </c>
      <c r="S12" s="2">
        <v>1714</v>
      </c>
      <c r="T12" s="2">
        <v>35936</v>
      </c>
      <c r="U12" s="2">
        <v>18073</v>
      </c>
      <c r="V12" s="2">
        <v>17863</v>
      </c>
      <c r="W12" s="2">
        <v>1977</v>
      </c>
      <c r="X12" s="2">
        <v>1043</v>
      </c>
      <c r="Y12" s="2">
        <v>934</v>
      </c>
      <c r="Z12" s="2">
        <v>939</v>
      </c>
      <c r="AA12" s="2">
        <v>548</v>
      </c>
      <c r="AB12" s="2">
        <v>391</v>
      </c>
      <c r="AC12" s="2">
        <v>821</v>
      </c>
      <c r="AD12" s="2">
        <v>412</v>
      </c>
      <c r="AE12" s="2">
        <v>409</v>
      </c>
      <c r="AF12" s="235">
        <v>2020</v>
      </c>
      <c r="AG12" s="233">
        <v>2020</v>
      </c>
      <c r="AH12" s="2">
        <v>16164</v>
      </c>
      <c r="AI12" s="2">
        <v>8575</v>
      </c>
      <c r="AJ12" s="2">
        <v>7589</v>
      </c>
      <c r="AK12" s="2">
        <v>1576</v>
      </c>
      <c r="AL12" s="2">
        <v>940</v>
      </c>
      <c r="AM12" s="2">
        <v>636</v>
      </c>
      <c r="AN12" s="2">
        <v>1629</v>
      </c>
      <c r="AO12" s="2">
        <v>928</v>
      </c>
      <c r="AP12" s="2">
        <v>701</v>
      </c>
      <c r="AQ12" s="2">
        <v>3466</v>
      </c>
      <c r="AR12" s="2">
        <v>2000</v>
      </c>
      <c r="AS12" s="2">
        <v>1466</v>
      </c>
      <c r="AT12" s="2">
        <v>5884</v>
      </c>
      <c r="AU12" s="2">
        <v>3216</v>
      </c>
      <c r="AV12" s="2">
        <v>2668</v>
      </c>
      <c r="AW12" s="2">
        <v>1782</v>
      </c>
      <c r="AX12" s="2">
        <v>1035</v>
      </c>
      <c r="AY12" s="2">
        <v>747</v>
      </c>
      <c r="AZ12" s="2">
        <v>4222</v>
      </c>
      <c r="BA12" s="2">
        <v>2382</v>
      </c>
      <c r="BB12" s="2">
        <v>1840</v>
      </c>
      <c r="BC12" s="2">
        <v>1269</v>
      </c>
      <c r="BD12" s="2">
        <v>705</v>
      </c>
      <c r="BE12" s="2">
        <v>564</v>
      </c>
      <c r="BF12" s="235">
        <v>2020</v>
      </c>
    </row>
    <row r="13" spans="1:64" s="22" customFormat="1" ht="45" customHeight="1">
      <c r="A13" s="238">
        <v>2021</v>
      </c>
      <c r="B13" s="291">
        <f>SUM(B14:B25)</f>
        <v>223619</v>
      </c>
      <c r="C13" s="291">
        <f t="shared" ref="C13:AE13" si="0">SUM(C14:C25)</f>
        <v>117489</v>
      </c>
      <c r="D13" s="291">
        <f t="shared" si="0"/>
        <v>106130</v>
      </c>
      <c r="E13" s="291">
        <f t="shared" si="0"/>
        <v>138571</v>
      </c>
      <c r="F13" s="291">
        <f t="shared" si="0"/>
        <v>71933</v>
      </c>
      <c r="G13" s="291">
        <f t="shared" si="0"/>
        <v>66638</v>
      </c>
      <c r="H13" s="291">
        <f t="shared" si="0"/>
        <v>11305</v>
      </c>
      <c r="I13" s="291">
        <f t="shared" si="0"/>
        <v>5744</v>
      </c>
      <c r="J13" s="291">
        <f t="shared" si="0"/>
        <v>5561</v>
      </c>
      <c r="K13" s="291">
        <f t="shared" si="0"/>
        <v>3088</v>
      </c>
      <c r="L13" s="291">
        <f t="shared" si="0"/>
        <v>1672</v>
      </c>
      <c r="M13" s="291">
        <f t="shared" si="0"/>
        <v>1416</v>
      </c>
      <c r="N13" s="291">
        <f t="shared" si="0"/>
        <v>1007</v>
      </c>
      <c r="O13" s="291">
        <f t="shared" si="0"/>
        <v>565</v>
      </c>
      <c r="P13" s="291">
        <f t="shared" si="0"/>
        <v>442</v>
      </c>
      <c r="Q13" s="291">
        <f t="shared" si="0"/>
        <v>3112</v>
      </c>
      <c r="R13" s="291">
        <f t="shared" si="0"/>
        <v>1683</v>
      </c>
      <c r="S13" s="291">
        <f t="shared" si="0"/>
        <v>1429</v>
      </c>
      <c r="T13" s="291">
        <f t="shared" si="0"/>
        <v>31992</v>
      </c>
      <c r="U13" s="291">
        <f t="shared" si="0"/>
        <v>16388</v>
      </c>
      <c r="V13" s="291">
        <f t="shared" si="0"/>
        <v>15604</v>
      </c>
      <c r="W13" s="291">
        <f t="shared" si="0"/>
        <v>1682</v>
      </c>
      <c r="X13" s="291">
        <f t="shared" si="0"/>
        <v>896</v>
      </c>
      <c r="Y13" s="291">
        <f t="shared" si="0"/>
        <v>786</v>
      </c>
      <c r="Z13" s="291">
        <f t="shared" si="0"/>
        <v>951</v>
      </c>
      <c r="AA13" s="291">
        <f t="shared" si="0"/>
        <v>576</v>
      </c>
      <c r="AB13" s="291">
        <f t="shared" si="0"/>
        <v>375</v>
      </c>
      <c r="AC13" s="291">
        <f t="shared" si="0"/>
        <v>532</v>
      </c>
      <c r="AD13" s="291">
        <f t="shared" si="0"/>
        <v>287</v>
      </c>
      <c r="AE13" s="291">
        <f t="shared" si="0"/>
        <v>245</v>
      </c>
      <c r="AF13" s="240">
        <f>A13</f>
        <v>2021</v>
      </c>
      <c r="AG13" s="238">
        <f>AF13</f>
        <v>2021</v>
      </c>
      <c r="AH13" s="291">
        <f t="shared" ref="AH13:BE13" si="1">SUM(AH14:AH25)</f>
        <v>13481</v>
      </c>
      <c r="AI13" s="291">
        <f t="shared" si="1"/>
        <v>7415</v>
      </c>
      <c r="AJ13" s="291">
        <f t="shared" si="1"/>
        <v>6066</v>
      </c>
      <c r="AK13" s="291">
        <f t="shared" si="1"/>
        <v>1268</v>
      </c>
      <c r="AL13" s="291">
        <f t="shared" si="1"/>
        <v>761</v>
      </c>
      <c r="AM13" s="291">
        <f t="shared" si="1"/>
        <v>507</v>
      </c>
      <c r="AN13" s="291">
        <f t="shared" si="1"/>
        <v>1266</v>
      </c>
      <c r="AO13" s="291">
        <f t="shared" si="1"/>
        <v>711</v>
      </c>
      <c r="AP13" s="291">
        <f t="shared" si="1"/>
        <v>555</v>
      </c>
      <c r="AQ13" s="291">
        <f t="shared" si="1"/>
        <v>2724</v>
      </c>
      <c r="AR13" s="291">
        <f t="shared" si="1"/>
        <v>1560</v>
      </c>
      <c r="AS13" s="291">
        <f t="shared" si="1"/>
        <v>1164</v>
      </c>
      <c r="AT13" s="291">
        <f t="shared" si="1"/>
        <v>5160</v>
      </c>
      <c r="AU13" s="291">
        <f t="shared" si="1"/>
        <v>2891</v>
      </c>
      <c r="AV13" s="291">
        <f t="shared" si="1"/>
        <v>2269</v>
      </c>
      <c r="AW13" s="291">
        <f t="shared" si="1"/>
        <v>1694</v>
      </c>
      <c r="AX13" s="291">
        <f t="shared" si="1"/>
        <v>1037</v>
      </c>
      <c r="AY13" s="291">
        <f t="shared" si="1"/>
        <v>657</v>
      </c>
      <c r="AZ13" s="291">
        <f t="shared" si="1"/>
        <v>4460</v>
      </c>
      <c r="BA13" s="291">
        <f t="shared" si="1"/>
        <v>2608</v>
      </c>
      <c r="BB13" s="291">
        <f t="shared" si="1"/>
        <v>1852</v>
      </c>
      <c r="BC13" s="291">
        <f t="shared" si="1"/>
        <v>1326</v>
      </c>
      <c r="BD13" s="291">
        <f t="shared" si="1"/>
        <v>762</v>
      </c>
      <c r="BE13" s="291">
        <f t="shared" si="1"/>
        <v>564</v>
      </c>
      <c r="BF13" s="240">
        <f>AG13</f>
        <v>2021</v>
      </c>
    </row>
    <row r="14" spans="1:64" ht="30" customHeight="1">
      <c r="A14" s="169" t="s">
        <v>203</v>
      </c>
      <c r="B14" s="2">
        <v>22058</v>
      </c>
      <c r="C14" s="2">
        <v>11481</v>
      </c>
      <c r="D14" s="2">
        <v>10577</v>
      </c>
      <c r="E14" s="2">
        <v>13461</v>
      </c>
      <c r="F14" s="2">
        <v>6934</v>
      </c>
      <c r="G14" s="2">
        <v>6527</v>
      </c>
      <c r="H14" s="2">
        <v>1064</v>
      </c>
      <c r="I14" s="2">
        <v>530</v>
      </c>
      <c r="J14" s="2">
        <v>534</v>
      </c>
      <c r="K14" s="2">
        <v>342</v>
      </c>
      <c r="L14" s="2">
        <v>185</v>
      </c>
      <c r="M14" s="2">
        <v>157</v>
      </c>
      <c r="N14" s="2">
        <v>106</v>
      </c>
      <c r="O14" s="2">
        <v>61</v>
      </c>
      <c r="P14" s="2">
        <v>45</v>
      </c>
      <c r="Q14" s="2">
        <v>307</v>
      </c>
      <c r="R14" s="2">
        <v>158</v>
      </c>
      <c r="S14" s="2">
        <v>149</v>
      </c>
      <c r="T14" s="2">
        <v>3408</v>
      </c>
      <c r="U14" s="2">
        <v>1712</v>
      </c>
      <c r="V14" s="2">
        <v>1696</v>
      </c>
      <c r="W14" s="2">
        <v>174</v>
      </c>
      <c r="X14" s="2">
        <v>88</v>
      </c>
      <c r="Y14" s="2">
        <v>86</v>
      </c>
      <c r="Z14" s="2">
        <v>95</v>
      </c>
      <c r="AA14" s="2">
        <v>56</v>
      </c>
      <c r="AB14" s="2">
        <v>39</v>
      </c>
      <c r="AC14" s="2">
        <v>57</v>
      </c>
      <c r="AD14" s="2">
        <v>28</v>
      </c>
      <c r="AE14" s="2">
        <v>29</v>
      </c>
      <c r="AF14" s="235" t="s">
        <v>145</v>
      </c>
      <c r="AG14" s="169" t="s">
        <v>203</v>
      </c>
      <c r="AH14" s="2">
        <v>1165</v>
      </c>
      <c r="AI14" s="2">
        <v>660</v>
      </c>
      <c r="AJ14" s="2">
        <v>505</v>
      </c>
      <c r="AK14" s="2">
        <v>102</v>
      </c>
      <c r="AL14" s="2">
        <v>65</v>
      </c>
      <c r="AM14" s="2">
        <v>37</v>
      </c>
      <c r="AN14" s="2">
        <v>110</v>
      </c>
      <c r="AO14" s="2">
        <v>59</v>
      </c>
      <c r="AP14" s="2">
        <v>51</v>
      </c>
      <c r="AQ14" s="2">
        <v>293</v>
      </c>
      <c r="AR14" s="2">
        <v>156</v>
      </c>
      <c r="AS14" s="2">
        <v>137</v>
      </c>
      <c r="AT14" s="2">
        <v>548</v>
      </c>
      <c r="AU14" s="2">
        <v>306</v>
      </c>
      <c r="AV14" s="2">
        <v>242</v>
      </c>
      <c r="AW14" s="2">
        <v>184</v>
      </c>
      <c r="AX14" s="2">
        <v>112</v>
      </c>
      <c r="AY14" s="2">
        <v>72</v>
      </c>
      <c r="AZ14" s="2">
        <v>484</v>
      </c>
      <c r="BA14" s="2">
        <v>284</v>
      </c>
      <c r="BB14" s="2">
        <v>200</v>
      </c>
      <c r="BC14" s="2">
        <v>158</v>
      </c>
      <c r="BD14" s="2">
        <v>87</v>
      </c>
      <c r="BE14" s="2">
        <v>71</v>
      </c>
      <c r="BF14" s="235" t="s">
        <v>145</v>
      </c>
    </row>
    <row r="15" spans="1:64" ht="30" customHeight="1">
      <c r="A15" s="169" t="s">
        <v>212</v>
      </c>
      <c r="B15" s="2">
        <v>22046</v>
      </c>
      <c r="C15" s="2">
        <v>11330</v>
      </c>
      <c r="D15" s="2">
        <v>10716</v>
      </c>
      <c r="E15" s="2">
        <v>13401</v>
      </c>
      <c r="F15" s="2">
        <v>6821</v>
      </c>
      <c r="G15" s="2">
        <v>6580</v>
      </c>
      <c r="H15" s="2">
        <v>1241</v>
      </c>
      <c r="I15" s="2">
        <v>624</v>
      </c>
      <c r="J15" s="2">
        <v>617</v>
      </c>
      <c r="K15" s="2">
        <v>283</v>
      </c>
      <c r="L15" s="2">
        <v>147</v>
      </c>
      <c r="M15" s="2">
        <v>136</v>
      </c>
      <c r="N15" s="2">
        <v>86</v>
      </c>
      <c r="O15" s="2">
        <v>49</v>
      </c>
      <c r="P15" s="2">
        <v>37</v>
      </c>
      <c r="Q15" s="2">
        <v>255</v>
      </c>
      <c r="R15" s="2">
        <v>139</v>
      </c>
      <c r="S15" s="2">
        <v>116</v>
      </c>
      <c r="T15" s="2">
        <v>3331</v>
      </c>
      <c r="U15" s="2">
        <v>1688</v>
      </c>
      <c r="V15" s="2">
        <v>1643</v>
      </c>
      <c r="W15" s="2">
        <v>189</v>
      </c>
      <c r="X15" s="2">
        <v>98</v>
      </c>
      <c r="Y15" s="2">
        <v>91</v>
      </c>
      <c r="Z15" s="2">
        <v>105</v>
      </c>
      <c r="AA15" s="2">
        <v>63</v>
      </c>
      <c r="AB15" s="2">
        <v>42</v>
      </c>
      <c r="AC15" s="2">
        <v>76</v>
      </c>
      <c r="AD15" s="2">
        <v>38</v>
      </c>
      <c r="AE15" s="2">
        <v>38</v>
      </c>
      <c r="AF15" s="235" t="s">
        <v>154</v>
      </c>
      <c r="AG15" s="169" t="s">
        <v>212</v>
      </c>
      <c r="AH15" s="2">
        <v>1202</v>
      </c>
      <c r="AI15" s="2">
        <v>657</v>
      </c>
      <c r="AJ15" s="2">
        <v>545</v>
      </c>
      <c r="AK15" s="2">
        <v>141</v>
      </c>
      <c r="AL15" s="2">
        <v>82</v>
      </c>
      <c r="AM15" s="2">
        <v>59</v>
      </c>
      <c r="AN15" s="2">
        <v>122</v>
      </c>
      <c r="AO15" s="2">
        <v>65</v>
      </c>
      <c r="AP15" s="2">
        <v>57</v>
      </c>
      <c r="AQ15" s="2">
        <v>263</v>
      </c>
      <c r="AR15" s="2">
        <v>129</v>
      </c>
      <c r="AS15" s="2">
        <v>134</v>
      </c>
      <c r="AT15" s="2">
        <v>565</v>
      </c>
      <c r="AU15" s="2">
        <v>299</v>
      </c>
      <c r="AV15" s="2">
        <v>266</v>
      </c>
      <c r="AW15" s="2">
        <v>207</v>
      </c>
      <c r="AX15" s="2">
        <v>129</v>
      </c>
      <c r="AY15" s="2">
        <v>78</v>
      </c>
      <c r="AZ15" s="2">
        <v>436</v>
      </c>
      <c r="BA15" s="2">
        <v>225</v>
      </c>
      <c r="BB15" s="2">
        <v>211</v>
      </c>
      <c r="BC15" s="2">
        <v>143</v>
      </c>
      <c r="BD15" s="2">
        <v>77</v>
      </c>
      <c r="BE15" s="2">
        <v>66</v>
      </c>
      <c r="BF15" s="235" t="s">
        <v>154</v>
      </c>
    </row>
    <row r="16" spans="1:64" ht="30" customHeight="1">
      <c r="A16" s="169" t="s">
        <v>247</v>
      </c>
      <c r="B16" s="2">
        <v>23393</v>
      </c>
      <c r="C16" s="2">
        <v>12238</v>
      </c>
      <c r="D16" s="2">
        <v>11155</v>
      </c>
      <c r="E16" s="2">
        <v>14448</v>
      </c>
      <c r="F16" s="2">
        <v>7458</v>
      </c>
      <c r="G16" s="2">
        <v>6990</v>
      </c>
      <c r="H16" s="2">
        <v>1147</v>
      </c>
      <c r="I16" s="2">
        <v>577</v>
      </c>
      <c r="J16" s="2">
        <v>570</v>
      </c>
      <c r="K16" s="2">
        <v>356</v>
      </c>
      <c r="L16" s="2">
        <v>191</v>
      </c>
      <c r="M16" s="2">
        <v>165</v>
      </c>
      <c r="N16" s="2">
        <v>129</v>
      </c>
      <c r="O16" s="2">
        <v>67</v>
      </c>
      <c r="P16" s="2">
        <v>62</v>
      </c>
      <c r="Q16" s="2">
        <v>357</v>
      </c>
      <c r="R16" s="2">
        <v>189</v>
      </c>
      <c r="S16" s="2">
        <v>168</v>
      </c>
      <c r="T16" s="2">
        <v>3381</v>
      </c>
      <c r="U16" s="2">
        <v>1771</v>
      </c>
      <c r="V16" s="2">
        <v>1610</v>
      </c>
      <c r="W16" s="2">
        <v>207</v>
      </c>
      <c r="X16" s="2">
        <v>106</v>
      </c>
      <c r="Y16" s="2">
        <v>101</v>
      </c>
      <c r="Z16" s="2">
        <v>100</v>
      </c>
      <c r="AA16" s="2">
        <v>64</v>
      </c>
      <c r="AB16" s="2">
        <v>36</v>
      </c>
      <c r="AC16" s="2">
        <v>48</v>
      </c>
      <c r="AD16" s="2">
        <v>26</v>
      </c>
      <c r="AE16" s="2">
        <v>22</v>
      </c>
      <c r="AF16" s="235" t="s">
        <v>159</v>
      </c>
      <c r="AG16" s="169" t="s">
        <v>247</v>
      </c>
      <c r="AH16" s="2">
        <v>1325</v>
      </c>
      <c r="AI16" s="2">
        <v>703</v>
      </c>
      <c r="AJ16" s="2">
        <v>622</v>
      </c>
      <c r="AK16" s="2">
        <v>140</v>
      </c>
      <c r="AL16" s="2">
        <v>84</v>
      </c>
      <c r="AM16" s="2">
        <v>56</v>
      </c>
      <c r="AN16" s="2">
        <v>116</v>
      </c>
      <c r="AO16" s="2">
        <v>65</v>
      </c>
      <c r="AP16" s="2">
        <v>51</v>
      </c>
      <c r="AQ16" s="2">
        <v>285</v>
      </c>
      <c r="AR16" s="2">
        <v>152</v>
      </c>
      <c r="AS16" s="2">
        <v>133</v>
      </c>
      <c r="AT16" s="2">
        <v>541</v>
      </c>
      <c r="AU16" s="2">
        <v>297</v>
      </c>
      <c r="AV16" s="2">
        <v>244</v>
      </c>
      <c r="AW16" s="2">
        <v>174</v>
      </c>
      <c r="AX16" s="2">
        <v>105</v>
      </c>
      <c r="AY16" s="2">
        <v>69</v>
      </c>
      <c r="AZ16" s="2">
        <v>505</v>
      </c>
      <c r="BA16" s="2">
        <v>295</v>
      </c>
      <c r="BB16" s="2">
        <v>210</v>
      </c>
      <c r="BC16" s="2">
        <v>134</v>
      </c>
      <c r="BD16" s="2">
        <v>88</v>
      </c>
      <c r="BE16" s="2">
        <v>46</v>
      </c>
      <c r="BF16" s="235" t="s">
        <v>159</v>
      </c>
    </row>
    <row r="17" spans="1:58" ht="45" customHeight="1">
      <c r="A17" s="169" t="s">
        <v>224</v>
      </c>
      <c r="B17" s="2">
        <v>18130</v>
      </c>
      <c r="C17" s="2">
        <v>9668</v>
      </c>
      <c r="D17" s="2">
        <v>8462</v>
      </c>
      <c r="E17" s="2">
        <v>11097</v>
      </c>
      <c r="F17" s="2">
        <v>5804</v>
      </c>
      <c r="G17" s="2">
        <v>5293</v>
      </c>
      <c r="H17" s="2">
        <v>945</v>
      </c>
      <c r="I17" s="2">
        <v>497</v>
      </c>
      <c r="J17" s="2">
        <v>448</v>
      </c>
      <c r="K17" s="2">
        <v>234</v>
      </c>
      <c r="L17" s="2">
        <v>135</v>
      </c>
      <c r="M17" s="2">
        <v>99</v>
      </c>
      <c r="N17" s="2">
        <v>97</v>
      </c>
      <c r="O17" s="2">
        <v>60</v>
      </c>
      <c r="P17" s="2">
        <v>37</v>
      </c>
      <c r="Q17" s="2">
        <v>272</v>
      </c>
      <c r="R17" s="2">
        <v>143</v>
      </c>
      <c r="S17" s="2">
        <v>129</v>
      </c>
      <c r="T17" s="2">
        <v>2694</v>
      </c>
      <c r="U17" s="2">
        <v>1408</v>
      </c>
      <c r="V17" s="2">
        <v>1286</v>
      </c>
      <c r="W17" s="2">
        <v>135</v>
      </c>
      <c r="X17" s="2">
        <v>67</v>
      </c>
      <c r="Y17" s="2">
        <v>68</v>
      </c>
      <c r="Z17" s="2">
        <v>86</v>
      </c>
      <c r="AA17" s="2">
        <v>51</v>
      </c>
      <c r="AB17" s="2">
        <v>35</v>
      </c>
      <c r="AC17" s="2">
        <v>31</v>
      </c>
      <c r="AD17" s="2">
        <v>19</v>
      </c>
      <c r="AE17" s="2">
        <v>12</v>
      </c>
      <c r="AF17" s="235" t="s">
        <v>103</v>
      </c>
      <c r="AG17" s="169" t="s">
        <v>224</v>
      </c>
      <c r="AH17" s="2">
        <v>1168</v>
      </c>
      <c r="AI17" s="2">
        <v>667</v>
      </c>
      <c r="AJ17" s="2">
        <v>501</v>
      </c>
      <c r="AK17" s="2">
        <v>101</v>
      </c>
      <c r="AL17" s="2">
        <v>66</v>
      </c>
      <c r="AM17" s="2">
        <v>35</v>
      </c>
      <c r="AN17" s="2">
        <v>100</v>
      </c>
      <c r="AO17" s="2">
        <v>56</v>
      </c>
      <c r="AP17" s="2">
        <v>44</v>
      </c>
      <c r="AQ17" s="2">
        <v>184</v>
      </c>
      <c r="AR17" s="2">
        <v>119</v>
      </c>
      <c r="AS17" s="2">
        <v>65</v>
      </c>
      <c r="AT17" s="2">
        <v>400</v>
      </c>
      <c r="AU17" s="2">
        <v>227</v>
      </c>
      <c r="AV17" s="2">
        <v>173</v>
      </c>
      <c r="AW17" s="2">
        <v>147</v>
      </c>
      <c r="AX17" s="2">
        <v>91</v>
      </c>
      <c r="AY17" s="2">
        <v>56</v>
      </c>
      <c r="AZ17" s="2">
        <v>351</v>
      </c>
      <c r="BA17" s="2">
        <v>201</v>
      </c>
      <c r="BB17" s="2">
        <v>150</v>
      </c>
      <c r="BC17" s="2">
        <v>88</v>
      </c>
      <c r="BD17" s="2">
        <v>57</v>
      </c>
      <c r="BE17" s="2">
        <v>31</v>
      </c>
      <c r="BF17" s="235" t="s">
        <v>103</v>
      </c>
    </row>
    <row r="18" spans="1:58" ht="30" customHeight="1">
      <c r="A18" s="169" t="s">
        <v>204</v>
      </c>
      <c r="B18" s="2">
        <v>16315</v>
      </c>
      <c r="C18" s="2">
        <v>8695</v>
      </c>
      <c r="D18" s="2">
        <v>7620</v>
      </c>
      <c r="E18" s="2">
        <v>10096</v>
      </c>
      <c r="F18" s="2">
        <v>5272</v>
      </c>
      <c r="G18" s="2">
        <v>4824</v>
      </c>
      <c r="H18" s="2">
        <v>833</v>
      </c>
      <c r="I18" s="2">
        <v>443</v>
      </c>
      <c r="J18" s="2">
        <v>390</v>
      </c>
      <c r="K18" s="2">
        <v>229</v>
      </c>
      <c r="L18" s="2">
        <v>118</v>
      </c>
      <c r="M18" s="2">
        <v>111</v>
      </c>
      <c r="N18" s="2">
        <v>75</v>
      </c>
      <c r="O18" s="2">
        <v>41</v>
      </c>
      <c r="P18" s="2">
        <v>34</v>
      </c>
      <c r="Q18" s="2">
        <v>251</v>
      </c>
      <c r="R18" s="2">
        <v>135</v>
      </c>
      <c r="S18" s="2">
        <v>116</v>
      </c>
      <c r="T18" s="2">
        <v>2249</v>
      </c>
      <c r="U18" s="2">
        <v>1207</v>
      </c>
      <c r="V18" s="2">
        <v>1042</v>
      </c>
      <c r="W18" s="2">
        <v>126</v>
      </c>
      <c r="X18" s="2">
        <v>78</v>
      </c>
      <c r="Y18" s="2">
        <v>48</v>
      </c>
      <c r="Z18" s="2">
        <v>57</v>
      </c>
      <c r="AA18" s="2">
        <v>33</v>
      </c>
      <c r="AB18" s="2">
        <v>24</v>
      </c>
      <c r="AC18" s="2">
        <v>43</v>
      </c>
      <c r="AD18" s="2">
        <v>21</v>
      </c>
      <c r="AE18" s="2">
        <v>22</v>
      </c>
      <c r="AF18" s="235" t="s">
        <v>260</v>
      </c>
      <c r="AG18" s="169" t="s">
        <v>204</v>
      </c>
      <c r="AH18" s="2">
        <v>1068</v>
      </c>
      <c r="AI18" s="2">
        <v>590</v>
      </c>
      <c r="AJ18" s="2">
        <v>478</v>
      </c>
      <c r="AK18" s="2">
        <v>73</v>
      </c>
      <c r="AL18" s="2">
        <v>41</v>
      </c>
      <c r="AM18" s="2">
        <v>32</v>
      </c>
      <c r="AN18" s="2">
        <v>105</v>
      </c>
      <c r="AO18" s="2">
        <v>65</v>
      </c>
      <c r="AP18" s="2">
        <v>40</v>
      </c>
      <c r="AQ18" s="2">
        <v>218</v>
      </c>
      <c r="AR18" s="2">
        <v>137</v>
      </c>
      <c r="AS18" s="2">
        <v>81</v>
      </c>
      <c r="AT18" s="2">
        <v>343</v>
      </c>
      <c r="AU18" s="2">
        <v>186</v>
      </c>
      <c r="AV18" s="2">
        <v>157</v>
      </c>
      <c r="AW18" s="2">
        <v>96</v>
      </c>
      <c r="AX18" s="2">
        <v>67</v>
      </c>
      <c r="AY18" s="2">
        <v>29</v>
      </c>
      <c r="AZ18" s="2">
        <v>354</v>
      </c>
      <c r="BA18" s="2">
        <v>205</v>
      </c>
      <c r="BB18" s="2">
        <v>149</v>
      </c>
      <c r="BC18" s="2">
        <v>99</v>
      </c>
      <c r="BD18" s="2">
        <v>56</v>
      </c>
      <c r="BE18" s="2">
        <v>43</v>
      </c>
      <c r="BF18" s="235" t="s">
        <v>260</v>
      </c>
    </row>
    <row r="19" spans="1:58" ht="30" customHeight="1">
      <c r="A19" s="169" t="s">
        <v>239</v>
      </c>
      <c r="B19" s="2">
        <v>16446</v>
      </c>
      <c r="C19" s="2">
        <v>8717</v>
      </c>
      <c r="D19" s="2">
        <v>7729</v>
      </c>
      <c r="E19" s="2">
        <v>10498</v>
      </c>
      <c r="F19" s="2">
        <v>5488</v>
      </c>
      <c r="G19" s="2">
        <v>5010</v>
      </c>
      <c r="H19" s="2">
        <v>763</v>
      </c>
      <c r="I19" s="2">
        <v>399</v>
      </c>
      <c r="J19" s="2">
        <v>364</v>
      </c>
      <c r="K19" s="2">
        <v>222</v>
      </c>
      <c r="L19" s="2">
        <v>116</v>
      </c>
      <c r="M19" s="2">
        <v>106</v>
      </c>
      <c r="N19" s="2">
        <v>64</v>
      </c>
      <c r="O19" s="2">
        <v>36</v>
      </c>
      <c r="P19" s="2">
        <v>28</v>
      </c>
      <c r="Q19" s="2">
        <v>249</v>
      </c>
      <c r="R19" s="2">
        <v>141</v>
      </c>
      <c r="S19" s="2">
        <v>108</v>
      </c>
      <c r="T19" s="2">
        <v>2211</v>
      </c>
      <c r="U19" s="2">
        <v>1133</v>
      </c>
      <c r="V19" s="2">
        <v>1078</v>
      </c>
      <c r="W19" s="2">
        <v>106</v>
      </c>
      <c r="X19" s="2">
        <v>59</v>
      </c>
      <c r="Y19" s="2">
        <v>47</v>
      </c>
      <c r="Z19" s="2">
        <v>77</v>
      </c>
      <c r="AA19" s="2">
        <v>46</v>
      </c>
      <c r="AB19" s="2">
        <v>31</v>
      </c>
      <c r="AC19" s="2">
        <v>44</v>
      </c>
      <c r="AD19" s="2">
        <v>22</v>
      </c>
      <c r="AE19" s="2">
        <v>22</v>
      </c>
      <c r="AF19" s="235" t="s">
        <v>101</v>
      </c>
      <c r="AG19" s="169" t="s">
        <v>239</v>
      </c>
      <c r="AH19" s="2">
        <v>1030</v>
      </c>
      <c r="AI19" s="2">
        <v>577</v>
      </c>
      <c r="AJ19" s="2">
        <v>453</v>
      </c>
      <c r="AK19" s="2">
        <v>88</v>
      </c>
      <c r="AL19" s="2">
        <v>52</v>
      </c>
      <c r="AM19" s="2">
        <v>36</v>
      </c>
      <c r="AN19" s="2">
        <v>98</v>
      </c>
      <c r="AO19" s="2">
        <v>63</v>
      </c>
      <c r="AP19" s="2">
        <v>35</v>
      </c>
      <c r="AQ19" s="2">
        <v>158</v>
      </c>
      <c r="AR19" s="2">
        <v>93</v>
      </c>
      <c r="AS19" s="2">
        <v>65</v>
      </c>
      <c r="AT19" s="2">
        <v>311</v>
      </c>
      <c r="AU19" s="2">
        <v>187</v>
      </c>
      <c r="AV19" s="2">
        <v>124</v>
      </c>
      <c r="AW19" s="2">
        <v>129</v>
      </c>
      <c r="AX19" s="2">
        <v>70</v>
      </c>
      <c r="AY19" s="2">
        <v>59</v>
      </c>
      <c r="AZ19" s="2">
        <v>320</v>
      </c>
      <c r="BA19" s="2">
        <v>185</v>
      </c>
      <c r="BB19" s="2">
        <v>135</v>
      </c>
      <c r="BC19" s="2">
        <v>78</v>
      </c>
      <c r="BD19" s="2">
        <v>50</v>
      </c>
      <c r="BE19" s="2">
        <v>28</v>
      </c>
      <c r="BF19" s="235" t="s">
        <v>101</v>
      </c>
    </row>
    <row r="20" spans="1:58" ht="45" customHeight="1">
      <c r="A20" s="169" t="s">
        <v>233</v>
      </c>
      <c r="B20" s="2">
        <v>16412</v>
      </c>
      <c r="C20" s="2">
        <v>8663</v>
      </c>
      <c r="D20" s="2">
        <v>7749</v>
      </c>
      <c r="E20" s="2">
        <v>10105</v>
      </c>
      <c r="F20" s="2">
        <v>5286</v>
      </c>
      <c r="G20" s="2">
        <v>4819</v>
      </c>
      <c r="H20" s="2">
        <v>840</v>
      </c>
      <c r="I20" s="2">
        <v>427</v>
      </c>
      <c r="J20" s="2">
        <v>413</v>
      </c>
      <c r="K20" s="2">
        <v>269</v>
      </c>
      <c r="L20" s="2">
        <v>141</v>
      </c>
      <c r="M20" s="2">
        <v>128</v>
      </c>
      <c r="N20" s="2">
        <v>72</v>
      </c>
      <c r="O20" s="2">
        <v>40</v>
      </c>
      <c r="P20" s="2">
        <v>32</v>
      </c>
      <c r="Q20" s="2">
        <v>239</v>
      </c>
      <c r="R20" s="2">
        <v>123</v>
      </c>
      <c r="S20" s="2">
        <v>116</v>
      </c>
      <c r="T20" s="2">
        <v>2271</v>
      </c>
      <c r="U20" s="2">
        <v>1164</v>
      </c>
      <c r="V20" s="2">
        <v>1107</v>
      </c>
      <c r="W20" s="2">
        <v>120</v>
      </c>
      <c r="X20" s="2">
        <v>65</v>
      </c>
      <c r="Y20" s="2">
        <v>55</v>
      </c>
      <c r="Z20" s="2">
        <v>94</v>
      </c>
      <c r="AA20" s="2">
        <v>63</v>
      </c>
      <c r="AB20" s="2">
        <v>31</v>
      </c>
      <c r="AC20" s="2">
        <v>60</v>
      </c>
      <c r="AD20" s="2">
        <v>38</v>
      </c>
      <c r="AE20" s="2">
        <v>22</v>
      </c>
      <c r="AF20" s="235" t="s">
        <v>117</v>
      </c>
      <c r="AG20" s="169" t="s">
        <v>233</v>
      </c>
      <c r="AH20" s="2">
        <v>1045</v>
      </c>
      <c r="AI20" s="2">
        <v>586</v>
      </c>
      <c r="AJ20" s="2">
        <v>459</v>
      </c>
      <c r="AK20" s="2">
        <v>104</v>
      </c>
      <c r="AL20" s="2">
        <v>59</v>
      </c>
      <c r="AM20" s="2">
        <v>45</v>
      </c>
      <c r="AN20" s="2">
        <v>140</v>
      </c>
      <c r="AO20" s="2">
        <v>69</v>
      </c>
      <c r="AP20" s="2">
        <v>71</v>
      </c>
      <c r="AQ20" s="2">
        <v>186</v>
      </c>
      <c r="AR20" s="2">
        <v>99</v>
      </c>
      <c r="AS20" s="2">
        <v>87</v>
      </c>
      <c r="AT20" s="2">
        <v>349</v>
      </c>
      <c r="AU20" s="2">
        <v>200</v>
      </c>
      <c r="AV20" s="2">
        <v>149</v>
      </c>
      <c r="AW20" s="2">
        <v>116</v>
      </c>
      <c r="AX20" s="2">
        <v>76</v>
      </c>
      <c r="AY20" s="2">
        <v>40</v>
      </c>
      <c r="AZ20" s="2">
        <v>297</v>
      </c>
      <c r="BA20" s="2">
        <v>170</v>
      </c>
      <c r="BB20" s="2">
        <v>127</v>
      </c>
      <c r="BC20" s="2">
        <v>105</v>
      </c>
      <c r="BD20" s="2">
        <v>57</v>
      </c>
      <c r="BE20" s="2">
        <v>48</v>
      </c>
      <c r="BF20" s="235" t="s">
        <v>117</v>
      </c>
    </row>
    <row r="21" spans="1:58" ht="30" customHeight="1">
      <c r="A21" s="169" t="s">
        <v>209</v>
      </c>
      <c r="B21" s="2">
        <v>16829</v>
      </c>
      <c r="C21" s="2">
        <v>8812</v>
      </c>
      <c r="D21" s="2">
        <v>8017</v>
      </c>
      <c r="E21" s="2">
        <v>10113</v>
      </c>
      <c r="F21" s="2">
        <v>5255</v>
      </c>
      <c r="G21" s="2">
        <v>4858</v>
      </c>
      <c r="H21" s="2">
        <v>1017</v>
      </c>
      <c r="I21" s="2">
        <v>481</v>
      </c>
      <c r="J21" s="2">
        <v>536</v>
      </c>
      <c r="K21" s="2">
        <v>203</v>
      </c>
      <c r="L21" s="2">
        <v>116</v>
      </c>
      <c r="M21" s="2">
        <v>87</v>
      </c>
      <c r="N21" s="2">
        <v>83</v>
      </c>
      <c r="O21" s="2">
        <v>48</v>
      </c>
      <c r="P21" s="2">
        <v>35</v>
      </c>
      <c r="Q21" s="2">
        <v>254</v>
      </c>
      <c r="R21" s="2">
        <v>139</v>
      </c>
      <c r="S21" s="2">
        <v>115</v>
      </c>
      <c r="T21" s="2">
        <v>2544</v>
      </c>
      <c r="U21" s="2">
        <v>1281</v>
      </c>
      <c r="V21" s="2">
        <v>1263</v>
      </c>
      <c r="W21" s="2">
        <v>119</v>
      </c>
      <c r="X21" s="2">
        <v>63</v>
      </c>
      <c r="Y21" s="2">
        <v>56</v>
      </c>
      <c r="Z21" s="2">
        <v>73</v>
      </c>
      <c r="AA21" s="2">
        <v>45</v>
      </c>
      <c r="AB21" s="2">
        <v>28</v>
      </c>
      <c r="AC21" s="2">
        <v>35</v>
      </c>
      <c r="AD21" s="2">
        <v>19</v>
      </c>
      <c r="AE21" s="2">
        <v>16</v>
      </c>
      <c r="AF21" s="235" t="s">
        <v>144</v>
      </c>
      <c r="AG21" s="169" t="s">
        <v>209</v>
      </c>
      <c r="AH21" s="2">
        <v>1004</v>
      </c>
      <c r="AI21" s="2">
        <v>551</v>
      </c>
      <c r="AJ21" s="2">
        <v>453</v>
      </c>
      <c r="AK21" s="2">
        <v>74</v>
      </c>
      <c r="AL21" s="2">
        <v>44</v>
      </c>
      <c r="AM21" s="2">
        <v>30</v>
      </c>
      <c r="AN21" s="2">
        <v>103</v>
      </c>
      <c r="AO21" s="2">
        <v>57</v>
      </c>
      <c r="AP21" s="2">
        <v>46</v>
      </c>
      <c r="AQ21" s="2">
        <v>212</v>
      </c>
      <c r="AR21" s="2">
        <v>137</v>
      </c>
      <c r="AS21" s="2">
        <v>75</v>
      </c>
      <c r="AT21" s="2">
        <v>429</v>
      </c>
      <c r="AU21" s="2">
        <v>243</v>
      </c>
      <c r="AV21" s="2">
        <v>186</v>
      </c>
      <c r="AW21" s="2">
        <v>136</v>
      </c>
      <c r="AX21" s="2">
        <v>87</v>
      </c>
      <c r="AY21" s="2">
        <v>49</v>
      </c>
      <c r="AZ21" s="2">
        <v>317</v>
      </c>
      <c r="BA21" s="2">
        <v>187</v>
      </c>
      <c r="BB21" s="2">
        <v>130</v>
      </c>
      <c r="BC21" s="2">
        <v>113</v>
      </c>
      <c r="BD21" s="2">
        <v>59</v>
      </c>
      <c r="BE21" s="2">
        <v>54</v>
      </c>
      <c r="BF21" s="235" t="s">
        <v>144</v>
      </c>
    </row>
    <row r="22" spans="1:58" ht="30" customHeight="1">
      <c r="A22" s="169" t="s">
        <v>217</v>
      </c>
      <c r="B22" s="2">
        <v>16714</v>
      </c>
      <c r="C22" s="2">
        <v>8818</v>
      </c>
      <c r="D22" s="2">
        <v>7896</v>
      </c>
      <c r="E22" s="2">
        <v>10179</v>
      </c>
      <c r="F22" s="2">
        <v>5289</v>
      </c>
      <c r="G22" s="2">
        <v>4890</v>
      </c>
      <c r="H22" s="2">
        <v>845</v>
      </c>
      <c r="I22" s="2">
        <v>431</v>
      </c>
      <c r="J22" s="2">
        <v>414</v>
      </c>
      <c r="K22" s="2">
        <v>242</v>
      </c>
      <c r="L22" s="2">
        <v>131</v>
      </c>
      <c r="M22" s="2">
        <v>111</v>
      </c>
      <c r="N22" s="2">
        <v>77</v>
      </c>
      <c r="O22" s="2">
        <v>42</v>
      </c>
      <c r="P22" s="2">
        <v>35</v>
      </c>
      <c r="Q22" s="2">
        <v>246</v>
      </c>
      <c r="R22" s="2">
        <v>135</v>
      </c>
      <c r="S22" s="2">
        <v>111</v>
      </c>
      <c r="T22" s="2">
        <v>2397</v>
      </c>
      <c r="U22" s="2">
        <v>1208</v>
      </c>
      <c r="V22" s="2">
        <v>1189</v>
      </c>
      <c r="W22" s="2">
        <v>130</v>
      </c>
      <c r="X22" s="2">
        <v>68</v>
      </c>
      <c r="Y22" s="2">
        <v>62</v>
      </c>
      <c r="Z22" s="2">
        <v>69</v>
      </c>
      <c r="AA22" s="2">
        <v>46</v>
      </c>
      <c r="AB22" s="2">
        <v>23</v>
      </c>
      <c r="AC22" s="2">
        <v>32</v>
      </c>
      <c r="AD22" s="2">
        <v>16</v>
      </c>
      <c r="AE22" s="2">
        <v>16</v>
      </c>
      <c r="AF22" s="235" t="s">
        <v>122</v>
      </c>
      <c r="AG22" s="169" t="s">
        <v>217</v>
      </c>
      <c r="AH22" s="2">
        <v>1083</v>
      </c>
      <c r="AI22" s="2">
        <v>586</v>
      </c>
      <c r="AJ22" s="2">
        <v>497</v>
      </c>
      <c r="AK22" s="2">
        <v>119</v>
      </c>
      <c r="AL22" s="2">
        <v>67</v>
      </c>
      <c r="AM22" s="2">
        <v>52</v>
      </c>
      <c r="AN22" s="2">
        <v>93</v>
      </c>
      <c r="AO22" s="2">
        <v>56</v>
      </c>
      <c r="AP22" s="2">
        <v>37</v>
      </c>
      <c r="AQ22" s="2">
        <v>247</v>
      </c>
      <c r="AR22" s="2">
        <v>155</v>
      </c>
      <c r="AS22" s="2">
        <v>92</v>
      </c>
      <c r="AT22" s="2">
        <v>371</v>
      </c>
      <c r="AU22" s="2">
        <v>236</v>
      </c>
      <c r="AV22" s="2">
        <v>135</v>
      </c>
      <c r="AW22" s="2">
        <v>142</v>
      </c>
      <c r="AX22" s="2">
        <v>91</v>
      </c>
      <c r="AY22" s="2">
        <v>51</v>
      </c>
      <c r="AZ22" s="2">
        <v>326</v>
      </c>
      <c r="BA22" s="2">
        <v>202</v>
      </c>
      <c r="BB22" s="2">
        <v>124</v>
      </c>
      <c r="BC22" s="2">
        <v>116</v>
      </c>
      <c r="BD22" s="2">
        <v>59</v>
      </c>
      <c r="BE22" s="2">
        <v>57</v>
      </c>
      <c r="BF22" s="235" t="s">
        <v>122</v>
      </c>
    </row>
    <row r="23" spans="1:58" ht="45" customHeight="1">
      <c r="A23" s="169" t="s">
        <v>127</v>
      </c>
      <c r="B23" s="2">
        <v>15492</v>
      </c>
      <c r="C23" s="2">
        <v>8154</v>
      </c>
      <c r="D23" s="2">
        <v>7338</v>
      </c>
      <c r="E23" s="2">
        <v>9298</v>
      </c>
      <c r="F23" s="2">
        <v>4838</v>
      </c>
      <c r="G23" s="2">
        <v>4460</v>
      </c>
      <c r="H23" s="2">
        <v>804</v>
      </c>
      <c r="I23" s="2">
        <v>403</v>
      </c>
      <c r="J23" s="2">
        <v>401</v>
      </c>
      <c r="K23" s="2">
        <v>209</v>
      </c>
      <c r="L23" s="2">
        <v>119</v>
      </c>
      <c r="M23" s="2">
        <v>90</v>
      </c>
      <c r="N23" s="2">
        <v>73</v>
      </c>
      <c r="O23" s="2">
        <v>40</v>
      </c>
      <c r="P23" s="2">
        <v>33</v>
      </c>
      <c r="Q23" s="2">
        <v>193</v>
      </c>
      <c r="R23" s="2">
        <v>106</v>
      </c>
      <c r="S23" s="2">
        <v>87</v>
      </c>
      <c r="T23" s="2">
        <v>2396</v>
      </c>
      <c r="U23" s="2">
        <v>1211</v>
      </c>
      <c r="V23" s="2">
        <v>1185</v>
      </c>
      <c r="W23" s="2">
        <v>119</v>
      </c>
      <c r="X23" s="2">
        <v>68</v>
      </c>
      <c r="Y23" s="2">
        <v>51</v>
      </c>
      <c r="Z23" s="2">
        <v>52</v>
      </c>
      <c r="AA23" s="2">
        <v>35</v>
      </c>
      <c r="AB23" s="2">
        <v>17</v>
      </c>
      <c r="AC23" s="2">
        <v>27</v>
      </c>
      <c r="AD23" s="2">
        <v>17</v>
      </c>
      <c r="AE23" s="2">
        <v>10</v>
      </c>
      <c r="AF23" s="235" t="s">
        <v>165</v>
      </c>
      <c r="AG23" s="169" t="s">
        <v>127</v>
      </c>
      <c r="AH23" s="2">
        <v>1030</v>
      </c>
      <c r="AI23" s="2">
        <v>554</v>
      </c>
      <c r="AJ23" s="2">
        <v>476</v>
      </c>
      <c r="AK23" s="2">
        <v>98</v>
      </c>
      <c r="AL23" s="2">
        <v>67</v>
      </c>
      <c r="AM23" s="2">
        <v>31</v>
      </c>
      <c r="AN23" s="2">
        <v>97</v>
      </c>
      <c r="AO23" s="2">
        <v>52</v>
      </c>
      <c r="AP23" s="2">
        <v>45</v>
      </c>
      <c r="AQ23" s="2">
        <v>206</v>
      </c>
      <c r="AR23" s="2">
        <v>117</v>
      </c>
      <c r="AS23" s="2">
        <v>89</v>
      </c>
      <c r="AT23" s="2">
        <v>382</v>
      </c>
      <c r="AU23" s="2">
        <v>217</v>
      </c>
      <c r="AV23" s="2">
        <v>165</v>
      </c>
      <c r="AW23" s="2">
        <v>114</v>
      </c>
      <c r="AX23" s="2">
        <v>67</v>
      </c>
      <c r="AY23" s="2">
        <v>47</v>
      </c>
      <c r="AZ23" s="2">
        <v>314</v>
      </c>
      <c r="BA23" s="2">
        <v>195</v>
      </c>
      <c r="BB23" s="2">
        <v>119</v>
      </c>
      <c r="BC23" s="2">
        <v>80</v>
      </c>
      <c r="BD23" s="2">
        <v>48</v>
      </c>
      <c r="BE23" s="2">
        <v>32</v>
      </c>
      <c r="BF23" s="235" t="s">
        <v>165</v>
      </c>
    </row>
    <row r="24" spans="1:58" ht="30" customHeight="1">
      <c r="A24" s="169" t="s">
        <v>139</v>
      </c>
      <c r="B24" s="2">
        <v>17725</v>
      </c>
      <c r="C24" s="2">
        <v>9357</v>
      </c>
      <c r="D24" s="2">
        <v>8368</v>
      </c>
      <c r="E24" s="2">
        <v>11429</v>
      </c>
      <c r="F24" s="2">
        <v>5982</v>
      </c>
      <c r="G24" s="2">
        <v>5447</v>
      </c>
      <c r="H24" s="2">
        <v>806</v>
      </c>
      <c r="I24" s="2">
        <v>407</v>
      </c>
      <c r="J24" s="2">
        <v>399</v>
      </c>
      <c r="K24" s="2">
        <v>224</v>
      </c>
      <c r="L24" s="2">
        <v>123</v>
      </c>
      <c r="M24" s="2">
        <v>101</v>
      </c>
      <c r="N24" s="2">
        <v>72</v>
      </c>
      <c r="O24" s="2">
        <v>44</v>
      </c>
      <c r="P24" s="2">
        <v>28</v>
      </c>
      <c r="Q24" s="2">
        <v>238</v>
      </c>
      <c r="R24" s="2">
        <v>133</v>
      </c>
      <c r="S24" s="2">
        <v>105</v>
      </c>
      <c r="T24" s="2">
        <v>2314</v>
      </c>
      <c r="U24" s="2">
        <v>1186</v>
      </c>
      <c r="V24" s="2">
        <v>1128</v>
      </c>
      <c r="W24" s="2">
        <v>104</v>
      </c>
      <c r="X24" s="2">
        <v>57</v>
      </c>
      <c r="Y24" s="2">
        <v>47</v>
      </c>
      <c r="Z24" s="2">
        <v>65</v>
      </c>
      <c r="AA24" s="2">
        <v>36</v>
      </c>
      <c r="AB24" s="2">
        <v>29</v>
      </c>
      <c r="AC24" s="2">
        <v>33</v>
      </c>
      <c r="AD24" s="2">
        <v>19</v>
      </c>
      <c r="AE24" s="2">
        <v>14</v>
      </c>
      <c r="AF24" s="235" t="s">
        <v>164</v>
      </c>
      <c r="AG24" s="169" t="s">
        <v>139</v>
      </c>
      <c r="AH24" s="2">
        <v>1123</v>
      </c>
      <c r="AI24" s="2">
        <v>608</v>
      </c>
      <c r="AJ24" s="2">
        <v>515</v>
      </c>
      <c r="AK24" s="2">
        <v>103</v>
      </c>
      <c r="AL24" s="2">
        <v>61</v>
      </c>
      <c r="AM24" s="2">
        <v>42</v>
      </c>
      <c r="AN24" s="2">
        <v>89</v>
      </c>
      <c r="AO24" s="2">
        <v>57</v>
      </c>
      <c r="AP24" s="2">
        <v>32</v>
      </c>
      <c r="AQ24" s="2">
        <v>196</v>
      </c>
      <c r="AR24" s="2">
        <v>116</v>
      </c>
      <c r="AS24" s="2">
        <v>80</v>
      </c>
      <c r="AT24" s="2">
        <v>405</v>
      </c>
      <c r="AU24" s="2">
        <v>214</v>
      </c>
      <c r="AV24" s="2">
        <v>191</v>
      </c>
      <c r="AW24" s="2">
        <v>117</v>
      </c>
      <c r="AX24" s="2">
        <v>68</v>
      </c>
      <c r="AY24" s="2">
        <v>49</v>
      </c>
      <c r="AZ24" s="2">
        <v>335</v>
      </c>
      <c r="BA24" s="2">
        <v>206</v>
      </c>
      <c r="BB24" s="2">
        <v>129</v>
      </c>
      <c r="BC24" s="2">
        <v>72</v>
      </c>
      <c r="BD24" s="2">
        <v>40</v>
      </c>
      <c r="BE24" s="2">
        <v>32</v>
      </c>
      <c r="BF24" s="235" t="s">
        <v>164</v>
      </c>
    </row>
    <row r="25" spans="1:58" ht="30" customHeight="1">
      <c r="A25" s="169" t="s">
        <v>157</v>
      </c>
      <c r="B25" s="2">
        <v>22059</v>
      </c>
      <c r="C25" s="2">
        <v>11556</v>
      </c>
      <c r="D25" s="2">
        <v>10503</v>
      </c>
      <c r="E25" s="2">
        <v>14446</v>
      </c>
      <c r="F25" s="2">
        <v>7506</v>
      </c>
      <c r="G25" s="2">
        <v>6940</v>
      </c>
      <c r="H25" s="2">
        <v>1000</v>
      </c>
      <c r="I25" s="2">
        <v>525</v>
      </c>
      <c r="J25" s="2">
        <v>475</v>
      </c>
      <c r="K25" s="2">
        <v>275</v>
      </c>
      <c r="L25" s="2">
        <v>150</v>
      </c>
      <c r="M25" s="2">
        <v>125</v>
      </c>
      <c r="N25" s="2">
        <v>73</v>
      </c>
      <c r="O25" s="2">
        <v>37</v>
      </c>
      <c r="P25" s="2">
        <v>36</v>
      </c>
      <c r="Q25" s="2">
        <v>251</v>
      </c>
      <c r="R25" s="2">
        <v>142</v>
      </c>
      <c r="S25" s="2">
        <v>109</v>
      </c>
      <c r="T25" s="2">
        <v>2796</v>
      </c>
      <c r="U25" s="2">
        <v>1419</v>
      </c>
      <c r="V25" s="2">
        <v>1377</v>
      </c>
      <c r="W25" s="2">
        <v>153</v>
      </c>
      <c r="X25" s="2">
        <v>79</v>
      </c>
      <c r="Y25" s="2">
        <v>74</v>
      </c>
      <c r="Z25" s="2">
        <v>78</v>
      </c>
      <c r="AA25" s="2">
        <v>38</v>
      </c>
      <c r="AB25" s="2">
        <v>40</v>
      </c>
      <c r="AC25" s="2">
        <v>46</v>
      </c>
      <c r="AD25" s="2">
        <v>24</v>
      </c>
      <c r="AE25" s="2">
        <v>22</v>
      </c>
      <c r="AF25" s="235" t="s">
        <v>108</v>
      </c>
      <c r="AG25" s="169" t="s">
        <v>157</v>
      </c>
      <c r="AH25" s="2">
        <v>1238</v>
      </c>
      <c r="AI25" s="2">
        <v>676</v>
      </c>
      <c r="AJ25" s="2">
        <v>562</v>
      </c>
      <c r="AK25" s="2">
        <v>125</v>
      </c>
      <c r="AL25" s="2">
        <v>73</v>
      </c>
      <c r="AM25" s="2">
        <v>52</v>
      </c>
      <c r="AN25" s="2">
        <v>93</v>
      </c>
      <c r="AO25" s="2">
        <v>47</v>
      </c>
      <c r="AP25" s="2">
        <v>46</v>
      </c>
      <c r="AQ25" s="2">
        <v>276</v>
      </c>
      <c r="AR25" s="2">
        <v>150</v>
      </c>
      <c r="AS25" s="2">
        <v>126</v>
      </c>
      <c r="AT25" s="2">
        <v>516</v>
      </c>
      <c r="AU25" s="2">
        <v>279</v>
      </c>
      <c r="AV25" s="2">
        <v>237</v>
      </c>
      <c r="AW25" s="2">
        <v>132</v>
      </c>
      <c r="AX25" s="2">
        <v>74</v>
      </c>
      <c r="AY25" s="2">
        <v>58</v>
      </c>
      <c r="AZ25" s="2">
        <v>421</v>
      </c>
      <c r="BA25" s="2">
        <v>253</v>
      </c>
      <c r="BB25" s="2">
        <v>168</v>
      </c>
      <c r="BC25" s="2">
        <v>140</v>
      </c>
      <c r="BD25" s="2">
        <v>84</v>
      </c>
      <c r="BE25" s="2">
        <v>56</v>
      </c>
      <c r="BF25" s="235" t="s">
        <v>108</v>
      </c>
    </row>
    <row r="26" spans="1:58" s="16" customFormat="1" ht="10.5" customHeight="1">
      <c r="A26" s="170"/>
      <c r="B26" s="341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00"/>
      <c r="AG26" s="170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2"/>
      <c r="BA26" s="342"/>
      <c r="BB26" s="342"/>
      <c r="BC26" s="342"/>
      <c r="BD26" s="342"/>
      <c r="BE26" s="342"/>
      <c r="BF26" s="300"/>
    </row>
    <row r="27" spans="1:58" s="32" customFormat="1" ht="15" customHeight="1">
      <c r="A27" s="32" t="s">
        <v>530</v>
      </c>
      <c r="AF27" s="14" t="s">
        <v>440</v>
      </c>
      <c r="AG27" s="32" t="s">
        <v>530</v>
      </c>
      <c r="AN27" s="343" t="s">
        <v>238</v>
      </c>
      <c r="AO27" s="343"/>
      <c r="AP27" s="343"/>
      <c r="AQ27" s="343"/>
      <c r="AR27" s="343"/>
      <c r="AS27" s="343"/>
      <c r="AT27" s="344"/>
      <c r="AU27" s="344"/>
      <c r="AV27" s="344"/>
      <c r="AW27" s="344"/>
      <c r="AX27" s="344"/>
      <c r="AY27" s="344"/>
      <c r="AZ27" s="344"/>
      <c r="BA27" s="344"/>
      <c r="BB27" s="344"/>
      <c r="BC27" s="344"/>
      <c r="BD27" s="345"/>
      <c r="BE27" s="345"/>
      <c r="BF27" s="14" t="s">
        <v>440</v>
      </c>
    </row>
  </sheetData>
  <mergeCells count="8">
    <mergeCell ref="A2:P2"/>
    <mergeCell ref="Q2:AF2"/>
    <mergeCell ref="AG2:AS2"/>
    <mergeCell ref="AT2:BF2"/>
    <mergeCell ref="A3:P3"/>
    <mergeCell ref="Q3:AF3"/>
    <mergeCell ref="AG3:AS3"/>
    <mergeCell ref="AT3:BF3"/>
  </mergeCells>
  <phoneticPr fontId="42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7" orientation="portrait" blackAndWhite="1" r:id="rId1"/>
  <headerFooter alignWithMargins="0"/>
  <colBreaks count="1" manualBreakCount="1">
    <brk id="16" max="29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0"/>
  <sheetViews>
    <sheetView view="pageBreakPreview" zoomScale="85" zoomScaleNormal="77" zoomScaleSheetLayoutView="85" workbookViewId="0">
      <selection activeCell="A3" sqref="A3"/>
    </sheetView>
  </sheetViews>
  <sheetFormatPr defaultRowHeight="12"/>
  <cols>
    <col min="1" max="1" width="8.7109375" style="7" customWidth="1"/>
    <col min="2" max="2" width="6.7109375" style="7" customWidth="1"/>
    <col min="3" max="3" width="6.85546875" style="7" customWidth="1"/>
    <col min="4" max="4" width="6.7109375" style="7" customWidth="1"/>
    <col min="5" max="5" width="4.7109375" style="7" customWidth="1"/>
    <col min="6" max="6" width="4.28515625" style="7" customWidth="1"/>
    <col min="7" max="7" width="4.7109375" style="7" customWidth="1"/>
    <col min="8" max="10" width="4.5703125" style="7" customWidth="1"/>
    <col min="11" max="12" width="5.85546875" style="7" customWidth="1"/>
    <col min="13" max="13" width="6" style="7" customWidth="1"/>
    <col min="14" max="14" width="5.42578125" style="7" customWidth="1"/>
    <col min="15" max="15" width="4.7109375" style="7" customWidth="1"/>
    <col min="16" max="16" width="5.42578125" style="7" customWidth="1"/>
    <col min="17" max="17" width="5.85546875" style="7" customWidth="1"/>
    <col min="18" max="18" width="5.7109375" style="20" customWidth="1"/>
    <col min="19" max="19" width="4.28515625" style="15" customWidth="1"/>
    <col min="20" max="20" width="6.28515625" style="7" customWidth="1"/>
    <col min="21" max="24" width="5.7109375" style="7" customWidth="1"/>
    <col min="25" max="31" width="4.42578125" style="7" customWidth="1"/>
    <col min="32" max="34" width="5.7109375" style="7" customWidth="1"/>
    <col min="35" max="35" width="6.140625" style="7" customWidth="1"/>
    <col min="36" max="37" width="5.7109375" style="7" customWidth="1"/>
    <col min="38" max="38" width="12.7109375" style="7" customWidth="1"/>
    <col min="39" max="16384" width="9.140625" style="7"/>
  </cols>
  <sheetData>
    <row r="1" spans="1:43" s="49" customFormat="1" ht="24.95" customHeight="1">
      <c r="A1" s="49" t="s">
        <v>282</v>
      </c>
      <c r="B1" s="212"/>
      <c r="C1" s="213"/>
      <c r="H1" s="212"/>
      <c r="S1" s="347"/>
      <c r="AL1" s="277" t="s">
        <v>283</v>
      </c>
    </row>
    <row r="2" spans="1:43" s="16" customFormat="1" ht="24.95" customHeight="1">
      <c r="A2" s="214" t="s">
        <v>565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9"/>
      <c r="T2" s="350" t="s">
        <v>27</v>
      </c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</row>
    <row r="3" spans="1:43" ht="21.6" customHeight="1">
      <c r="A3" s="215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352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</row>
    <row r="4" spans="1:43" s="32" customFormat="1" ht="15" customHeight="1" thickBot="1">
      <c r="A4" s="217" t="s">
        <v>466</v>
      </c>
      <c r="R4" s="353"/>
      <c r="S4" s="17"/>
      <c r="Y4" s="286"/>
      <c r="AB4" s="286"/>
      <c r="AE4" s="286"/>
      <c r="AH4" s="286"/>
      <c r="AK4" s="286"/>
      <c r="AL4" s="14" t="s">
        <v>480</v>
      </c>
    </row>
    <row r="5" spans="1:43" s="110" customFormat="1" ht="15" customHeight="1">
      <c r="A5" s="218" t="s">
        <v>98</v>
      </c>
      <c r="B5" s="354" t="s">
        <v>113</v>
      </c>
      <c r="C5" s="309"/>
      <c r="D5" s="355"/>
      <c r="E5" s="354" t="s">
        <v>156</v>
      </c>
      <c r="F5" s="309"/>
      <c r="G5" s="355"/>
      <c r="H5" s="354" t="s">
        <v>102</v>
      </c>
      <c r="I5" s="309"/>
      <c r="J5" s="355"/>
      <c r="K5" s="354" t="s">
        <v>120</v>
      </c>
      <c r="L5" s="309"/>
      <c r="M5" s="355"/>
      <c r="N5" s="354" t="s">
        <v>121</v>
      </c>
      <c r="O5" s="309"/>
      <c r="P5" s="355"/>
      <c r="Q5" s="309" t="s">
        <v>133</v>
      </c>
      <c r="R5" s="309"/>
      <c r="S5" s="309"/>
      <c r="T5" s="309" t="s">
        <v>158</v>
      </c>
      <c r="U5" s="309"/>
      <c r="V5" s="355"/>
      <c r="W5" s="354" t="s">
        <v>170</v>
      </c>
      <c r="X5" s="309"/>
      <c r="Y5" s="355"/>
      <c r="Z5" s="354" t="s">
        <v>147</v>
      </c>
      <c r="AA5" s="309"/>
      <c r="AB5" s="355"/>
      <c r="AC5" s="354" t="s">
        <v>112</v>
      </c>
      <c r="AD5" s="309"/>
      <c r="AE5" s="355"/>
      <c r="AF5" s="354" t="s">
        <v>140</v>
      </c>
      <c r="AG5" s="309"/>
      <c r="AH5" s="355"/>
      <c r="AI5" s="356" t="s">
        <v>166</v>
      </c>
      <c r="AJ5" s="309"/>
      <c r="AK5" s="355"/>
      <c r="AL5" s="357" t="s">
        <v>128</v>
      </c>
    </row>
    <row r="6" spans="1:43" s="110" customFormat="1" ht="15" customHeight="1">
      <c r="A6" s="222"/>
      <c r="B6" s="287" t="s">
        <v>163</v>
      </c>
      <c r="C6" s="358"/>
      <c r="D6" s="359"/>
      <c r="E6" s="287" t="s">
        <v>146</v>
      </c>
      <c r="F6" s="358"/>
      <c r="G6" s="359"/>
      <c r="H6" s="287" t="s">
        <v>81</v>
      </c>
      <c r="I6" s="358"/>
      <c r="J6" s="359"/>
      <c r="K6" s="287" t="s">
        <v>135</v>
      </c>
      <c r="L6" s="358"/>
      <c r="M6" s="359"/>
      <c r="N6" s="287" t="s">
        <v>72</v>
      </c>
      <c r="O6" s="358"/>
      <c r="P6" s="359"/>
      <c r="Q6" s="288" t="s">
        <v>201</v>
      </c>
      <c r="R6" s="358"/>
      <c r="S6" s="358"/>
      <c r="T6" s="288" t="s">
        <v>137</v>
      </c>
      <c r="U6" s="358"/>
      <c r="V6" s="359"/>
      <c r="W6" s="287" t="s">
        <v>52</v>
      </c>
      <c r="X6" s="358"/>
      <c r="Y6" s="359"/>
      <c r="Z6" s="287" t="s">
        <v>61</v>
      </c>
      <c r="AA6" s="358"/>
      <c r="AB6" s="359"/>
      <c r="AC6" s="287" t="s">
        <v>111</v>
      </c>
      <c r="AD6" s="358"/>
      <c r="AE6" s="359"/>
      <c r="AF6" s="287" t="s">
        <v>188</v>
      </c>
      <c r="AG6" s="358"/>
      <c r="AH6" s="359"/>
      <c r="AI6" s="360" t="s">
        <v>126</v>
      </c>
      <c r="AJ6" s="358"/>
      <c r="AK6" s="359"/>
      <c r="AL6" s="227"/>
    </row>
    <row r="7" spans="1:43" s="102" customFormat="1" ht="15" customHeight="1">
      <c r="A7" s="222"/>
      <c r="B7" s="45"/>
      <c r="C7" s="223" t="s">
        <v>235</v>
      </c>
      <c r="D7" s="223" t="s">
        <v>236</v>
      </c>
      <c r="E7" s="361"/>
      <c r="F7" s="223" t="s">
        <v>235</v>
      </c>
      <c r="G7" s="223" t="s">
        <v>236</v>
      </c>
      <c r="H7" s="361"/>
      <c r="I7" s="223" t="s">
        <v>235</v>
      </c>
      <c r="J7" s="223" t="s">
        <v>236</v>
      </c>
      <c r="K7" s="361"/>
      <c r="L7" s="223" t="s">
        <v>235</v>
      </c>
      <c r="M7" s="223" t="s">
        <v>236</v>
      </c>
      <c r="N7" s="361"/>
      <c r="O7" s="223" t="s">
        <v>235</v>
      </c>
      <c r="P7" s="223" t="s">
        <v>236</v>
      </c>
      <c r="Q7" s="362"/>
      <c r="R7" s="223" t="s">
        <v>235</v>
      </c>
      <c r="S7" s="320" t="s">
        <v>236</v>
      </c>
      <c r="T7" s="362"/>
      <c r="U7" s="223" t="s">
        <v>235</v>
      </c>
      <c r="V7" s="223" t="s">
        <v>236</v>
      </c>
      <c r="W7" s="361"/>
      <c r="X7" s="223" t="s">
        <v>235</v>
      </c>
      <c r="Y7" s="223" t="s">
        <v>236</v>
      </c>
      <c r="Z7" s="361"/>
      <c r="AA7" s="223" t="s">
        <v>235</v>
      </c>
      <c r="AB7" s="223" t="s">
        <v>236</v>
      </c>
      <c r="AC7" s="361"/>
      <c r="AD7" s="223" t="s">
        <v>235</v>
      </c>
      <c r="AE7" s="223" t="s">
        <v>236</v>
      </c>
      <c r="AF7" s="361"/>
      <c r="AG7" s="223" t="s">
        <v>235</v>
      </c>
      <c r="AH7" s="223" t="s">
        <v>236</v>
      </c>
      <c r="AI7" s="363"/>
      <c r="AJ7" s="223" t="s">
        <v>235</v>
      </c>
      <c r="AK7" s="223" t="s">
        <v>236</v>
      </c>
      <c r="AL7" s="154"/>
    </row>
    <row r="8" spans="1:43" s="110" customFormat="1" ht="15" customHeight="1">
      <c r="A8" s="228" t="s">
        <v>248</v>
      </c>
      <c r="B8" s="364"/>
      <c r="C8" s="337" t="s">
        <v>161</v>
      </c>
      <c r="D8" s="337" t="s">
        <v>169</v>
      </c>
      <c r="E8" s="365"/>
      <c r="F8" s="337" t="s">
        <v>161</v>
      </c>
      <c r="G8" s="337" t="s">
        <v>169</v>
      </c>
      <c r="H8" s="365"/>
      <c r="I8" s="337" t="s">
        <v>161</v>
      </c>
      <c r="J8" s="337" t="s">
        <v>169</v>
      </c>
      <c r="K8" s="365"/>
      <c r="L8" s="337" t="s">
        <v>161</v>
      </c>
      <c r="M8" s="337" t="s">
        <v>169</v>
      </c>
      <c r="N8" s="365"/>
      <c r="O8" s="337" t="s">
        <v>161</v>
      </c>
      <c r="P8" s="337" t="s">
        <v>169</v>
      </c>
      <c r="Q8" s="366"/>
      <c r="R8" s="337" t="s">
        <v>161</v>
      </c>
      <c r="S8" s="338" t="s">
        <v>169</v>
      </c>
      <c r="T8" s="366"/>
      <c r="U8" s="337" t="s">
        <v>161</v>
      </c>
      <c r="V8" s="337" t="s">
        <v>169</v>
      </c>
      <c r="W8" s="365"/>
      <c r="X8" s="337" t="s">
        <v>161</v>
      </c>
      <c r="Y8" s="337" t="s">
        <v>169</v>
      </c>
      <c r="Z8" s="365"/>
      <c r="AA8" s="337" t="s">
        <v>161</v>
      </c>
      <c r="AB8" s="337" t="s">
        <v>169</v>
      </c>
      <c r="AC8" s="365"/>
      <c r="AD8" s="337" t="s">
        <v>161</v>
      </c>
      <c r="AE8" s="337" t="s">
        <v>169</v>
      </c>
      <c r="AF8" s="365"/>
      <c r="AG8" s="337" t="s">
        <v>161</v>
      </c>
      <c r="AH8" s="337" t="s">
        <v>169</v>
      </c>
      <c r="AI8" s="367"/>
      <c r="AJ8" s="337" t="s">
        <v>161</v>
      </c>
      <c r="AK8" s="337" t="s">
        <v>169</v>
      </c>
      <c r="AL8" s="232" t="s">
        <v>167</v>
      </c>
    </row>
    <row r="9" spans="1:43" s="52" customFormat="1" ht="20.100000000000001" customHeight="1">
      <c r="A9" s="368">
        <v>2016</v>
      </c>
      <c r="B9" s="369">
        <v>31750</v>
      </c>
      <c r="C9" s="369">
        <v>19300</v>
      </c>
      <c r="D9" s="369">
        <v>12450</v>
      </c>
      <c r="E9" s="369">
        <v>808</v>
      </c>
      <c r="F9" s="369">
        <v>65</v>
      </c>
      <c r="G9" s="369">
        <v>743</v>
      </c>
      <c r="H9" s="369">
        <v>344</v>
      </c>
      <c r="I9" s="369">
        <v>179</v>
      </c>
      <c r="J9" s="369">
        <v>165</v>
      </c>
      <c r="K9" s="369">
        <v>4223</v>
      </c>
      <c r="L9" s="369">
        <v>2146</v>
      </c>
      <c r="M9" s="369">
        <v>2077</v>
      </c>
      <c r="N9" s="369">
        <v>1730</v>
      </c>
      <c r="O9" s="369">
        <v>681</v>
      </c>
      <c r="P9" s="369">
        <v>1049</v>
      </c>
      <c r="Q9" s="369">
        <v>1703</v>
      </c>
      <c r="R9" s="369">
        <v>1669</v>
      </c>
      <c r="S9" s="369">
        <v>34</v>
      </c>
      <c r="T9" s="369">
        <v>8386</v>
      </c>
      <c r="U9" s="369">
        <v>3646</v>
      </c>
      <c r="V9" s="369">
        <v>4740</v>
      </c>
      <c r="W9" s="369">
        <v>1195</v>
      </c>
      <c r="X9" s="369">
        <v>1044</v>
      </c>
      <c r="Y9" s="369">
        <v>151</v>
      </c>
      <c r="Z9" s="369">
        <v>746</v>
      </c>
      <c r="AA9" s="369">
        <v>485</v>
      </c>
      <c r="AB9" s="369">
        <v>261</v>
      </c>
      <c r="AC9" s="369">
        <v>531</v>
      </c>
      <c r="AD9" s="369">
        <v>313</v>
      </c>
      <c r="AE9" s="369">
        <v>218</v>
      </c>
      <c r="AF9" s="369">
        <v>2894</v>
      </c>
      <c r="AG9" s="369">
        <v>1695</v>
      </c>
      <c r="AH9" s="369">
        <v>1199</v>
      </c>
      <c r="AI9" s="369">
        <v>9190</v>
      </c>
      <c r="AJ9" s="369">
        <v>7377</v>
      </c>
      <c r="AK9" s="369">
        <v>1813</v>
      </c>
      <c r="AL9" s="370">
        <v>2016</v>
      </c>
      <c r="AM9" s="69"/>
      <c r="AN9" s="69"/>
      <c r="AO9" s="69"/>
    </row>
    <row r="10" spans="1:43" s="52" customFormat="1" ht="20.100000000000001" customHeight="1">
      <c r="A10" s="368">
        <v>2017</v>
      </c>
      <c r="B10" s="369">
        <v>31221</v>
      </c>
      <c r="C10" s="369">
        <v>19003</v>
      </c>
      <c r="D10" s="369">
        <v>12218</v>
      </c>
      <c r="E10" s="369">
        <v>809</v>
      </c>
      <c r="F10" s="369">
        <v>66</v>
      </c>
      <c r="G10" s="369">
        <v>743</v>
      </c>
      <c r="H10" s="369">
        <v>303</v>
      </c>
      <c r="I10" s="369">
        <v>162</v>
      </c>
      <c r="J10" s="369">
        <v>141</v>
      </c>
      <c r="K10" s="369">
        <v>5734</v>
      </c>
      <c r="L10" s="369">
        <v>2871</v>
      </c>
      <c r="M10" s="369">
        <v>2863</v>
      </c>
      <c r="N10" s="369">
        <v>1622</v>
      </c>
      <c r="O10" s="369">
        <v>598</v>
      </c>
      <c r="P10" s="369">
        <v>1024</v>
      </c>
      <c r="Q10" s="369">
        <v>1756</v>
      </c>
      <c r="R10" s="369">
        <v>1714</v>
      </c>
      <c r="S10" s="369">
        <v>42</v>
      </c>
      <c r="T10" s="369">
        <v>8829</v>
      </c>
      <c r="U10" s="369">
        <v>4036</v>
      </c>
      <c r="V10" s="369">
        <v>4793</v>
      </c>
      <c r="W10" s="369">
        <v>1109</v>
      </c>
      <c r="X10" s="369">
        <v>943</v>
      </c>
      <c r="Y10" s="369">
        <v>166</v>
      </c>
      <c r="Z10" s="369">
        <v>761</v>
      </c>
      <c r="AA10" s="369">
        <v>488</v>
      </c>
      <c r="AB10" s="369">
        <v>273</v>
      </c>
      <c r="AC10" s="369">
        <v>493</v>
      </c>
      <c r="AD10" s="369">
        <v>274</v>
      </c>
      <c r="AE10" s="369">
        <v>219</v>
      </c>
      <c r="AF10" s="369">
        <v>3070</v>
      </c>
      <c r="AG10" s="369">
        <v>1815</v>
      </c>
      <c r="AH10" s="369">
        <v>1255</v>
      </c>
      <c r="AI10" s="369">
        <v>6735</v>
      </c>
      <c r="AJ10" s="369">
        <v>6036</v>
      </c>
      <c r="AK10" s="369">
        <v>699</v>
      </c>
      <c r="AL10" s="370">
        <v>2017</v>
      </c>
      <c r="AM10" s="69"/>
      <c r="AN10" s="69"/>
      <c r="AO10" s="69"/>
    </row>
    <row r="11" spans="1:43" s="52" customFormat="1" ht="20.100000000000001" customHeight="1">
      <c r="A11" s="368">
        <v>2018</v>
      </c>
      <c r="B11" s="371">
        <v>33042</v>
      </c>
      <c r="C11" s="372">
        <v>20786</v>
      </c>
      <c r="D11" s="372">
        <v>12256</v>
      </c>
      <c r="E11" s="372">
        <v>800</v>
      </c>
      <c r="F11" s="372">
        <v>64</v>
      </c>
      <c r="G11" s="372">
        <v>736</v>
      </c>
      <c r="H11" s="372">
        <v>298</v>
      </c>
      <c r="I11" s="372">
        <v>145</v>
      </c>
      <c r="J11" s="372">
        <v>153</v>
      </c>
      <c r="K11" s="372">
        <v>5425</v>
      </c>
      <c r="L11" s="372">
        <v>2706</v>
      </c>
      <c r="M11" s="372">
        <v>2719</v>
      </c>
      <c r="N11" s="372">
        <v>1668</v>
      </c>
      <c r="O11" s="372">
        <v>657</v>
      </c>
      <c r="P11" s="372">
        <v>1011</v>
      </c>
      <c r="Q11" s="372">
        <v>2129</v>
      </c>
      <c r="R11" s="372">
        <v>2081</v>
      </c>
      <c r="S11" s="372">
        <v>48</v>
      </c>
      <c r="T11" s="372">
        <v>9733</v>
      </c>
      <c r="U11" s="372">
        <v>4868</v>
      </c>
      <c r="V11" s="372">
        <v>4865</v>
      </c>
      <c r="W11" s="372">
        <v>1375</v>
      </c>
      <c r="X11" s="372">
        <v>1190</v>
      </c>
      <c r="Y11" s="372">
        <v>185</v>
      </c>
      <c r="Z11" s="372">
        <v>863</v>
      </c>
      <c r="AA11" s="372">
        <v>550</v>
      </c>
      <c r="AB11" s="372">
        <v>313</v>
      </c>
      <c r="AC11" s="372">
        <v>524</v>
      </c>
      <c r="AD11" s="372">
        <v>283</v>
      </c>
      <c r="AE11" s="372">
        <v>241</v>
      </c>
      <c r="AF11" s="372">
        <v>2921</v>
      </c>
      <c r="AG11" s="372">
        <v>1737</v>
      </c>
      <c r="AH11" s="372">
        <v>1184</v>
      </c>
      <c r="AI11" s="372">
        <v>7306</v>
      </c>
      <c r="AJ11" s="372">
        <v>6505</v>
      </c>
      <c r="AK11" s="373">
        <v>801</v>
      </c>
      <c r="AL11" s="414">
        <v>2018</v>
      </c>
      <c r="AM11" s="69"/>
      <c r="AN11" s="69"/>
      <c r="AO11" s="69"/>
    </row>
    <row r="12" spans="1:43" s="52" customFormat="1" ht="20.100000000000001" customHeight="1">
      <c r="A12" s="368">
        <v>2019</v>
      </c>
      <c r="B12" s="371">
        <v>34638</v>
      </c>
      <c r="C12" s="372">
        <v>22223</v>
      </c>
      <c r="D12" s="372">
        <v>12415</v>
      </c>
      <c r="E12" s="372">
        <v>814</v>
      </c>
      <c r="F12" s="372">
        <v>60</v>
      </c>
      <c r="G12" s="372">
        <v>754</v>
      </c>
      <c r="H12" s="372">
        <v>311</v>
      </c>
      <c r="I12" s="372">
        <v>143</v>
      </c>
      <c r="J12" s="372">
        <v>168</v>
      </c>
      <c r="K12" s="372">
        <v>3304</v>
      </c>
      <c r="L12" s="372">
        <v>1514</v>
      </c>
      <c r="M12" s="372">
        <v>1790</v>
      </c>
      <c r="N12" s="372">
        <v>1634</v>
      </c>
      <c r="O12" s="372">
        <v>660</v>
      </c>
      <c r="P12" s="372">
        <v>974</v>
      </c>
      <c r="Q12" s="372">
        <v>2295</v>
      </c>
      <c r="R12" s="372">
        <v>2247</v>
      </c>
      <c r="S12" s="372">
        <v>48</v>
      </c>
      <c r="T12" s="372">
        <v>10394</v>
      </c>
      <c r="U12" s="372">
        <v>5460</v>
      </c>
      <c r="V12" s="372">
        <v>4934</v>
      </c>
      <c r="W12" s="372">
        <v>1451</v>
      </c>
      <c r="X12" s="372">
        <v>1236</v>
      </c>
      <c r="Y12" s="372">
        <v>215</v>
      </c>
      <c r="Z12" s="372">
        <v>910</v>
      </c>
      <c r="AA12" s="372">
        <v>541</v>
      </c>
      <c r="AB12" s="372">
        <v>369</v>
      </c>
      <c r="AC12" s="372">
        <v>511</v>
      </c>
      <c r="AD12" s="372">
        <v>282</v>
      </c>
      <c r="AE12" s="372">
        <v>229</v>
      </c>
      <c r="AF12" s="372">
        <v>2934</v>
      </c>
      <c r="AG12" s="372">
        <v>1774</v>
      </c>
      <c r="AH12" s="372">
        <v>1160</v>
      </c>
      <c r="AI12" s="372">
        <v>10080</v>
      </c>
      <c r="AJ12" s="372">
        <v>8306</v>
      </c>
      <c r="AK12" s="372">
        <v>1774</v>
      </c>
      <c r="AL12" s="370">
        <v>2019</v>
      </c>
      <c r="AM12" s="69"/>
      <c r="AN12" s="69"/>
      <c r="AO12" s="69"/>
    </row>
    <row r="13" spans="1:43" s="52" customFormat="1" ht="20.100000000000001" customHeight="1">
      <c r="A13" s="368">
        <v>2020</v>
      </c>
      <c r="B13" s="371">
        <v>32906</v>
      </c>
      <c r="C13" s="372">
        <v>21107</v>
      </c>
      <c r="D13" s="372">
        <v>11799</v>
      </c>
      <c r="E13" s="372">
        <v>823</v>
      </c>
      <c r="F13" s="372">
        <v>59</v>
      </c>
      <c r="G13" s="372">
        <v>764</v>
      </c>
      <c r="H13" s="372">
        <v>273</v>
      </c>
      <c r="I13" s="372">
        <v>121</v>
      </c>
      <c r="J13" s="372">
        <v>152</v>
      </c>
      <c r="K13" s="372">
        <v>2878</v>
      </c>
      <c r="L13" s="372">
        <v>1286</v>
      </c>
      <c r="M13" s="372">
        <v>1592</v>
      </c>
      <c r="N13" s="372">
        <v>1512</v>
      </c>
      <c r="O13" s="372">
        <v>573</v>
      </c>
      <c r="P13" s="372">
        <v>939</v>
      </c>
      <c r="Q13" s="372">
        <v>2275</v>
      </c>
      <c r="R13" s="372">
        <v>2225</v>
      </c>
      <c r="S13" s="372">
        <v>50</v>
      </c>
      <c r="T13" s="372">
        <v>10069</v>
      </c>
      <c r="U13" s="372">
        <v>5355</v>
      </c>
      <c r="V13" s="372">
        <v>4714</v>
      </c>
      <c r="W13" s="372">
        <v>1367</v>
      </c>
      <c r="X13" s="372">
        <v>1172</v>
      </c>
      <c r="Y13" s="372">
        <v>195</v>
      </c>
      <c r="Z13" s="372">
        <v>901</v>
      </c>
      <c r="AA13" s="372">
        <v>501</v>
      </c>
      <c r="AB13" s="372">
        <v>400</v>
      </c>
      <c r="AC13" s="372">
        <v>516</v>
      </c>
      <c r="AD13" s="372">
        <v>287</v>
      </c>
      <c r="AE13" s="372">
        <v>229</v>
      </c>
      <c r="AF13" s="372">
        <v>2650</v>
      </c>
      <c r="AG13" s="372">
        <v>1621</v>
      </c>
      <c r="AH13" s="372">
        <v>1029</v>
      </c>
      <c r="AI13" s="372">
        <v>9642</v>
      </c>
      <c r="AJ13" s="372">
        <v>7907</v>
      </c>
      <c r="AK13" s="372">
        <v>1735</v>
      </c>
      <c r="AL13" s="370">
        <v>2020</v>
      </c>
      <c r="AM13" s="69"/>
      <c r="AN13" s="69"/>
      <c r="AO13" s="69"/>
    </row>
    <row r="14" spans="1:43" s="19" customFormat="1" ht="30.75" customHeight="1">
      <c r="A14" s="374">
        <v>2021</v>
      </c>
      <c r="B14" s="375">
        <f>SUM(C14:D14)</f>
        <v>32656</v>
      </c>
      <c r="C14" s="376">
        <f>SUM(C15:C36)</f>
        <v>20797</v>
      </c>
      <c r="D14" s="376">
        <f>SUM(D15:D36)</f>
        <v>11859</v>
      </c>
      <c r="E14" s="376">
        <f>SUM(F14:G14)</f>
        <v>822</v>
      </c>
      <c r="F14" s="376">
        <f>SUM(F15:F36)</f>
        <v>58</v>
      </c>
      <c r="G14" s="376">
        <f>SUM(G15:G36)</f>
        <v>764</v>
      </c>
      <c r="H14" s="376">
        <f>SUM(I14:J14)</f>
        <v>324</v>
      </c>
      <c r="I14" s="376">
        <f>SUM(I15:I36)</f>
        <v>141</v>
      </c>
      <c r="J14" s="376">
        <f>SUM(J15:J36)</f>
        <v>183</v>
      </c>
      <c r="K14" s="376">
        <f>SUM(L14:M14)</f>
        <v>2978</v>
      </c>
      <c r="L14" s="376">
        <f>SUM(L15:L36)</f>
        <v>1302</v>
      </c>
      <c r="M14" s="376">
        <f>SUM(M15:M36)</f>
        <v>1676</v>
      </c>
      <c r="N14" s="376">
        <f>SUM(O14:P14)</f>
        <v>1442</v>
      </c>
      <c r="O14" s="376">
        <f>SUM(O15:O36)</f>
        <v>526</v>
      </c>
      <c r="P14" s="376">
        <f>SUM(P15:P36)</f>
        <v>916</v>
      </c>
      <c r="Q14" s="376">
        <f>SUM(R14:S14)</f>
        <v>2228</v>
      </c>
      <c r="R14" s="376">
        <f>SUM(R15:R36)</f>
        <v>2164</v>
      </c>
      <c r="S14" s="376">
        <f>SUM(S15:S36)</f>
        <v>64</v>
      </c>
      <c r="T14" s="575">
        <f>SUM(U14:V14)</f>
        <v>10104</v>
      </c>
      <c r="U14" s="376">
        <f>SUM(U15:U36)</f>
        <v>5676</v>
      </c>
      <c r="V14" s="376">
        <f>SUM(V15:V36)</f>
        <v>4428</v>
      </c>
      <c r="W14" s="376">
        <f>SUM(X14:Y14)</f>
        <v>1345</v>
      </c>
      <c r="X14" s="376">
        <f>SUM(X15:X36)</f>
        <v>1130</v>
      </c>
      <c r="Y14" s="376">
        <f>SUM(Y15:Y36)</f>
        <v>215</v>
      </c>
      <c r="Z14" s="376">
        <f>SUM(AA14:AB14)</f>
        <v>1004</v>
      </c>
      <c r="AA14" s="376">
        <f>SUM(AA15:AA36)</f>
        <v>556</v>
      </c>
      <c r="AB14" s="376">
        <f>SUM(AB15:AB36)</f>
        <v>448</v>
      </c>
      <c r="AC14" s="376">
        <f>SUM(AD14:AE14)</f>
        <v>440</v>
      </c>
      <c r="AD14" s="376">
        <f>SUM(AD15:AD36)</f>
        <v>225</v>
      </c>
      <c r="AE14" s="376">
        <f>SUM(AE15:AE36)</f>
        <v>215</v>
      </c>
      <c r="AF14" s="376">
        <f>SUM(AG14:AH14)</f>
        <v>2689</v>
      </c>
      <c r="AG14" s="376">
        <f>SUM(AG15:AG36)</f>
        <v>1645</v>
      </c>
      <c r="AH14" s="376">
        <f>SUM(AH15:AH36)</f>
        <v>1044</v>
      </c>
      <c r="AI14" s="376">
        <f>SUM(AJ14:AK14)</f>
        <v>9280</v>
      </c>
      <c r="AJ14" s="376">
        <f>SUM(AJ15:AJ36)</f>
        <v>7374</v>
      </c>
      <c r="AK14" s="570">
        <f>SUM(AK15:AK36)</f>
        <v>1906</v>
      </c>
      <c r="AL14" s="564">
        <f>A14</f>
        <v>2021</v>
      </c>
      <c r="AN14" s="527"/>
      <c r="AO14" s="527"/>
      <c r="AP14" s="527"/>
      <c r="AQ14" s="527"/>
    </row>
    <row r="15" spans="1:43" s="13" customFormat="1" ht="18" customHeight="1">
      <c r="A15" s="169" t="s">
        <v>227</v>
      </c>
      <c r="B15" s="553">
        <v>3053</v>
      </c>
      <c r="C15" s="553">
        <v>1857</v>
      </c>
      <c r="D15" s="553">
        <v>1196</v>
      </c>
      <c r="E15" s="553">
        <v>50</v>
      </c>
      <c r="F15" s="553">
        <v>4</v>
      </c>
      <c r="G15" s="553">
        <v>46</v>
      </c>
      <c r="H15" s="553">
        <v>48</v>
      </c>
      <c r="I15" s="553">
        <v>20</v>
      </c>
      <c r="J15" s="553">
        <v>28</v>
      </c>
      <c r="K15" s="553">
        <v>378</v>
      </c>
      <c r="L15" s="553">
        <v>207</v>
      </c>
      <c r="M15" s="553">
        <v>171</v>
      </c>
      <c r="N15" s="553">
        <v>132</v>
      </c>
      <c r="O15" s="553">
        <v>21</v>
      </c>
      <c r="P15" s="553">
        <v>111</v>
      </c>
      <c r="Q15" s="553">
        <v>264</v>
      </c>
      <c r="R15" s="553">
        <v>256</v>
      </c>
      <c r="S15" s="553">
        <v>8</v>
      </c>
      <c r="T15" s="553">
        <v>1445</v>
      </c>
      <c r="U15" s="553">
        <v>978</v>
      </c>
      <c r="V15" s="553">
        <v>467</v>
      </c>
      <c r="W15" s="553">
        <v>38</v>
      </c>
      <c r="X15" s="553">
        <v>20</v>
      </c>
      <c r="Y15" s="553">
        <v>18</v>
      </c>
      <c r="Z15" s="553">
        <v>58</v>
      </c>
      <c r="AA15" s="553">
        <v>4</v>
      </c>
      <c r="AB15" s="553">
        <v>54</v>
      </c>
      <c r="AC15" s="553">
        <v>152</v>
      </c>
      <c r="AD15" s="553">
        <v>72</v>
      </c>
      <c r="AE15" s="553">
        <v>80</v>
      </c>
      <c r="AF15" s="553">
        <v>56</v>
      </c>
      <c r="AG15" s="553">
        <v>31</v>
      </c>
      <c r="AH15" s="553">
        <v>25</v>
      </c>
      <c r="AI15" s="553">
        <f>B15-E15-H15-K15-N15-Q15-T15-W15-Z15-AC15-AF15</f>
        <v>432</v>
      </c>
      <c r="AJ15" s="553">
        <f t="shared" ref="AJ15:AK30" si="0">C15-F15-I15-L15-O15-R15-U15-X15-AA15-AD15-AG15</f>
        <v>244</v>
      </c>
      <c r="AK15" s="553">
        <f t="shared" si="0"/>
        <v>188</v>
      </c>
      <c r="AL15" s="378" t="s">
        <v>197</v>
      </c>
      <c r="AN15" s="527"/>
      <c r="AO15" s="527"/>
      <c r="AP15" s="527"/>
      <c r="AQ15" s="527"/>
    </row>
    <row r="16" spans="1:43" s="13" customFormat="1" ht="18" customHeight="1">
      <c r="A16" s="169" t="s">
        <v>252</v>
      </c>
      <c r="B16" s="553">
        <v>5215</v>
      </c>
      <c r="C16" s="553">
        <v>3650</v>
      </c>
      <c r="D16" s="553">
        <v>1565</v>
      </c>
      <c r="E16" s="553">
        <v>105</v>
      </c>
      <c r="F16" s="553">
        <v>21</v>
      </c>
      <c r="G16" s="553">
        <v>84</v>
      </c>
      <c r="H16" s="553">
        <v>44</v>
      </c>
      <c r="I16" s="553">
        <v>17</v>
      </c>
      <c r="J16" s="553">
        <v>27</v>
      </c>
      <c r="K16" s="553">
        <v>810</v>
      </c>
      <c r="L16" s="553">
        <v>478</v>
      </c>
      <c r="M16" s="553">
        <v>332</v>
      </c>
      <c r="N16" s="553">
        <v>213</v>
      </c>
      <c r="O16" s="553">
        <v>68</v>
      </c>
      <c r="P16" s="553">
        <v>145</v>
      </c>
      <c r="Q16" s="553">
        <v>699</v>
      </c>
      <c r="R16" s="553">
        <v>692</v>
      </c>
      <c r="S16" s="553">
        <v>7</v>
      </c>
      <c r="T16" s="553">
        <v>1770</v>
      </c>
      <c r="U16" s="553">
        <v>1286</v>
      </c>
      <c r="V16" s="553">
        <v>484</v>
      </c>
      <c r="W16" s="553">
        <v>181</v>
      </c>
      <c r="X16" s="553">
        <v>154</v>
      </c>
      <c r="Y16" s="553">
        <v>27</v>
      </c>
      <c r="Z16" s="553">
        <v>105</v>
      </c>
      <c r="AA16" s="553">
        <v>49</v>
      </c>
      <c r="AB16" s="553">
        <v>56</v>
      </c>
      <c r="AC16" s="553">
        <v>34</v>
      </c>
      <c r="AD16" s="553">
        <v>21</v>
      </c>
      <c r="AE16" s="553">
        <v>13</v>
      </c>
      <c r="AF16" s="553">
        <v>118</v>
      </c>
      <c r="AG16" s="553">
        <v>82</v>
      </c>
      <c r="AH16" s="553">
        <v>36</v>
      </c>
      <c r="AI16" s="553">
        <f t="shared" ref="AI16:AI36" si="1">B16-E16-H16-K16-N16-Q16-T16-W16-Z16-AC16-AF16</f>
        <v>1136</v>
      </c>
      <c r="AJ16" s="553">
        <f t="shared" si="0"/>
        <v>782</v>
      </c>
      <c r="AK16" s="553">
        <f t="shared" si="0"/>
        <v>354</v>
      </c>
      <c r="AL16" s="378" t="s">
        <v>55</v>
      </c>
      <c r="AN16" s="527"/>
      <c r="AO16" s="527"/>
      <c r="AP16" s="527"/>
      <c r="AQ16" s="527"/>
    </row>
    <row r="17" spans="1:43" s="13" customFormat="1" ht="18" customHeight="1">
      <c r="A17" s="169" t="s">
        <v>262</v>
      </c>
      <c r="B17" s="553">
        <v>2134</v>
      </c>
      <c r="C17" s="553">
        <v>1033</v>
      </c>
      <c r="D17" s="553">
        <v>1101</v>
      </c>
      <c r="E17" s="553">
        <v>79</v>
      </c>
      <c r="F17" s="553">
        <v>8</v>
      </c>
      <c r="G17" s="553">
        <v>71</v>
      </c>
      <c r="H17" s="553">
        <v>48</v>
      </c>
      <c r="I17" s="553">
        <v>25</v>
      </c>
      <c r="J17" s="553">
        <v>23</v>
      </c>
      <c r="K17" s="553">
        <v>272</v>
      </c>
      <c r="L17" s="553">
        <v>92</v>
      </c>
      <c r="M17" s="553">
        <v>180</v>
      </c>
      <c r="N17" s="553">
        <v>106</v>
      </c>
      <c r="O17" s="553">
        <v>42</v>
      </c>
      <c r="P17" s="553">
        <v>64</v>
      </c>
      <c r="Q17" s="553">
        <v>30</v>
      </c>
      <c r="R17" s="553">
        <v>13</v>
      </c>
      <c r="S17" s="553">
        <v>17</v>
      </c>
      <c r="T17" s="553">
        <v>547</v>
      </c>
      <c r="U17" s="553">
        <v>177</v>
      </c>
      <c r="V17" s="553">
        <v>370</v>
      </c>
      <c r="W17" s="553">
        <v>225</v>
      </c>
      <c r="X17" s="553">
        <v>170</v>
      </c>
      <c r="Y17" s="553">
        <v>55</v>
      </c>
      <c r="Z17" s="553">
        <v>71</v>
      </c>
      <c r="AA17" s="553">
        <v>42</v>
      </c>
      <c r="AB17" s="553">
        <v>29</v>
      </c>
      <c r="AC17" s="553">
        <v>58</v>
      </c>
      <c r="AD17" s="553">
        <v>21</v>
      </c>
      <c r="AE17" s="553">
        <v>37</v>
      </c>
      <c r="AF17" s="553">
        <v>121</v>
      </c>
      <c r="AG17" s="553">
        <v>92</v>
      </c>
      <c r="AH17" s="553">
        <v>29</v>
      </c>
      <c r="AI17" s="553">
        <f t="shared" si="1"/>
        <v>577</v>
      </c>
      <c r="AJ17" s="553">
        <f t="shared" si="0"/>
        <v>351</v>
      </c>
      <c r="AK17" s="553">
        <f t="shared" si="0"/>
        <v>226</v>
      </c>
      <c r="AL17" s="378" t="s">
        <v>186</v>
      </c>
      <c r="AN17" s="527"/>
      <c r="AO17" s="527"/>
      <c r="AP17" s="527"/>
      <c r="AQ17" s="527"/>
    </row>
    <row r="18" spans="1:43" s="13" customFormat="1" ht="18" customHeight="1">
      <c r="A18" s="169" t="s">
        <v>213</v>
      </c>
      <c r="B18" s="553">
        <v>2641</v>
      </c>
      <c r="C18" s="553">
        <v>1530</v>
      </c>
      <c r="D18" s="553">
        <v>1111</v>
      </c>
      <c r="E18" s="553">
        <v>78</v>
      </c>
      <c r="F18" s="553">
        <v>1</v>
      </c>
      <c r="G18" s="553">
        <v>77</v>
      </c>
      <c r="H18" s="553">
        <v>28</v>
      </c>
      <c r="I18" s="553">
        <v>15</v>
      </c>
      <c r="J18" s="553">
        <v>13</v>
      </c>
      <c r="K18" s="553">
        <v>213</v>
      </c>
      <c r="L18" s="553">
        <v>73</v>
      </c>
      <c r="M18" s="553">
        <v>140</v>
      </c>
      <c r="N18" s="553">
        <v>96</v>
      </c>
      <c r="O18" s="553">
        <v>46</v>
      </c>
      <c r="P18" s="553">
        <v>50</v>
      </c>
      <c r="Q18" s="553">
        <v>38</v>
      </c>
      <c r="R18" s="553">
        <v>34</v>
      </c>
      <c r="S18" s="553">
        <v>4</v>
      </c>
      <c r="T18" s="553">
        <v>973</v>
      </c>
      <c r="U18" s="553">
        <v>443</v>
      </c>
      <c r="V18" s="553">
        <v>530</v>
      </c>
      <c r="W18" s="553">
        <v>55</v>
      </c>
      <c r="X18" s="553">
        <v>39</v>
      </c>
      <c r="Y18" s="553">
        <v>16</v>
      </c>
      <c r="Z18" s="553">
        <v>157</v>
      </c>
      <c r="AA18" s="553">
        <v>116</v>
      </c>
      <c r="AB18" s="553">
        <v>41</v>
      </c>
      <c r="AC18" s="553">
        <v>14</v>
      </c>
      <c r="AD18" s="553">
        <v>8</v>
      </c>
      <c r="AE18" s="553">
        <v>6</v>
      </c>
      <c r="AF18" s="553">
        <v>377</v>
      </c>
      <c r="AG18" s="553">
        <v>264</v>
      </c>
      <c r="AH18" s="553">
        <v>113</v>
      </c>
      <c r="AI18" s="553">
        <f t="shared" si="1"/>
        <v>612</v>
      </c>
      <c r="AJ18" s="553">
        <f t="shared" si="0"/>
        <v>491</v>
      </c>
      <c r="AK18" s="553">
        <f t="shared" si="0"/>
        <v>121</v>
      </c>
      <c r="AL18" s="378" t="s">
        <v>119</v>
      </c>
      <c r="AN18" s="527"/>
      <c r="AO18" s="527"/>
      <c r="AP18" s="527"/>
      <c r="AQ18" s="527"/>
    </row>
    <row r="19" spans="1:43" s="13" customFormat="1" ht="18" customHeight="1">
      <c r="A19" s="169" t="s">
        <v>267</v>
      </c>
      <c r="B19" s="553">
        <v>1495</v>
      </c>
      <c r="C19" s="553">
        <v>682</v>
      </c>
      <c r="D19" s="553">
        <v>813</v>
      </c>
      <c r="E19" s="553">
        <v>64</v>
      </c>
      <c r="F19" s="553">
        <v>5</v>
      </c>
      <c r="G19" s="553">
        <v>59</v>
      </c>
      <c r="H19" s="553">
        <v>25</v>
      </c>
      <c r="I19" s="553">
        <v>10</v>
      </c>
      <c r="J19" s="553">
        <v>15</v>
      </c>
      <c r="K19" s="553">
        <v>227</v>
      </c>
      <c r="L19" s="553">
        <v>95</v>
      </c>
      <c r="M19" s="553">
        <v>132</v>
      </c>
      <c r="N19" s="553">
        <v>129</v>
      </c>
      <c r="O19" s="553">
        <v>32</v>
      </c>
      <c r="P19" s="553">
        <v>97</v>
      </c>
      <c r="Q19" s="553">
        <v>26</v>
      </c>
      <c r="R19" s="553">
        <v>23</v>
      </c>
      <c r="S19" s="553">
        <v>3</v>
      </c>
      <c r="T19" s="553">
        <v>457</v>
      </c>
      <c r="U19" s="553">
        <v>152</v>
      </c>
      <c r="V19" s="553">
        <v>305</v>
      </c>
      <c r="W19" s="553">
        <v>60</v>
      </c>
      <c r="X19" s="553">
        <v>47</v>
      </c>
      <c r="Y19" s="553">
        <v>13</v>
      </c>
      <c r="Z19" s="553">
        <v>37</v>
      </c>
      <c r="AA19" s="553">
        <v>16</v>
      </c>
      <c r="AB19" s="553">
        <v>21</v>
      </c>
      <c r="AC19" s="553">
        <v>21</v>
      </c>
      <c r="AD19" s="553">
        <v>5</v>
      </c>
      <c r="AE19" s="553">
        <v>16</v>
      </c>
      <c r="AF19" s="553">
        <v>65</v>
      </c>
      <c r="AG19" s="553">
        <v>39</v>
      </c>
      <c r="AH19" s="553">
        <v>26</v>
      </c>
      <c r="AI19" s="553">
        <f t="shared" si="1"/>
        <v>384</v>
      </c>
      <c r="AJ19" s="553">
        <f t="shared" si="0"/>
        <v>258</v>
      </c>
      <c r="AK19" s="553">
        <f t="shared" si="0"/>
        <v>126</v>
      </c>
      <c r="AL19" s="378" t="s">
        <v>94</v>
      </c>
      <c r="AN19" s="527"/>
      <c r="AO19" s="527"/>
      <c r="AP19" s="527"/>
      <c r="AQ19" s="527"/>
    </row>
    <row r="20" spans="1:43" s="13" customFormat="1" ht="27.95" customHeight="1">
      <c r="A20" s="169" t="s">
        <v>215</v>
      </c>
      <c r="B20" s="553">
        <v>868</v>
      </c>
      <c r="C20" s="553">
        <v>457</v>
      </c>
      <c r="D20" s="553">
        <v>411</v>
      </c>
      <c r="E20" s="553">
        <v>19</v>
      </c>
      <c r="F20" s="553">
        <v>0</v>
      </c>
      <c r="G20" s="553">
        <v>19</v>
      </c>
      <c r="H20" s="553">
        <v>4</v>
      </c>
      <c r="I20" s="553">
        <v>3</v>
      </c>
      <c r="J20" s="553">
        <v>1</v>
      </c>
      <c r="K20" s="553">
        <v>19</v>
      </c>
      <c r="L20" s="553">
        <v>3</v>
      </c>
      <c r="M20" s="553">
        <v>16</v>
      </c>
      <c r="N20" s="553">
        <v>79</v>
      </c>
      <c r="O20" s="553">
        <v>49</v>
      </c>
      <c r="P20" s="553">
        <v>30</v>
      </c>
      <c r="Q20" s="553">
        <v>32</v>
      </c>
      <c r="R20" s="553">
        <v>31</v>
      </c>
      <c r="S20" s="553">
        <v>1</v>
      </c>
      <c r="T20" s="553">
        <v>166</v>
      </c>
      <c r="U20" s="553">
        <v>60</v>
      </c>
      <c r="V20" s="553">
        <v>106</v>
      </c>
      <c r="W20" s="553">
        <v>16</v>
      </c>
      <c r="X20" s="553">
        <v>15</v>
      </c>
      <c r="Y20" s="553">
        <v>1</v>
      </c>
      <c r="Z20" s="553">
        <v>46</v>
      </c>
      <c r="AA20" s="553">
        <v>26</v>
      </c>
      <c r="AB20" s="553">
        <v>20</v>
      </c>
      <c r="AC20" s="553">
        <v>8</v>
      </c>
      <c r="AD20" s="553">
        <v>3</v>
      </c>
      <c r="AE20" s="553">
        <v>5</v>
      </c>
      <c r="AF20" s="553">
        <v>275</v>
      </c>
      <c r="AG20" s="553">
        <v>103</v>
      </c>
      <c r="AH20" s="553">
        <v>172</v>
      </c>
      <c r="AI20" s="553">
        <f t="shared" si="1"/>
        <v>204</v>
      </c>
      <c r="AJ20" s="553">
        <f t="shared" si="0"/>
        <v>164</v>
      </c>
      <c r="AK20" s="553">
        <f t="shared" si="0"/>
        <v>40</v>
      </c>
      <c r="AL20" s="378" t="s">
        <v>184</v>
      </c>
      <c r="AN20" s="527"/>
      <c r="AO20" s="527"/>
      <c r="AP20" s="527"/>
      <c r="AQ20" s="527"/>
    </row>
    <row r="21" spans="1:43" s="13" customFormat="1" ht="18" customHeight="1">
      <c r="A21" s="169" t="s">
        <v>263</v>
      </c>
      <c r="B21" s="553">
        <v>413</v>
      </c>
      <c r="C21" s="553">
        <v>233</v>
      </c>
      <c r="D21" s="553">
        <v>180</v>
      </c>
      <c r="E21" s="553">
        <v>20</v>
      </c>
      <c r="F21" s="553">
        <v>0</v>
      </c>
      <c r="G21" s="553">
        <v>20</v>
      </c>
      <c r="H21" s="553">
        <v>7</v>
      </c>
      <c r="I21" s="553">
        <v>1</v>
      </c>
      <c r="J21" s="553">
        <v>6</v>
      </c>
      <c r="K21" s="553">
        <v>20</v>
      </c>
      <c r="L21" s="553">
        <v>3</v>
      </c>
      <c r="M21" s="553">
        <v>17</v>
      </c>
      <c r="N21" s="553">
        <v>7</v>
      </c>
      <c r="O21" s="553">
        <v>1</v>
      </c>
      <c r="P21" s="553">
        <v>6</v>
      </c>
      <c r="Q21" s="553">
        <v>14</v>
      </c>
      <c r="R21" s="553">
        <v>14</v>
      </c>
      <c r="S21" s="553">
        <v>0</v>
      </c>
      <c r="T21" s="553">
        <v>180</v>
      </c>
      <c r="U21" s="553">
        <v>93</v>
      </c>
      <c r="V21" s="553">
        <v>87</v>
      </c>
      <c r="W21" s="553">
        <v>4</v>
      </c>
      <c r="X21" s="553">
        <v>4</v>
      </c>
      <c r="Y21" s="553">
        <v>0</v>
      </c>
      <c r="Z21" s="553">
        <v>25</v>
      </c>
      <c r="AA21" s="553">
        <v>19</v>
      </c>
      <c r="AB21" s="553">
        <v>6</v>
      </c>
      <c r="AC21" s="553">
        <v>1</v>
      </c>
      <c r="AD21" s="553">
        <v>0</v>
      </c>
      <c r="AE21" s="553">
        <v>1</v>
      </c>
      <c r="AF21" s="553">
        <v>40</v>
      </c>
      <c r="AG21" s="553">
        <v>21</v>
      </c>
      <c r="AH21" s="553">
        <v>19</v>
      </c>
      <c r="AI21" s="553">
        <f t="shared" si="1"/>
        <v>95</v>
      </c>
      <c r="AJ21" s="553">
        <f t="shared" si="0"/>
        <v>77</v>
      </c>
      <c r="AK21" s="553">
        <f t="shared" si="0"/>
        <v>18</v>
      </c>
      <c r="AL21" s="378" t="s">
        <v>89</v>
      </c>
      <c r="AN21" s="527"/>
      <c r="AO21" s="527"/>
      <c r="AP21" s="527"/>
      <c r="AQ21" s="527"/>
    </row>
    <row r="22" spans="1:43" s="13" customFormat="1" ht="18" customHeight="1">
      <c r="A22" s="169" t="s">
        <v>234</v>
      </c>
      <c r="B22" s="553">
        <v>188</v>
      </c>
      <c r="C22" s="553">
        <v>69</v>
      </c>
      <c r="D22" s="553">
        <v>119</v>
      </c>
      <c r="E22" s="553">
        <v>20</v>
      </c>
      <c r="F22" s="553">
        <v>0</v>
      </c>
      <c r="G22" s="553">
        <v>20</v>
      </c>
      <c r="H22" s="553">
        <v>9</v>
      </c>
      <c r="I22" s="553">
        <v>3</v>
      </c>
      <c r="J22" s="553">
        <v>6</v>
      </c>
      <c r="K22" s="553">
        <v>12</v>
      </c>
      <c r="L22" s="553">
        <v>1</v>
      </c>
      <c r="M22" s="553">
        <v>11</v>
      </c>
      <c r="N22" s="553">
        <v>12</v>
      </c>
      <c r="O22" s="553">
        <v>2</v>
      </c>
      <c r="P22" s="553">
        <v>10</v>
      </c>
      <c r="Q22" s="553">
        <v>2</v>
      </c>
      <c r="R22" s="553">
        <v>0</v>
      </c>
      <c r="S22" s="553">
        <v>2</v>
      </c>
      <c r="T22" s="553">
        <v>63</v>
      </c>
      <c r="U22" s="553">
        <v>14</v>
      </c>
      <c r="V22" s="553">
        <v>49</v>
      </c>
      <c r="W22" s="553">
        <v>6</v>
      </c>
      <c r="X22" s="553">
        <v>6</v>
      </c>
      <c r="Y22" s="553">
        <v>0</v>
      </c>
      <c r="Z22" s="553">
        <v>8</v>
      </c>
      <c r="AA22" s="553">
        <v>5</v>
      </c>
      <c r="AB22" s="553">
        <v>3</v>
      </c>
      <c r="AC22" s="553">
        <v>0</v>
      </c>
      <c r="AD22" s="553">
        <v>0</v>
      </c>
      <c r="AE22" s="553">
        <v>0</v>
      </c>
      <c r="AF22" s="553">
        <v>18</v>
      </c>
      <c r="AG22" s="553">
        <v>10</v>
      </c>
      <c r="AH22" s="553">
        <v>8</v>
      </c>
      <c r="AI22" s="553">
        <f t="shared" si="1"/>
        <v>38</v>
      </c>
      <c r="AJ22" s="553">
        <f t="shared" si="0"/>
        <v>28</v>
      </c>
      <c r="AK22" s="553">
        <f t="shared" si="0"/>
        <v>10</v>
      </c>
      <c r="AL22" s="378" t="s">
        <v>70</v>
      </c>
      <c r="AN22" s="527"/>
      <c r="AO22" s="527"/>
      <c r="AP22" s="527"/>
      <c r="AQ22" s="527"/>
    </row>
    <row r="23" spans="1:43" s="13" customFormat="1" ht="18" customHeight="1">
      <c r="A23" s="169" t="s">
        <v>237</v>
      </c>
      <c r="B23" s="553">
        <v>949</v>
      </c>
      <c r="C23" s="553">
        <v>627</v>
      </c>
      <c r="D23" s="553">
        <v>322</v>
      </c>
      <c r="E23" s="553">
        <v>17</v>
      </c>
      <c r="F23" s="553">
        <v>1</v>
      </c>
      <c r="G23" s="553">
        <v>16</v>
      </c>
      <c r="H23" s="553">
        <v>9</v>
      </c>
      <c r="I23" s="553">
        <v>3</v>
      </c>
      <c r="J23" s="553">
        <v>6</v>
      </c>
      <c r="K23" s="553">
        <v>35</v>
      </c>
      <c r="L23" s="553">
        <v>12</v>
      </c>
      <c r="M23" s="553">
        <v>23</v>
      </c>
      <c r="N23" s="553">
        <v>32</v>
      </c>
      <c r="O23" s="553">
        <v>2</v>
      </c>
      <c r="P23" s="553">
        <v>30</v>
      </c>
      <c r="Q23" s="553">
        <v>66</v>
      </c>
      <c r="R23" s="553">
        <v>66</v>
      </c>
      <c r="S23" s="553">
        <v>0</v>
      </c>
      <c r="T23" s="553">
        <v>345</v>
      </c>
      <c r="U23" s="553">
        <v>207</v>
      </c>
      <c r="V23" s="553">
        <v>138</v>
      </c>
      <c r="W23" s="553">
        <v>5</v>
      </c>
      <c r="X23" s="553">
        <v>3</v>
      </c>
      <c r="Y23" s="553">
        <v>2</v>
      </c>
      <c r="Z23" s="553">
        <v>27</v>
      </c>
      <c r="AA23" s="553">
        <v>8</v>
      </c>
      <c r="AB23" s="553">
        <v>19</v>
      </c>
      <c r="AC23" s="553">
        <v>16</v>
      </c>
      <c r="AD23" s="553">
        <v>11</v>
      </c>
      <c r="AE23" s="553">
        <v>5</v>
      </c>
      <c r="AF23" s="553">
        <v>121</v>
      </c>
      <c r="AG23" s="553">
        <v>77</v>
      </c>
      <c r="AH23" s="553">
        <v>44</v>
      </c>
      <c r="AI23" s="553">
        <f t="shared" si="1"/>
        <v>276</v>
      </c>
      <c r="AJ23" s="553">
        <f t="shared" si="0"/>
        <v>237</v>
      </c>
      <c r="AK23" s="553">
        <f t="shared" si="0"/>
        <v>39</v>
      </c>
      <c r="AL23" s="378" t="s">
        <v>62</v>
      </c>
      <c r="AN23" s="527"/>
      <c r="AO23" s="527"/>
      <c r="AP23" s="527"/>
      <c r="AQ23" s="527"/>
    </row>
    <row r="24" spans="1:43" s="13" customFormat="1" ht="27.95" customHeight="1">
      <c r="A24" s="169" t="s">
        <v>264</v>
      </c>
      <c r="B24" s="553">
        <v>411</v>
      </c>
      <c r="C24" s="553">
        <v>174</v>
      </c>
      <c r="D24" s="553">
        <v>237</v>
      </c>
      <c r="E24" s="553">
        <v>20</v>
      </c>
      <c r="F24" s="553">
        <v>1</v>
      </c>
      <c r="G24" s="553">
        <v>19</v>
      </c>
      <c r="H24" s="553">
        <v>5</v>
      </c>
      <c r="I24" s="553">
        <v>1</v>
      </c>
      <c r="J24" s="553">
        <v>4</v>
      </c>
      <c r="K24" s="553">
        <v>13</v>
      </c>
      <c r="L24" s="553">
        <v>2</v>
      </c>
      <c r="M24" s="553">
        <v>11</v>
      </c>
      <c r="N24" s="553">
        <v>30</v>
      </c>
      <c r="O24" s="553">
        <v>8</v>
      </c>
      <c r="P24" s="553">
        <v>22</v>
      </c>
      <c r="Q24" s="553">
        <v>2</v>
      </c>
      <c r="R24" s="553">
        <v>0</v>
      </c>
      <c r="S24" s="553">
        <v>2</v>
      </c>
      <c r="T24" s="553">
        <v>122</v>
      </c>
      <c r="U24" s="553">
        <v>24</v>
      </c>
      <c r="V24" s="553">
        <v>98</v>
      </c>
      <c r="W24" s="553">
        <v>1</v>
      </c>
      <c r="X24" s="553">
        <v>1</v>
      </c>
      <c r="Y24" s="553">
        <v>0</v>
      </c>
      <c r="Z24" s="553">
        <v>18</v>
      </c>
      <c r="AA24" s="553">
        <v>7</v>
      </c>
      <c r="AB24" s="553">
        <v>11</v>
      </c>
      <c r="AC24" s="553">
        <v>3</v>
      </c>
      <c r="AD24" s="553">
        <v>1</v>
      </c>
      <c r="AE24" s="553">
        <v>2</v>
      </c>
      <c r="AF24" s="553">
        <v>77</v>
      </c>
      <c r="AG24" s="553">
        <v>33</v>
      </c>
      <c r="AH24" s="553">
        <v>44</v>
      </c>
      <c r="AI24" s="553">
        <f t="shared" si="1"/>
        <v>120</v>
      </c>
      <c r="AJ24" s="553">
        <f t="shared" si="0"/>
        <v>96</v>
      </c>
      <c r="AK24" s="553">
        <f t="shared" si="0"/>
        <v>24</v>
      </c>
      <c r="AL24" s="378" t="s">
        <v>73</v>
      </c>
      <c r="AN24" s="527"/>
      <c r="AO24" s="527"/>
      <c r="AP24" s="527"/>
      <c r="AQ24" s="527"/>
    </row>
    <row r="25" spans="1:43" s="13" customFormat="1" ht="18" customHeight="1">
      <c r="A25" s="169" t="s">
        <v>216</v>
      </c>
      <c r="B25" s="553">
        <v>773</v>
      </c>
      <c r="C25" s="553">
        <v>348</v>
      </c>
      <c r="D25" s="553">
        <v>425</v>
      </c>
      <c r="E25" s="553">
        <v>67</v>
      </c>
      <c r="F25" s="553">
        <v>2</v>
      </c>
      <c r="G25" s="553">
        <v>65</v>
      </c>
      <c r="H25" s="553">
        <v>12</v>
      </c>
      <c r="I25" s="553">
        <v>3</v>
      </c>
      <c r="J25" s="553">
        <v>9</v>
      </c>
      <c r="K25" s="553">
        <v>53</v>
      </c>
      <c r="L25" s="553">
        <v>15</v>
      </c>
      <c r="M25" s="553">
        <v>38</v>
      </c>
      <c r="N25" s="553">
        <v>50</v>
      </c>
      <c r="O25" s="553">
        <v>26</v>
      </c>
      <c r="P25" s="553">
        <v>24</v>
      </c>
      <c r="Q25" s="553">
        <v>21</v>
      </c>
      <c r="R25" s="553">
        <v>21</v>
      </c>
      <c r="S25" s="553">
        <v>0</v>
      </c>
      <c r="T25" s="553">
        <v>212</v>
      </c>
      <c r="U25" s="553">
        <v>55</v>
      </c>
      <c r="V25" s="553">
        <v>157</v>
      </c>
      <c r="W25" s="553">
        <v>7</v>
      </c>
      <c r="X25" s="553">
        <v>1</v>
      </c>
      <c r="Y25" s="553">
        <v>6</v>
      </c>
      <c r="Z25" s="553">
        <v>22</v>
      </c>
      <c r="AA25" s="553">
        <v>14</v>
      </c>
      <c r="AB25" s="553">
        <v>8</v>
      </c>
      <c r="AC25" s="553">
        <v>3</v>
      </c>
      <c r="AD25" s="553">
        <v>2</v>
      </c>
      <c r="AE25" s="553">
        <v>1</v>
      </c>
      <c r="AF25" s="553">
        <v>119</v>
      </c>
      <c r="AG25" s="553">
        <v>52</v>
      </c>
      <c r="AH25" s="553">
        <v>67</v>
      </c>
      <c r="AI25" s="553">
        <f t="shared" si="1"/>
        <v>207</v>
      </c>
      <c r="AJ25" s="553">
        <f t="shared" si="0"/>
        <v>157</v>
      </c>
      <c r="AK25" s="553">
        <f t="shared" si="0"/>
        <v>50</v>
      </c>
      <c r="AL25" s="378" t="s">
        <v>198</v>
      </c>
      <c r="AN25" s="527"/>
      <c r="AO25" s="527"/>
      <c r="AP25" s="527"/>
      <c r="AQ25" s="527"/>
    </row>
    <row r="26" spans="1:43" ht="18" customHeight="1">
      <c r="A26" s="169" t="s">
        <v>218</v>
      </c>
      <c r="B26" s="553">
        <v>491</v>
      </c>
      <c r="C26" s="553">
        <v>238</v>
      </c>
      <c r="D26" s="553">
        <v>253</v>
      </c>
      <c r="E26" s="553">
        <v>37</v>
      </c>
      <c r="F26" s="553">
        <v>0</v>
      </c>
      <c r="G26" s="553">
        <v>37</v>
      </c>
      <c r="H26" s="553">
        <v>8</v>
      </c>
      <c r="I26" s="553">
        <v>3</v>
      </c>
      <c r="J26" s="553">
        <v>5</v>
      </c>
      <c r="K26" s="553">
        <v>15</v>
      </c>
      <c r="L26" s="553">
        <v>1</v>
      </c>
      <c r="M26" s="553">
        <v>14</v>
      </c>
      <c r="N26" s="553">
        <v>29</v>
      </c>
      <c r="O26" s="553">
        <v>2</v>
      </c>
      <c r="P26" s="553">
        <v>27</v>
      </c>
      <c r="Q26" s="553">
        <v>10</v>
      </c>
      <c r="R26" s="553">
        <v>10</v>
      </c>
      <c r="S26" s="553">
        <v>0</v>
      </c>
      <c r="T26" s="553">
        <v>109</v>
      </c>
      <c r="U26" s="553">
        <v>27</v>
      </c>
      <c r="V26" s="553">
        <v>82</v>
      </c>
      <c r="W26" s="553">
        <v>9</v>
      </c>
      <c r="X26" s="553">
        <v>9</v>
      </c>
      <c r="Y26" s="553">
        <v>0</v>
      </c>
      <c r="Z26" s="553">
        <v>12</v>
      </c>
      <c r="AA26" s="553">
        <v>3</v>
      </c>
      <c r="AB26" s="553">
        <v>9</v>
      </c>
      <c r="AC26" s="553">
        <v>11</v>
      </c>
      <c r="AD26" s="553">
        <v>2</v>
      </c>
      <c r="AE26" s="553">
        <v>9</v>
      </c>
      <c r="AF26" s="553">
        <v>131</v>
      </c>
      <c r="AG26" s="553">
        <v>90</v>
      </c>
      <c r="AH26" s="553">
        <v>41</v>
      </c>
      <c r="AI26" s="553">
        <f t="shared" si="1"/>
        <v>120</v>
      </c>
      <c r="AJ26" s="553">
        <f t="shared" si="0"/>
        <v>91</v>
      </c>
      <c r="AK26" s="553">
        <f t="shared" si="0"/>
        <v>29</v>
      </c>
      <c r="AL26" s="378" t="s">
        <v>82</v>
      </c>
      <c r="AN26" s="527"/>
      <c r="AO26" s="527"/>
      <c r="AP26" s="527"/>
      <c r="AQ26" s="527"/>
    </row>
    <row r="27" spans="1:43" ht="18" customHeight="1">
      <c r="A27" s="169" t="s">
        <v>208</v>
      </c>
      <c r="B27" s="553">
        <v>421</v>
      </c>
      <c r="C27" s="553">
        <v>211</v>
      </c>
      <c r="D27" s="553">
        <v>210</v>
      </c>
      <c r="E27" s="553">
        <v>32</v>
      </c>
      <c r="F27" s="553">
        <v>1</v>
      </c>
      <c r="G27" s="553">
        <v>31</v>
      </c>
      <c r="H27" s="553">
        <v>4</v>
      </c>
      <c r="I27" s="553">
        <v>3</v>
      </c>
      <c r="J27" s="553">
        <v>1</v>
      </c>
      <c r="K27" s="553">
        <v>21</v>
      </c>
      <c r="L27" s="553">
        <v>3</v>
      </c>
      <c r="M27" s="553">
        <v>18</v>
      </c>
      <c r="N27" s="553">
        <v>32</v>
      </c>
      <c r="O27" s="553">
        <v>8</v>
      </c>
      <c r="P27" s="553">
        <v>24</v>
      </c>
      <c r="Q27" s="553">
        <v>1</v>
      </c>
      <c r="R27" s="553">
        <v>0</v>
      </c>
      <c r="S27" s="553">
        <v>1</v>
      </c>
      <c r="T27" s="553">
        <v>93</v>
      </c>
      <c r="U27" s="553">
        <v>30</v>
      </c>
      <c r="V27" s="553">
        <v>63</v>
      </c>
      <c r="W27" s="553">
        <v>0</v>
      </c>
      <c r="X27" s="553">
        <v>0</v>
      </c>
      <c r="Y27" s="553">
        <v>0</v>
      </c>
      <c r="Z27" s="553">
        <v>21</v>
      </c>
      <c r="AA27" s="553">
        <v>13</v>
      </c>
      <c r="AB27" s="553">
        <v>8</v>
      </c>
      <c r="AC27" s="553">
        <v>2</v>
      </c>
      <c r="AD27" s="553">
        <v>2</v>
      </c>
      <c r="AE27" s="553">
        <v>0</v>
      </c>
      <c r="AF27" s="553">
        <v>93</v>
      </c>
      <c r="AG27" s="553">
        <v>51</v>
      </c>
      <c r="AH27" s="553">
        <v>42</v>
      </c>
      <c r="AI27" s="553">
        <f t="shared" si="1"/>
        <v>122</v>
      </c>
      <c r="AJ27" s="553">
        <f t="shared" si="0"/>
        <v>100</v>
      </c>
      <c r="AK27" s="553">
        <f t="shared" si="0"/>
        <v>22</v>
      </c>
      <c r="AL27" s="378" t="s">
        <v>56</v>
      </c>
      <c r="AN27" s="527"/>
      <c r="AO27" s="527"/>
      <c r="AP27" s="527"/>
      <c r="AQ27" s="527"/>
    </row>
    <row r="28" spans="1:43" s="13" customFormat="1" ht="27.95" customHeight="1">
      <c r="A28" s="169" t="s">
        <v>205</v>
      </c>
      <c r="B28" s="553">
        <v>1290</v>
      </c>
      <c r="C28" s="553">
        <v>816</v>
      </c>
      <c r="D28" s="553">
        <v>474</v>
      </c>
      <c r="E28" s="553">
        <v>37</v>
      </c>
      <c r="F28" s="553">
        <v>1</v>
      </c>
      <c r="G28" s="553">
        <v>36</v>
      </c>
      <c r="H28" s="553">
        <v>6</v>
      </c>
      <c r="I28" s="553">
        <v>3</v>
      </c>
      <c r="J28" s="553">
        <v>3</v>
      </c>
      <c r="K28" s="553">
        <v>58</v>
      </c>
      <c r="L28" s="553">
        <v>8</v>
      </c>
      <c r="M28" s="553">
        <v>50</v>
      </c>
      <c r="N28" s="553">
        <v>39</v>
      </c>
      <c r="O28" s="553">
        <v>7</v>
      </c>
      <c r="P28" s="553">
        <v>32</v>
      </c>
      <c r="Q28" s="553">
        <v>89</v>
      </c>
      <c r="R28" s="553">
        <v>89</v>
      </c>
      <c r="S28" s="553">
        <v>0</v>
      </c>
      <c r="T28" s="553">
        <v>339</v>
      </c>
      <c r="U28" s="553">
        <v>140</v>
      </c>
      <c r="V28" s="553">
        <v>199</v>
      </c>
      <c r="W28" s="553">
        <v>55</v>
      </c>
      <c r="X28" s="553">
        <v>51</v>
      </c>
      <c r="Y28" s="553">
        <v>4</v>
      </c>
      <c r="Z28" s="553">
        <v>74</v>
      </c>
      <c r="AA28" s="553">
        <v>38</v>
      </c>
      <c r="AB28" s="553">
        <v>36</v>
      </c>
      <c r="AC28" s="553">
        <v>14</v>
      </c>
      <c r="AD28" s="553">
        <v>10</v>
      </c>
      <c r="AE28" s="553">
        <v>4</v>
      </c>
      <c r="AF28" s="553">
        <v>121</v>
      </c>
      <c r="AG28" s="553">
        <v>78</v>
      </c>
      <c r="AH28" s="553">
        <v>43</v>
      </c>
      <c r="AI28" s="553">
        <f t="shared" si="1"/>
        <v>458</v>
      </c>
      <c r="AJ28" s="553">
        <f t="shared" si="0"/>
        <v>391</v>
      </c>
      <c r="AK28" s="553">
        <f t="shared" si="0"/>
        <v>67</v>
      </c>
      <c r="AL28" s="378" t="s">
        <v>185</v>
      </c>
      <c r="AN28" s="527"/>
      <c r="AO28" s="527"/>
      <c r="AP28" s="527"/>
      <c r="AQ28" s="527"/>
    </row>
    <row r="29" spans="1:43" s="13" customFormat="1" ht="18" customHeight="1">
      <c r="A29" s="169" t="s">
        <v>250</v>
      </c>
      <c r="B29" s="553">
        <v>4119</v>
      </c>
      <c r="C29" s="553">
        <v>3078</v>
      </c>
      <c r="D29" s="553">
        <v>1041</v>
      </c>
      <c r="E29" s="553">
        <v>32</v>
      </c>
      <c r="F29" s="553">
        <v>1</v>
      </c>
      <c r="G29" s="553">
        <v>31</v>
      </c>
      <c r="H29" s="553">
        <v>5</v>
      </c>
      <c r="I29" s="553">
        <v>3</v>
      </c>
      <c r="J29" s="553">
        <v>2</v>
      </c>
      <c r="K29" s="553">
        <v>388</v>
      </c>
      <c r="L29" s="553">
        <v>156</v>
      </c>
      <c r="M29" s="553">
        <v>232</v>
      </c>
      <c r="N29" s="553">
        <v>163</v>
      </c>
      <c r="O29" s="553">
        <v>94</v>
      </c>
      <c r="P29" s="553">
        <v>69</v>
      </c>
      <c r="Q29" s="553">
        <v>74</v>
      </c>
      <c r="R29" s="553">
        <v>71</v>
      </c>
      <c r="S29" s="553">
        <v>3</v>
      </c>
      <c r="T29" s="553">
        <v>878</v>
      </c>
      <c r="U29" s="553">
        <v>628</v>
      </c>
      <c r="V29" s="553">
        <v>250</v>
      </c>
      <c r="W29" s="553">
        <v>618</v>
      </c>
      <c r="X29" s="553">
        <v>557</v>
      </c>
      <c r="Y29" s="553">
        <v>61</v>
      </c>
      <c r="Z29" s="553">
        <v>96</v>
      </c>
      <c r="AA29" s="553">
        <v>72</v>
      </c>
      <c r="AB29" s="553">
        <v>24</v>
      </c>
      <c r="AC29" s="553">
        <v>73</v>
      </c>
      <c r="AD29" s="553">
        <v>56</v>
      </c>
      <c r="AE29" s="553">
        <v>17</v>
      </c>
      <c r="AF29" s="553">
        <v>287</v>
      </c>
      <c r="AG29" s="553">
        <v>245</v>
      </c>
      <c r="AH29" s="553">
        <v>42</v>
      </c>
      <c r="AI29" s="553">
        <f t="shared" si="1"/>
        <v>1505</v>
      </c>
      <c r="AJ29" s="553">
        <f t="shared" si="0"/>
        <v>1195</v>
      </c>
      <c r="AK29" s="553">
        <f t="shared" si="0"/>
        <v>310</v>
      </c>
      <c r="AL29" s="378" t="s">
        <v>192</v>
      </c>
      <c r="AN29" s="527"/>
      <c r="AO29" s="527"/>
      <c r="AP29" s="527"/>
      <c r="AQ29" s="527"/>
    </row>
    <row r="30" spans="1:43" ht="18" customHeight="1">
      <c r="A30" s="169" t="s">
        <v>230</v>
      </c>
      <c r="B30" s="553">
        <v>1583</v>
      </c>
      <c r="C30" s="553">
        <v>923</v>
      </c>
      <c r="D30" s="553">
        <v>660</v>
      </c>
      <c r="E30" s="553">
        <v>57</v>
      </c>
      <c r="F30" s="553">
        <v>6</v>
      </c>
      <c r="G30" s="553">
        <v>51</v>
      </c>
      <c r="H30" s="553">
        <v>22</v>
      </c>
      <c r="I30" s="553">
        <v>6</v>
      </c>
      <c r="J30" s="553">
        <v>16</v>
      </c>
      <c r="K30" s="553">
        <v>187</v>
      </c>
      <c r="L30" s="553">
        <v>74</v>
      </c>
      <c r="M30" s="553">
        <v>113</v>
      </c>
      <c r="N30" s="553">
        <v>54</v>
      </c>
      <c r="O30" s="553">
        <v>9</v>
      </c>
      <c r="P30" s="553">
        <v>45</v>
      </c>
      <c r="Q30" s="553">
        <v>68</v>
      </c>
      <c r="R30" s="553">
        <v>55</v>
      </c>
      <c r="S30" s="553">
        <v>13</v>
      </c>
      <c r="T30" s="553">
        <v>533</v>
      </c>
      <c r="U30" s="553">
        <v>278</v>
      </c>
      <c r="V30" s="553">
        <v>255</v>
      </c>
      <c r="W30" s="553">
        <v>22</v>
      </c>
      <c r="X30" s="553">
        <v>18</v>
      </c>
      <c r="Y30" s="553">
        <v>4</v>
      </c>
      <c r="Z30" s="553">
        <v>61</v>
      </c>
      <c r="AA30" s="553">
        <v>43</v>
      </c>
      <c r="AB30" s="553">
        <v>18</v>
      </c>
      <c r="AC30" s="553">
        <v>4</v>
      </c>
      <c r="AD30" s="553">
        <v>1</v>
      </c>
      <c r="AE30" s="553">
        <v>3</v>
      </c>
      <c r="AF30" s="553">
        <v>174</v>
      </c>
      <c r="AG30" s="553">
        <v>113</v>
      </c>
      <c r="AH30" s="553">
        <v>61</v>
      </c>
      <c r="AI30" s="553">
        <f t="shared" si="1"/>
        <v>401</v>
      </c>
      <c r="AJ30" s="553">
        <f t="shared" si="0"/>
        <v>320</v>
      </c>
      <c r="AK30" s="553">
        <f t="shared" si="0"/>
        <v>81</v>
      </c>
      <c r="AL30" s="378" t="s">
        <v>53</v>
      </c>
      <c r="AN30" s="527"/>
      <c r="AO30" s="527"/>
      <c r="AP30" s="527"/>
      <c r="AQ30" s="527"/>
    </row>
    <row r="31" spans="1:43" ht="18" customHeight="1">
      <c r="A31" s="169" t="s">
        <v>229</v>
      </c>
      <c r="B31" s="553">
        <v>612</v>
      </c>
      <c r="C31" s="553">
        <v>338</v>
      </c>
      <c r="D31" s="553">
        <v>274</v>
      </c>
      <c r="E31" s="553">
        <v>19</v>
      </c>
      <c r="F31" s="553">
        <v>1</v>
      </c>
      <c r="G31" s="553">
        <v>18</v>
      </c>
      <c r="H31" s="553">
        <v>4</v>
      </c>
      <c r="I31" s="553">
        <v>0</v>
      </c>
      <c r="J31" s="553">
        <v>4</v>
      </c>
      <c r="K31" s="553">
        <v>22</v>
      </c>
      <c r="L31" s="553">
        <v>2</v>
      </c>
      <c r="M31" s="553">
        <v>20</v>
      </c>
      <c r="N31" s="553">
        <v>28</v>
      </c>
      <c r="O31" s="553">
        <v>8</v>
      </c>
      <c r="P31" s="553">
        <v>20</v>
      </c>
      <c r="Q31" s="553">
        <v>18</v>
      </c>
      <c r="R31" s="553">
        <v>17</v>
      </c>
      <c r="S31" s="553">
        <v>1</v>
      </c>
      <c r="T31" s="553">
        <v>133</v>
      </c>
      <c r="U31" s="553">
        <v>45</v>
      </c>
      <c r="V31" s="553">
        <v>88</v>
      </c>
      <c r="W31" s="553">
        <v>12</v>
      </c>
      <c r="X31" s="553">
        <v>12</v>
      </c>
      <c r="Y31" s="553">
        <v>0</v>
      </c>
      <c r="Z31" s="553">
        <v>29</v>
      </c>
      <c r="AA31" s="553">
        <v>17</v>
      </c>
      <c r="AB31" s="553">
        <v>12</v>
      </c>
      <c r="AC31" s="553">
        <v>4</v>
      </c>
      <c r="AD31" s="553">
        <v>2</v>
      </c>
      <c r="AE31" s="553">
        <v>2</v>
      </c>
      <c r="AF31" s="553">
        <v>159</v>
      </c>
      <c r="AG31" s="553">
        <v>85</v>
      </c>
      <c r="AH31" s="553">
        <v>74</v>
      </c>
      <c r="AI31" s="553">
        <f t="shared" si="1"/>
        <v>184</v>
      </c>
      <c r="AJ31" s="553">
        <f t="shared" ref="AJ31:AJ36" si="2">C31-F31-I31-L31-O31-R31-U31-X31-AA31-AD31-AG31</f>
        <v>149</v>
      </c>
      <c r="AK31" s="553">
        <f t="shared" ref="AK31:AK36" si="3">D31-G31-J31-M31-P31-S31-V31-Y31-AB31-AE31-AH31</f>
        <v>35</v>
      </c>
      <c r="AL31" s="378" t="s">
        <v>86</v>
      </c>
      <c r="AN31" s="527"/>
      <c r="AO31" s="527"/>
      <c r="AP31" s="527"/>
      <c r="AQ31" s="527"/>
    </row>
    <row r="32" spans="1:43" ht="27.95" customHeight="1">
      <c r="A32" s="169" t="s">
        <v>223</v>
      </c>
      <c r="B32" s="553">
        <v>877</v>
      </c>
      <c r="C32" s="553">
        <v>522</v>
      </c>
      <c r="D32" s="553">
        <v>355</v>
      </c>
      <c r="E32" s="553">
        <v>17</v>
      </c>
      <c r="F32" s="553">
        <v>0</v>
      </c>
      <c r="G32" s="553">
        <v>17</v>
      </c>
      <c r="H32" s="553">
        <v>10</v>
      </c>
      <c r="I32" s="553">
        <v>1</v>
      </c>
      <c r="J32" s="553">
        <v>9</v>
      </c>
      <c r="K32" s="553">
        <v>74</v>
      </c>
      <c r="L32" s="553">
        <v>23</v>
      </c>
      <c r="M32" s="553">
        <v>51</v>
      </c>
      <c r="N32" s="553">
        <v>36</v>
      </c>
      <c r="O32" s="553">
        <v>16</v>
      </c>
      <c r="P32" s="553">
        <v>20</v>
      </c>
      <c r="Q32" s="553">
        <v>58</v>
      </c>
      <c r="R32" s="553">
        <v>58</v>
      </c>
      <c r="S32" s="553">
        <v>0</v>
      </c>
      <c r="T32" s="553">
        <v>287</v>
      </c>
      <c r="U32" s="553">
        <v>137</v>
      </c>
      <c r="V32" s="553">
        <v>150</v>
      </c>
      <c r="W32" s="553">
        <v>6</v>
      </c>
      <c r="X32" s="553">
        <v>5</v>
      </c>
      <c r="Y32" s="553">
        <v>1</v>
      </c>
      <c r="Z32" s="553">
        <v>19</v>
      </c>
      <c r="AA32" s="553">
        <v>10</v>
      </c>
      <c r="AB32" s="553">
        <v>9</v>
      </c>
      <c r="AC32" s="553">
        <v>9</v>
      </c>
      <c r="AD32" s="553">
        <v>2</v>
      </c>
      <c r="AE32" s="553">
        <v>7</v>
      </c>
      <c r="AF32" s="553">
        <v>84</v>
      </c>
      <c r="AG32" s="553">
        <v>50</v>
      </c>
      <c r="AH32" s="553">
        <v>34</v>
      </c>
      <c r="AI32" s="553">
        <f t="shared" si="1"/>
        <v>277</v>
      </c>
      <c r="AJ32" s="553">
        <f t="shared" si="2"/>
        <v>220</v>
      </c>
      <c r="AK32" s="553">
        <f t="shared" si="3"/>
        <v>57</v>
      </c>
      <c r="AL32" s="378" t="s">
        <v>95</v>
      </c>
      <c r="AN32" s="527"/>
      <c r="AO32" s="527"/>
      <c r="AP32" s="527"/>
      <c r="AQ32" s="527"/>
    </row>
    <row r="33" spans="1:43" s="13" customFormat="1" ht="18" customHeight="1">
      <c r="A33" s="169" t="s">
        <v>266</v>
      </c>
      <c r="B33" s="553">
        <v>923</v>
      </c>
      <c r="C33" s="553">
        <v>576</v>
      </c>
      <c r="D33" s="553">
        <v>347</v>
      </c>
      <c r="E33" s="553">
        <v>21</v>
      </c>
      <c r="F33" s="553">
        <v>3</v>
      </c>
      <c r="G33" s="553">
        <v>18</v>
      </c>
      <c r="H33" s="553">
        <v>4</v>
      </c>
      <c r="I33" s="553">
        <v>3</v>
      </c>
      <c r="J33" s="553">
        <v>1</v>
      </c>
      <c r="K33" s="553">
        <v>37</v>
      </c>
      <c r="L33" s="553">
        <v>9</v>
      </c>
      <c r="M33" s="553">
        <v>28</v>
      </c>
      <c r="N33" s="553">
        <v>96</v>
      </c>
      <c r="O33" s="553">
        <v>79</v>
      </c>
      <c r="P33" s="553">
        <v>17</v>
      </c>
      <c r="Q33" s="553">
        <v>15</v>
      </c>
      <c r="R33" s="553">
        <v>15</v>
      </c>
      <c r="S33" s="553">
        <v>0</v>
      </c>
      <c r="T33" s="553">
        <v>282</v>
      </c>
      <c r="U33" s="553">
        <v>112</v>
      </c>
      <c r="V33" s="553">
        <v>170</v>
      </c>
      <c r="W33" s="553">
        <v>17</v>
      </c>
      <c r="X33" s="553">
        <v>16</v>
      </c>
      <c r="Y33" s="553">
        <v>1</v>
      </c>
      <c r="Z33" s="553">
        <v>63</v>
      </c>
      <c r="AA33" s="553">
        <v>49</v>
      </c>
      <c r="AB33" s="553">
        <v>14</v>
      </c>
      <c r="AC33" s="553">
        <v>7</v>
      </c>
      <c r="AD33" s="553">
        <v>3</v>
      </c>
      <c r="AE33" s="553">
        <v>4</v>
      </c>
      <c r="AF33" s="553">
        <v>154</v>
      </c>
      <c r="AG33" s="553">
        <v>88</v>
      </c>
      <c r="AH33" s="553">
        <v>66</v>
      </c>
      <c r="AI33" s="553">
        <f t="shared" si="1"/>
        <v>227</v>
      </c>
      <c r="AJ33" s="553">
        <f t="shared" si="2"/>
        <v>199</v>
      </c>
      <c r="AK33" s="553">
        <f t="shared" si="3"/>
        <v>28</v>
      </c>
      <c r="AL33" s="378" t="s">
        <v>84</v>
      </c>
      <c r="AN33" s="527"/>
      <c r="AO33" s="527"/>
      <c r="AP33" s="527"/>
      <c r="AQ33" s="527"/>
    </row>
    <row r="34" spans="1:43" s="13" customFormat="1" ht="18" customHeight="1">
      <c r="A34" s="169" t="s">
        <v>22</v>
      </c>
      <c r="B34" s="553">
        <v>2144</v>
      </c>
      <c r="C34" s="553">
        <v>1810</v>
      </c>
      <c r="D34" s="553">
        <v>334</v>
      </c>
      <c r="E34" s="553">
        <v>20</v>
      </c>
      <c r="F34" s="553">
        <v>1</v>
      </c>
      <c r="G34" s="553">
        <v>19</v>
      </c>
      <c r="H34" s="553">
        <v>10</v>
      </c>
      <c r="I34" s="553">
        <v>8</v>
      </c>
      <c r="J34" s="553">
        <v>2</v>
      </c>
      <c r="K34" s="553">
        <v>34</v>
      </c>
      <c r="L34" s="553">
        <v>3</v>
      </c>
      <c r="M34" s="553">
        <v>31</v>
      </c>
      <c r="N34" s="553">
        <v>39</v>
      </c>
      <c r="O34" s="553">
        <v>5</v>
      </c>
      <c r="P34" s="553">
        <v>34</v>
      </c>
      <c r="Q34" s="553">
        <v>298</v>
      </c>
      <c r="R34" s="553">
        <v>297</v>
      </c>
      <c r="S34" s="553">
        <v>1</v>
      </c>
      <c r="T34" s="553">
        <v>604</v>
      </c>
      <c r="U34" s="553">
        <v>452</v>
      </c>
      <c r="V34" s="553">
        <v>152</v>
      </c>
      <c r="W34" s="553">
        <v>3</v>
      </c>
      <c r="X34" s="553">
        <v>1</v>
      </c>
      <c r="Y34" s="553">
        <v>2</v>
      </c>
      <c r="Z34" s="553">
        <v>22</v>
      </c>
      <c r="AA34" s="553">
        <v>1</v>
      </c>
      <c r="AB34" s="553">
        <v>21</v>
      </c>
      <c r="AC34" s="553">
        <v>4</v>
      </c>
      <c r="AD34" s="553">
        <v>3</v>
      </c>
      <c r="AE34" s="553">
        <v>1</v>
      </c>
      <c r="AF34" s="553">
        <v>27</v>
      </c>
      <c r="AG34" s="553">
        <v>5</v>
      </c>
      <c r="AH34" s="553">
        <v>22</v>
      </c>
      <c r="AI34" s="553">
        <f t="shared" si="1"/>
        <v>1083</v>
      </c>
      <c r="AJ34" s="553">
        <f t="shared" si="2"/>
        <v>1034</v>
      </c>
      <c r="AK34" s="553">
        <f t="shared" si="3"/>
        <v>49</v>
      </c>
      <c r="AL34" s="378" t="s">
        <v>269</v>
      </c>
      <c r="AN34" s="527"/>
      <c r="AO34" s="527"/>
      <c r="AP34" s="527"/>
      <c r="AQ34" s="527"/>
    </row>
    <row r="35" spans="1:43" ht="18" customHeight="1">
      <c r="A35" s="169" t="s">
        <v>240</v>
      </c>
      <c r="B35" s="553">
        <v>1322</v>
      </c>
      <c r="C35" s="553">
        <v>1093</v>
      </c>
      <c r="D35" s="553">
        <v>229</v>
      </c>
      <c r="E35" s="553">
        <v>8</v>
      </c>
      <c r="F35" s="553">
        <v>1</v>
      </c>
      <c r="G35" s="553">
        <v>7</v>
      </c>
      <c r="H35" s="553">
        <v>6</v>
      </c>
      <c r="I35" s="553">
        <v>5</v>
      </c>
      <c r="J35" s="553">
        <v>1</v>
      </c>
      <c r="K35" s="553">
        <v>60</v>
      </c>
      <c r="L35" s="553">
        <v>34</v>
      </c>
      <c r="M35" s="553">
        <v>26</v>
      </c>
      <c r="N35" s="553">
        <v>18</v>
      </c>
      <c r="O35" s="553">
        <v>0</v>
      </c>
      <c r="P35" s="553">
        <v>18</v>
      </c>
      <c r="Q35" s="553">
        <v>215</v>
      </c>
      <c r="R35" s="553">
        <v>215</v>
      </c>
      <c r="S35" s="553">
        <v>0</v>
      </c>
      <c r="T35" s="553">
        <v>339</v>
      </c>
      <c r="U35" s="553">
        <v>218</v>
      </c>
      <c r="V35" s="553">
        <v>121</v>
      </c>
      <c r="W35" s="553">
        <v>3</v>
      </c>
      <c r="X35" s="553">
        <v>0</v>
      </c>
      <c r="Y35" s="553">
        <v>3</v>
      </c>
      <c r="Z35" s="553">
        <v>13</v>
      </c>
      <c r="AA35" s="553">
        <v>0</v>
      </c>
      <c r="AB35" s="553">
        <v>13</v>
      </c>
      <c r="AC35" s="553">
        <v>1</v>
      </c>
      <c r="AD35" s="553">
        <v>0</v>
      </c>
      <c r="AE35" s="553">
        <v>1</v>
      </c>
      <c r="AF35" s="553">
        <v>37</v>
      </c>
      <c r="AG35" s="553">
        <v>20</v>
      </c>
      <c r="AH35" s="553">
        <v>17</v>
      </c>
      <c r="AI35" s="553">
        <f t="shared" si="1"/>
        <v>622</v>
      </c>
      <c r="AJ35" s="553">
        <f t="shared" si="2"/>
        <v>600</v>
      </c>
      <c r="AK35" s="553">
        <f t="shared" si="3"/>
        <v>22</v>
      </c>
      <c r="AL35" s="378" t="s">
        <v>51</v>
      </c>
      <c r="AN35" s="527"/>
      <c r="AO35" s="527"/>
      <c r="AP35" s="527"/>
      <c r="AQ35" s="527"/>
    </row>
    <row r="36" spans="1:43" s="20" customFormat="1" ht="18" customHeight="1">
      <c r="A36" s="169" t="s">
        <v>207</v>
      </c>
      <c r="B36" s="553">
        <v>734</v>
      </c>
      <c r="C36" s="553">
        <v>532</v>
      </c>
      <c r="D36" s="553">
        <v>202</v>
      </c>
      <c r="E36" s="553">
        <v>3</v>
      </c>
      <c r="F36" s="553">
        <v>0</v>
      </c>
      <c r="G36" s="553">
        <v>3</v>
      </c>
      <c r="H36" s="553">
        <v>6</v>
      </c>
      <c r="I36" s="553">
        <v>5</v>
      </c>
      <c r="J36" s="553">
        <v>1</v>
      </c>
      <c r="K36" s="553">
        <v>30</v>
      </c>
      <c r="L36" s="553">
        <v>8</v>
      </c>
      <c r="M36" s="553">
        <v>22</v>
      </c>
      <c r="N36" s="553">
        <v>22</v>
      </c>
      <c r="O36" s="553">
        <v>1</v>
      </c>
      <c r="P36" s="553">
        <v>21</v>
      </c>
      <c r="Q36" s="553">
        <v>188</v>
      </c>
      <c r="R36" s="553">
        <v>187</v>
      </c>
      <c r="S36" s="553">
        <v>1</v>
      </c>
      <c r="T36" s="553">
        <v>227</v>
      </c>
      <c r="U36" s="553">
        <v>120</v>
      </c>
      <c r="V36" s="553">
        <v>107</v>
      </c>
      <c r="W36" s="553">
        <v>2</v>
      </c>
      <c r="X36" s="553">
        <v>1</v>
      </c>
      <c r="Y36" s="553">
        <v>1</v>
      </c>
      <c r="Z36" s="553">
        <v>20</v>
      </c>
      <c r="AA36" s="553">
        <v>4</v>
      </c>
      <c r="AB36" s="553">
        <v>16</v>
      </c>
      <c r="AC36" s="553">
        <v>1</v>
      </c>
      <c r="AD36" s="553">
        <v>0</v>
      </c>
      <c r="AE36" s="553">
        <v>1</v>
      </c>
      <c r="AF36" s="553">
        <v>35</v>
      </c>
      <c r="AG36" s="553">
        <v>16</v>
      </c>
      <c r="AH36" s="553">
        <v>19</v>
      </c>
      <c r="AI36" s="553">
        <f t="shared" si="1"/>
        <v>200</v>
      </c>
      <c r="AJ36" s="553">
        <f t="shared" si="2"/>
        <v>190</v>
      </c>
      <c r="AK36" s="553">
        <f t="shared" si="3"/>
        <v>10</v>
      </c>
      <c r="AL36" s="378" t="s">
        <v>460</v>
      </c>
      <c r="AN36" s="527"/>
      <c r="AO36" s="527"/>
      <c r="AP36" s="527"/>
      <c r="AQ36" s="527"/>
    </row>
    <row r="37" spans="1:43" s="16" customFormat="1" ht="6" customHeight="1">
      <c r="A37" s="379"/>
      <c r="B37" s="380"/>
      <c r="C37" s="381"/>
      <c r="D37" s="381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2"/>
      <c r="P37" s="382"/>
      <c r="Q37" s="382"/>
      <c r="R37" s="382"/>
      <c r="S37" s="382"/>
      <c r="T37" s="382"/>
      <c r="U37" s="382"/>
      <c r="V37" s="382"/>
      <c r="W37" s="382"/>
      <c r="X37" s="382"/>
      <c r="Y37" s="382"/>
      <c r="Z37" s="382"/>
      <c r="AA37" s="382"/>
      <c r="AB37" s="382"/>
      <c r="AC37" s="382"/>
      <c r="AD37" s="382"/>
      <c r="AE37" s="382"/>
      <c r="AF37" s="382"/>
      <c r="AG37" s="382"/>
      <c r="AH37" s="382"/>
      <c r="AI37" s="382"/>
      <c r="AJ37" s="382"/>
      <c r="AK37" s="383"/>
      <c r="AL37" s="384"/>
    </row>
    <row r="38" spans="1:43" s="32" customFormat="1" ht="15" customHeight="1">
      <c r="A38" s="217" t="s">
        <v>532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28"/>
      <c r="S38" s="385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21" t="s">
        <v>444</v>
      </c>
    </row>
    <row r="39" spans="1:43" ht="12.75">
      <c r="B39" s="69"/>
      <c r="C39" s="66"/>
      <c r="D39" s="6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1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</row>
    <row r="40" spans="1:43"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72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</row>
  </sheetData>
  <phoneticPr fontId="42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97" fitToWidth="2" orientation="portrait" blackAndWhite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view="pageBreakPreview" zoomScale="85" zoomScaleNormal="85" zoomScaleSheetLayoutView="85" workbookViewId="0">
      <selection activeCell="A3" sqref="A3"/>
    </sheetView>
  </sheetViews>
  <sheetFormatPr defaultRowHeight="12"/>
  <cols>
    <col min="1" max="1" width="10.85546875" style="7" customWidth="1"/>
    <col min="2" max="2" width="18" style="7" customWidth="1"/>
    <col min="3" max="3" width="21.42578125" style="7" customWidth="1"/>
    <col min="4" max="4" width="16.140625" style="7" customWidth="1"/>
    <col min="5" max="5" width="24.28515625" style="7" customWidth="1"/>
    <col min="6" max="6" width="15.85546875" style="15" customWidth="1"/>
    <col min="7" max="16384" width="9.140625" style="7"/>
  </cols>
  <sheetData>
    <row r="1" spans="1:7" s="49" customFormat="1" ht="24.95" customHeight="1">
      <c r="A1" s="49" t="s">
        <v>284</v>
      </c>
      <c r="B1" s="61"/>
      <c r="C1" s="386"/>
      <c r="F1" s="387"/>
      <c r="G1" s="61"/>
    </row>
    <row r="2" spans="1:7" s="62" customFormat="1" ht="24.95" customHeight="1">
      <c r="A2" s="214" t="s">
        <v>566</v>
      </c>
      <c r="B2" s="214"/>
      <c r="C2" s="214"/>
      <c r="D2" s="214"/>
      <c r="E2" s="214"/>
      <c r="F2" s="214"/>
    </row>
    <row r="3" spans="1:7" ht="23.1" customHeight="1">
      <c r="A3" s="215" t="s">
        <v>10</v>
      </c>
      <c r="B3" s="215"/>
      <c r="C3" s="215"/>
      <c r="D3" s="215"/>
      <c r="E3" s="215"/>
      <c r="F3" s="215"/>
    </row>
    <row r="4" spans="1:7" s="32" customFormat="1" ht="15" customHeight="1" thickBot="1">
      <c r="A4" s="217" t="s">
        <v>445</v>
      </c>
      <c r="F4" s="308" t="s">
        <v>446</v>
      </c>
    </row>
    <row r="5" spans="1:7" s="110" customFormat="1" ht="20.100000000000001" customHeight="1">
      <c r="A5" s="121" t="s">
        <v>98</v>
      </c>
      <c r="B5" s="388" t="s">
        <v>519</v>
      </c>
      <c r="C5" s="388" t="s">
        <v>319</v>
      </c>
      <c r="D5" s="388" t="s">
        <v>320</v>
      </c>
      <c r="E5" s="388" t="s">
        <v>321</v>
      </c>
      <c r="F5" s="389" t="s">
        <v>128</v>
      </c>
    </row>
    <row r="6" spans="1:7" s="110" customFormat="1" ht="20.100000000000001" customHeight="1">
      <c r="A6" s="155" t="s">
        <v>248</v>
      </c>
      <c r="B6" s="337" t="s">
        <v>11</v>
      </c>
      <c r="C6" s="337" t="s">
        <v>183</v>
      </c>
      <c r="D6" s="337" t="s">
        <v>30</v>
      </c>
      <c r="E6" s="337" t="s">
        <v>182</v>
      </c>
      <c r="F6" s="358" t="s">
        <v>167</v>
      </c>
    </row>
    <row r="7" spans="1:7" s="56" customFormat="1" ht="18.95" customHeight="1">
      <c r="A7" s="233">
        <v>2016</v>
      </c>
      <c r="B7" s="2">
        <v>8554</v>
      </c>
      <c r="C7" s="2">
        <v>681</v>
      </c>
      <c r="D7" s="2">
        <v>7915</v>
      </c>
      <c r="E7" s="2">
        <v>96</v>
      </c>
      <c r="F7" s="235">
        <v>2016</v>
      </c>
      <c r="G7" s="53"/>
    </row>
    <row r="8" spans="1:7" s="56" customFormat="1" ht="18.95" customHeight="1">
      <c r="A8" s="233">
        <v>2017</v>
      </c>
      <c r="B8" s="2">
        <v>8049</v>
      </c>
      <c r="C8" s="2">
        <v>633</v>
      </c>
      <c r="D8" s="2">
        <v>7257</v>
      </c>
      <c r="E8" s="2">
        <v>95</v>
      </c>
      <c r="F8" s="235">
        <v>2017</v>
      </c>
      <c r="G8" s="53"/>
    </row>
    <row r="9" spans="1:7" s="56" customFormat="1" ht="18.95" customHeight="1">
      <c r="A9" s="233">
        <v>2018</v>
      </c>
      <c r="B9" s="2">
        <v>7587</v>
      </c>
      <c r="C9" s="2">
        <v>700</v>
      </c>
      <c r="D9" s="2">
        <v>6747</v>
      </c>
      <c r="E9" s="2">
        <v>78</v>
      </c>
      <c r="F9" s="235">
        <v>2018</v>
      </c>
      <c r="G9" s="53"/>
    </row>
    <row r="10" spans="1:7" s="56" customFormat="1" ht="18.95" customHeight="1">
      <c r="A10" s="233">
        <v>2019</v>
      </c>
      <c r="B10" s="2">
        <v>7413</v>
      </c>
      <c r="C10" s="2">
        <v>753</v>
      </c>
      <c r="D10" s="2">
        <v>6711</v>
      </c>
      <c r="E10" s="2">
        <v>101</v>
      </c>
      <c r="F10" s="235">
        <v>2019</v>
      </c>
      <c r="G10" s="53"/>
    </row>
    <row r="11" spans="1:7" s="56" customFormat="1" ht="18.95" customHeight="1">
      <c r="A11" s="233">
        <v>2020</v>
      </c>
      <c r="B11" s="2">
        <v>6365</v>
      </c>
      <c r="C11" s="2">
        <v>434</v>
      </c>
      <c r="D11" s="2">
        <v>5722</v>
      </c>
      <c r="E11" s="2">
        <v>62</v>
      </c>
      <c r="F11" s="235">
        <v>2020</v>
      </c>
      <c r="G11" s="53"/>
    </row>
    <row r="12" spans="1:7" s="34" customFormat="1" ht="30" customHeight="1">
      <c r="A12" s="238">
        <v>2021</v>
      </c>
      <c r="B12" s="291">
        <f>SUM(B13:B34)</f>
        <v>6201</v>
      </c>
      <c r="C12" s="291">
        <f t="shared" ref="C12:E12" si="0">SUM(C13:C34)</f>
        <v>318</v>
      </c>
      <c r="D12" s="291">
        <f t="shared" si="0"/>
        <v>5739</v>
      </c>
      <c r="E12" s="291">
        <f t="shared" si="0"/>
        <v>80</v>
      </c>
      <c r="F12" s="240">
        <f>A12</f>
        <v>2021</v>
      </c>
      <c r="G12" s="48"/>
    </row>
    <row r="13" spans="1:7" s="13" customFormat="1" ht="18" customHeight="1">
      <c r="A13" s="169" t="s">
        <v>227</v>
      </c>
      <c r="B13" s="523">
        <v>725</v>
      </c>
      <c r="C13" s="523">
        <v>33</v>
      </c>
      <c r="D13" s="523">
        <v>767</v>
      </c>
      <c r="E13" s="523">
        <v>14</v>
      </c>
      <c r="F13" s="524" t="s">
        <v>197</v>
      </c>
    </row>
    <row r="14" spans="1:7" s="13" customFormat="1" ht="18" customHeight="1">
      <c r="A14" s="169" t="s">
        <v>252</v>
      </c>
      <c r="B14" s="523">
        <v>1083</v>
      </c>
      <c r="C14" s="523">
        <v>44</v>
      </c>
      <c r="D14" s="523">
        <v>976</v>
      </c>
      <c r="E14" s="523">
        <v>7</v>
      </c>
      <c r="F14" s="524" t="s">
        <v>55</v>
      </c>
    </row>
    <row r="15" spans="1:7" s="13" customFormat="1" ht="18" customHeight="1">
      <c r="A15" s="169" t="s">
        <v>262</v>
      </c>
      <c r="B15" s="523">
        <v>1047</v>
      </c>
      <c r="C15" s="523">
        <v>40</v>
      </c>
      <c r="D15" s="523">
        <v>1007</v>
      </c>
      <c r="E15" s="523">
        <v>1</v>
      </c>
      <c r="F15" s="524" t="s">
        <v>186</v>
      </c>
    </row>
    <row r="16" spans="1:7" s="13" customFormat="1" ht="18" customHeight="1">
      <c r="A16" s="169" t="s">
        <v>213</v>
      </c>
      <c r="B16" s="523">
        <v>514</v>
      </c>
      <c r="C16" s="523">
        <v>25</v>
      </c>
      <c r="D16" s="523">
        <v>493</v>
      </c>
      <c r="E16" s="523">
        <v>16</v>
      </c>
      <c r="F16" s="524" t="s">
        <v>119</v>
      </c>
    </row>
    <row r="17" spans="1:6" s="13" customFormat="1" ht="18" customHeight="1">
      <c r="A17" s="169" t="s">
        <v>267</v>
      </c>
      <c r="B17" s="523">
        <v>587</v>
      </c>
      <c r="C17" s="523">
        <v>27</v>
      </c>
      <c r="D17" s="523">
        <v>531</v>
      </c>
      <c r="E17" s="523">
        <v>5</v>
      </c>
      <c r="F17" s="524" t="s">
        <v>94</v>
      </c>
    </row>
    <row r="18" spans="1:6" s="13" customFormat="1" ht="27.95" customHeight="1">
      <c r="A18" s="169" t="s">
        <v>215</v>
      </c>
      <c r="B18" s="523">
        <v>106</v>
      </c>
      <c r="C18" s="523">
        <v>10</v>
      </c>
      <c r="D18" s="523">
        <v>81</v>
      </c>
      <c r="E18" s="523">
        <v>3</v>
      </c>
      <c r="F18" s="524" t="s">
        <v>184</v>
      </c>
    </row>
    <row r="19" spans="1:6" s="13" customFormat="1" ht="18" customHeight="1">
      <c r="A19" s="169" t="s">
        <v>263</v>
      </c>
      <c r="B19" s="523">
        <v>48</v>
      </c>
      <c r="C19" s="523">
        <v>3</v>
      </c>
      <c r="D19" s="523">
        <v>53</v>
      </c>
      <c r="E19" s="523">
        <v>0</v>
      </c>
      <c r="F19" s="524" t="s">
        <v>89</v>
      </c>
    </row>
    <row r="20" spans="1:6" s="13" customFormat="1" ht="18" customHeight="1">
      <c r="A20" s="169" t="s">
        <v>234</v>
      </c>
      <c r="B20" s="523">
        <v>51</v>
      </c>
      <c r="C20" s="523">
        <v>1</v>
      </c>
      <c r="D20" s="523">
        <v>48</v>
      </c>
      <c r="E20" s="523">
        <v>1</v>
      </c>
      <c r="F20" s="524" t="s">
        <v>70</v>
      </c>
    </row>
    <row r="21" spans="1:6" s="13" customFormat="1" ht="18" customHeight="1">
      <c r="A21" s="169" t="s">
        <v>237</v>
      </c>
      <c r="B21" s="523">
        <v>136</v>
      </c>
      <c r="C21" s="523">
        <v>10</v>
      </c>
      <c r="D21" s="523">
        <v>130</v>
      </c>
      <c r="E21" s="523">
        <v>5</v>
      </c>
      <c r="F21" s="524" t="s">
        <v>62</v>
      </c>
    </row>
    <row r="22" spans="1:6" s="13" customFormat="1" ht="27.95" customHeight="1">
      <c r="A22" s="169" t="s">
        <v>264</v>
      </c>
      <c r="B22" s="523">
        <v>96</v>
      </c>
      <c r="C22" s="523">
        <v>13</v>
      </c>
      <c r="D22" s="523">
        <v>82</v>
      </c>
      <c r="E22" s="523">
        <v>1</v>
      </c>
      <c r="F22" s="524" t="s">
        <v>73</v>
      </c>
    </row>
    <row r="23" spans="1:6" s="13" customFormat="1" ht="18" customHeight="1">
      <c r="A23" s="169" t="s">
        <v>216</v>
      </c>
      <c r="B23" s="523">
        <v>187</v>
      </c>
      <c r="C23" s="523">
        <v>9</v>
      </c>
      <c r="D23" s="523">
        <v>173</v>
      </c>
      <c r="E23" s="523">
        <v>0</v>
      </c>
      <c r="F23" s="524" t="s">
        <v>198</v>
      </c>
    </row>
    <row r="24" spans="1:6" s="13" customFormat="1" ht="18" customHeight="1">
      <c r="A24" s="169" t="s">
        <v>218</v>
      </c>
      <c r="B24" s="523">
        <v>106</v>
      </c>
      <c r="C24" s="523">
        <v>9</v>
      </c>
      <c r="D24" s="523">
        <v>102</v>
      </c>
      <c r="E24" s="523">
        <v>2</v>
      </c>
      <c r="F24" s="524" t="s">
        <v>82</v>
      </c>
    </row>
    <row r="25" spans="1:6" s="13" customFormat="1" ht="18" customHeight="1">
      <c r="A25" s="169" t="s">
        <v>208</v>
      </c>
      <c r="B25" s="523">
        <v>75</v>
      </c>
      <c r="C25" s="523">
        <v>5</v>
      </c>
      <c r="D25" s="523">
        <v>80</v>
      </c>
      <c r="E25" s="523">
        <v>0</v>
      </c>
      <c r="F25" s="524" t="s">
        <v>56</v>
      </c>
    </row>
    <row r="26" spans="1:6" s="13" customFormat="1" ht="27.95" customHeight="1">
      <c r="A26" s="169" t="s">
        <v>205</v>
      </c>
      <c r="B26" s="523">
        <v>157</v>
      </c>
      <c r="C26" s="523">
        <v>16</v>
      </c>
      <c r="D26" s="523">
        <v>168</v>
      </c>
      <c r="E26" s="523">
        <v>4</v>
      </c>
      <c r="F26" s="524" t="s">
        <v>185</v>
      </c>
    </row>
    <row r="27" spans="1:6" s="13" customFormat="1" ht="18" customHeight="1">
      <c r="A27" s="169" t="s">
        <v>250</v>
      </c>
      <c r="B27" s="523">
        <v>182</v>
      </c>
      <c r="C27" s="523">
        <v>14</v>
      </c>
      <c r="D27" s="523">
        <v>138</v>
      </c>
      <c r="E27" s="523">
        <v>12</v>
      </c>
      <c r="F27" s="524" t="s">
        <v>192</v>
      </c>
    </row>
    <row r="28" spans="1:6" s="13" customFormat="1" ht="18" customHeight="1">
      <c r="A28" s="169" t="s">
        <v>230</v>
      </c>
      <c r="B28" s="523">
        <v>422</v>
      </c>
      <c r="C28" s="523">
        <v>11</v>
      </c>
      <c r="D28" s="523">
        <v>366</v>
      </c>
      <c r="E28" s="523">
        <v>3</v>
      </c>
      <c r="F28" s="524" t="s">
        <v>53</v>
      </c>
    </row>
    <row r="29" spans="1:6" s="13" customFormat="1" ht="18" customHeight="1">
      <c r="A29" s="169" t="s">
        <v>229</v>
      </c>
      <c r="B29" s="523">
        <v>60</v>
      </c>
      <c r="C29" s="523">
        <v>5</v>
      </c>
      <c r="D29" s="523">
        <v>52</v>
      </c>
      <c r="E29" s="523">
        <v>3</v>
      </c>
      <c r="F29" s="524" t="s">
        <v>86</v>
      </c>
    </row>
    <row r="30" spans="1:6" s="13" customFormat="1" ht="27.95" customHeight="1">
      <c r="A30" s="169" t="s">
        <v>223</v>
      </c>
      <c r="B30" s="523">
        <v>175</v>
      </c>
      <c r="C30" s="523">
        <v>5</v>
      </c>
      <c r="D30" s="523">
        <v>148</v>
      </c>
      <c r="E30" s="523">
        <v>0</v>
      </c>
      <c r="F30" s="524" t="s">
        <v>95</v>
      </c>
    </row>
    <row r="31" spans="1:6" s="13" customFormat="1" ht="18" customHeight="1">
      <c r="A31" s="169" t="s">
        <v>266</v>
      </c>
      <c r="B31" s="523">
        <v>108</v>
      </c>
      <c r="C31" s="523">
        <v>7</v>
      </c>
      <c r="D31" s="523">
        <v>81</v>
      </c>
      <c r="E31" s="523">
        <v>1</v>
      </c>
      <c r="F31" s="524" t="s">
        <v>84</v>
      </c>
    </row>
    <row r="32" spans="1:6" s="13" customFormat="1" ht="18" customHeight="1">
      <c r="A32" s="169" t="s">
        <v>22</v>
      </c>
      <c r="B32" s="523">
        <v>141</v>
      </c>
      <c r="C32" s="523">
        <v>16</v>
      </c>
      <c r="D32" s="523">
        <v>112</v>
      </c>
      <c r="E32" s="523">
        <v>0</v>
      </c>
      <c r="F32" s="524" t="s">
        <v>269</v>
      </c>
    </row>
    <row r="33" spans="1:6" s="13" customFormat="1" ht="18" customHeight="1">
      <c r="A33" s="169" t="s">
        <v>240</v>
      </c>
      <c r="B33" s="523">
        <v>81</v>
      </c>
      <c r="C33" s="523">
        <v>9</v>
      </c>
      <c r="D33" s="523">
        <v>79</v>
      </c>
      <c r="E33" s="523">
        <v>1</v>
      </c>
      <c r="F33" s="524" t="s">
        <v>51</v>
      </c>
    </row>
    <row r="34" spans="1:6" s="13" customFormat="1" ht="18" customHeight="1">
      <c r="A34" s="169" t="s">
        <v>207</v>
      </c>
      <c r="B34" s="523">
        <v>114</v>
      </c>
      <c r="C34" s="523">
        <v>6</v>
      </c>
      <c r="D34" s="523">
        <v>72</v>
      </c>
      <c r="E34" s="523">
        <v>1</v>
      </c>
      <c r="F34" s="524" t="s">
        <v>64</v>
      </c>
    </row>
    <row r="35" spans="1:6" s="13" customFormat="1" ht="6.95" customHeight="1">
      <c r="A35" s="170"/>
      <c r="B35" s="504"/>
      <c r="C35" s="505"/>
      <c r="D35" s="505"/>
      <c r="E35" s="505"/>
      <c r="F35" s="232"/>
    </row>
    <row r="36" spans="1:6" s="32" customFormat="1" ht="15" customHeight="1">
      <c r="A36" s="217" t="s">
        <v>481</v>
      </c>
      <c r="B36" s="36"/>
      <c r="C36" s="36"/>
      <c r="D36" s="36"/>
      <c r="E36" s="36"/>
      <c r="F36" s="14"/>
    </row>
    <row r="37" spans="1:6" s="84" customFormat="1" ht="15" customHeight="1">
      <c r="A37" s="641" t="s">
        <v>482</v>
      </c>
      <c r="B37" s="642"/>
      <c r="C37" s="642"/>
      <c r="D37" s="642"/>
      <c r="E37" s="642"/>
      <c r="F37" s="642"/>
    </row>
    <row r="38" spans="1:6" s="32" customFormat="1" ht="15" customHeight="1">
      <c r="A38" s="217" t="s">
        <v>533</v>
      </c>
      <c r="B38" s="36"/>
      <c r="C38" s="36"/>
      <c r="D38" s="390"/>
      <c r="E38" s="36"/>
      <c r="F38" s="308" t="s">
        <v>440</v>
      </c>
    </row>
  </sheetData>
  <mergeCells count="1">
    <mergeCell ref="A37:F37"/>
  </mergeCells>
  <phoneticPr fontId="42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9"/>
  <sheetViews>
    <sheetView view="pageBreakPreview" zoomScale="80" zoomScaleNormal="90" zoomScaleSheetLayoutView="80" workbookViewId="0">
      <selection activeCell="A3" sqref="A3:Q3"/>
    </sheetView>
  </sheetViews>
  <sheetFormatPr defaultRowHeight="12.75"/>
  <cols>
    <col min="1" max="1" width="9.7109375" style="13" customWidth="1"/>
    <col min="2" max="2" width="7.7109375" style="13" customWidth="1"/>
    <col min="3" max="3" width="7.140625" style="13" customWidth="1"/>
    <col min="4" max="4" width="6.7109375" style="13" customWidth="1"/>
    <col min="5" max="7" width="5.42578125" style="13" customWidth="1"/>
    <col min="8" max="10" width="6.7109375" style="13" customWidth="1"/>
    <col min="11" max="16" width="5.7109375" style="13" customWidth="1"/>
    <col min="17" max="17" width="10.7109375" style="13" customWidth="1"/>
    <col min="18" max="18" width="10.140625" style="13" customWidth="1"/>
    <col min="19" max="20" width="6.42578125" style="13" customWidth="1"/>
    <col min="21" max="21" width="6.42578125" style="42" customWidth="1"/>
    <col min="22" max="33" width="6.42578125" style="13" customWidth="1"/>
    <col min="34" max="34" width="7" style="13" bestFit="1" customWidth="1"/>
    <col min="35" max="35" width="6" style="13" customWidth="1"/>
    <col min="36" max="36" width="6.28515625" style="13" customWidth="1"/>
    <col min="37" max="51" width="5.28515625" style="13" customWidth="1"/>
    <col min="52" max="52" width="11.42578125" style="13" customWidth="1"/>
    <col min="53" max="53" width="10.7109375" style="13" customWidth="1"/>
    <col min="54" max="65" width="7" style="13" customWidth="1"/>
    <col min="66" max="66" width="11.5703125" style="13" customWidth="1"/>
    <col min="67" max="16384" width="9.140625" style="13"/>
  </cols>
  <sheetData>
    <row r="1" spans="1:66" s="49" customFormat="1" ht="24.95" customHeight="1">
      <c r="B1" s="61"/>
      <c r="C1" s="61"/>
      <c r="H1" s="61"/>
      <c r="P1" s="391"/>
      <c r="Q1" s="392" t="s">
        <v>285</v>
      </c>
      <c r="R1" s="49" t="s">
        <v>509</v>
      </c>
      <c r="U1" s="347"/>
      <c r="AY1" s="391"/>
      <c r="AZ1" s="392" t="s">
        <v>286</v>
      </c>
      <c r="BA1" s="49" t="s">
        <v>510</v>
      </c>
      <c r="BN1" s="391"/>
    </row>
    <row r="2" spans="1:66" s="110" customFormat="1" ht="24.95" customHeight="1">
      <c r="A2" s="214" t="s">
        <v>567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628" t="s">
        <v>495</v>
      </c>
      <c r="S2" s="643"/>
      <c r="T2" s="643"/>
      <c r="U2" s="643"/>
      <c r="V2" s="643"/>
      <c r="W2" s="643"/>
      <c r="X2" s="643"/>
      <c r="Y2" s="643"/>
      <c r="Z2" s="643"/>
      <c r="AA2" s="643"/>
      <c r="AB2" s="643"/>
      <c r="AC2" s="643"/>
      <c r="AD2" s="643"/>
      <c r="AE2" s="643"/>
      <c r="AF2" s="643"/>
      <c r="AG2" s="643"/>
      <c r="AH2" s="629" t="s">
        <v>536</v>
      </c>
      <c r="AI2" s="645"/>
      <c r="AJ2" s="645"/>
      <c r="AK2" s="645"/>
      <c r="AL2" s="645"/>
      <c r="AM2" s="645"/>
      <c r="AN2" s="645"/>
      <c r="AO2" s="645"/>
      <c r="AP2" s="645"/>
      <c r="AQ2" s="645"/>
      <c r="AR2" s="645"/>
      <c r="AS2" s="645"/>
      <c r="AT2" s="645"/>
      <c r="AU2" s="645"/>
      <c r="AV2" s="645"/>
      <c r="AW2" s="645"/>
      <c r="AX2" s="645"/>
      <c r="AY2" s="645"/>
      <c r="AZ2" s="645"/>
      <c r="BA2" s="393"/>
      <c r="BB2" s="214" t="s">
        <v>495</v>
      </c>
      <c r="BC2" s="348"/>
      <c r="BD2" s="348"/>
      <c r="BE2" s="348"/>
      <c r="BF2" s="348"/>
      <c r="BG2" s="348"/>
      <c r="BH2" s="348"/>
      <c r="BI2" s="348"/>
      <c r="BJ2" s="348"/>
      <c r="BK2" s="348"/>
      <c r="BL2" s="348"/>
      <c r="BM2" s="348"/>
      <c r="BN2" s="348"/>
    </row>
    <row r="3" spans="1:66" ht="23.1" customHeight="1">
      <c r="A3" s="629" t="s">
        <v>535</v>
      </c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4"/>
      <c r="Q3" s="644"/>
      <c r="R3" s="350"/>
      <c r="S3" s="56"/>
      <c r="T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56"/>
      <c r="BA3" s="350"/>
      <c r="BB3" s="350" t="s">
        <v>536</v>
      </c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</row>
    <row r="4" spans="1:66" s="36" customFormat="1" ht="15" customHeight="1" thickBot="1">
      <c r="A4" s="217" t="s">
        <v>447</v>
      </c>
      <c r="Q4" s="14" t="s">
        <v>442</v>
      </c>
      <c r="R4" s="217" t="s">
        <v>447</v>
      </c>
      <c r="U4" s="385"/>
      <c r="AA4" s="14"/>
      <c r="AD4" s="14"/>
      <c r="AG4" s="14"/>
      <c r="AJ4" s="14"/>
      <c r="AM4" s="14"/>
      <c r="AP4" s="14"/>
      <c r="AS4" s="14"/>
      <c r="AV4" s="14"/>
      <c r="AY4" s="14"/>
      <c r="AZ4" s="14" t="s">
        <v>442</v>
      </c>
      <c r="BA4" s="217" t="s">
        <v>447</v>
      </c>
      <c r="BB4" s="217"/>
      <c r="BD4" s="14"/>
      <c r="BG4" s="14"/>
      <c r="BJ4" s="14"/>
      <c r="BM4" s="14"/>
      <c r="BN4" s="14" t="s">
        <v>442</v>
      </c>
    </row>
    <row r="5" spans="1:66" s="110" customFormat="1" ht="42" customHeight="1">
      <c r="A5" s="394" t="s">
        <v>322</v>
      </c>
      <c r="B5" s="395" t="s">
        <v>253</v>
      </c>
      <c r="C5" s="396"/>
      <c r="D5" s="397"/>
      <c r="E5" s="398" t="s">
        <v>323</v>
      </c>
      <c r="F5" s="396"/>
      <c r="G5" s="397"/>
      <c r="H5" s="399" t="s">
        <v>232</v>
      </c>
      <c r="I5" s="396"/>
      <c r="J5" s="397"/>
      <c r="K5" s="646" t="s">
        <v>324</v>
      </c>
      <c r="L5" s="647"/>
      <c r="M5" s="648"/>
      <c r="N5" s="400" t="s">
        <v>325</v>
      </c>
      <c r="O5" s="396"/>
      <c r="P5" s="396"/>
      <c r="Q5" s="401" t="s">
        <v>38</v>
      </c>
      <c r="R5" s="394" t="s">
        <v>322</v>
      </c>
      <c r="S5" s="402" t="s">
        <v>326</v>
      </c>
      <c r="T5" s="396"/>
      <c r="U5" s="397"/>
      <c r="V5" s="402" t="s">
        <v>327</v>
      </c>
      <c r="W5" s="396"/>
      <c r="X5" s="397"/>
      <c r="Y5" s="398" t="s">
        <v>328</v>
      </c>
      <c r="Z5" s="396"/>
      <c r="AA5" s="397"/>
      <c r="AB5" s="398" t="s">
        <v>329</v>
      </c>
      <c r="AC5" s="396"/>
      <c r="AD5" s="397"/>
      <c r="AE5" s="398" t="s">
        <v>330</v>
      </c>
      <c r="AF5" s="396"/>
      <c r="AG5" s="396"/>
      <c r="AH5" s="402" t="s">
        <v>331</v>
      </c>
      <c r="AI5" s="396"/>
      <c r="AJ5" s="397"/>
      <c r="AK5" s="400" t="s">
        <v>332</v>
      </c>
      <c r="AL5" s="396"/>
      <c r="AM5" s="397"/>
      <c r="AN5" s="646" t="s">
        <v>333</v>
      </c>
      <c r="AO5" s="652"/>
      <c r="AP5" s="653"/>
      <c r="AQ5" s="398" t="s">
        <v>334</v>
      </c>
      <c r="AR5" s="396"/>
      <c r="AS5" s="397"/>
      <c r="AT5" s="646" t="s">
        <v>335</v>
      </c>
      <c r="AU5" s="654"/>
      <c r="AV5" s="655"/>
      <c r="AW5" s="398" t="s">
        <v>336</v>
      </c>
      <c r="AX5" s="396"/>
      <c r="AY5" s="396"/>
      <c r="AZ5" s="401" t="s">
        <v>38</v>
      </c>
      <c r="BA5" s="394" t="s">
        <v>322</v>
      </c>
      <c r="BB5" s="400" t="s">
        <v>337</v>
      </c>
      <c r="BC5" s="396"/>
      <c r="BD5" s="397"/>
      <c r="BE5" s="398" t="s">
        <v>338</v>
      </c>
      <c r="BF5" s="396"/>
      <c r="BG5" s="397"/>
      <c r="BH5" s="400" t="s">
        <v>339</v>
      </c>
      <c r="BI5" s="396"/>
      <c r="BJ5" s="397"/>
      <c r="BK5" s="398" t="s">
        <v>340</v>
      </c>
      <c r="BL5" s="396"/>
      <c r="BM5" s="397"/>
      <c r="BN5" s="403" t="s">
        <v>38</v>
      </c>
    </row>
    <row r="6" spans="1:66" s="110" customFormat="1" ht="51.95" customHeight="1">
      <c r="A6" s="267"/>
      <c r="B6" s="288" t="s">
        <v>163</v>
      </c>
      <c r="C6" s="358"/>
      <c r="D6" s="359"/>
      <c r="E6" s="404" t="s">
        <v>25</v>
      </c>
      <c r="F6" s="358"/>
      <c r="G6" s="359"/>
      <c r="H6" s="287" t="s">
        <v>194</v>
      </c>
      <c r="I6" s="358"/>
      <c r="J6" s="359"/>
      <c r="K6" s="649" t="s">
        <v>0</v>
      </c>
      <c r="L6" s="650"/>
      <c r="M6" s="651"/>
      <c r="N6" s="405" t="s">
        <v>20</v>
      </c>
      <c r="O6" s="358"/>
      <c r="P6" s="358"/>
      <c r="Q6" s="227"/>
      <c r="R6" s="267"/>
      <c r="S6" s="406" t="s">
        <v>5</v>
      </c>
      <c r="T6" s="358"/>
      <c r="U6" s="359"/>
      <c r="V6" s="406" t="s">
        <v>180</v>
      </c>
      <c r="W6" s="358"/>
      <c r="X6" s="359"/>
      <c r="Y6" s="404" t="s">
        <v>181</v>
      </c>
      <c r="Z6" s="358"/>
      <c r="AA6" s="359"/>
      <c r="AB6" s="649" t="s">
        <v>468</v>
      </c>
      <c r="AC6" s="623"/>
      <c r="AD6" s="624"/>
      <c r="AE6" s="404" t="s">
        <v>4</v>
      </c>
      <c r="AF6" s="358"/>
      <c r="AG6" s="358"/>
      <c r="AH6" s="406" t="s">
        <v>6</v>
      </c>
      <c r="AI6" s="358"/>
      <c r="AJ6" s="359"/>
      <c r="AK6" s="405" t="s">
        <v>3</v>
      </c>
      <c r="AL6" s="358"/>
      <c r="AM6" s="359"/>
      <c r="AN6" s="404" t="s">
        <v>19</v>
      </c>
      <c r="AO6" s="358"/>
      <c r="AP6" s="359"/>
      <c r="AQ6" s="404" t="s">
        <v>13</v>
      </c>
      <c r="AR6" s="358"/>
      <c r="AS6" s="359"/>
      <c r="AT6" s="404" t="s">
        <v>23</v>
      </c>
      <c r="AU6" s="358"/>
      <c r="AV6" s="359"/>
      <c r="AW6" s="404" t="s">
        <v>26</v>
      </c>
      <c r="AX6" s="358"/>
      <c r="AY6" s="358"/>
      <c r="AZ6" s="227"/>
      <c r="BA6" s="267"/>
      <c r="BB6" s="405" t="s">
        <v>1</v>
      </c>
      <c r="BC6" s="358"/>
      <c r="BD6" s="359"/>
      <c r="BE6" s="404" t="s">
        <v>39</v>
      </c>
      <c r="BF6" s="358"/>
      <c r="BG6" s="359"/>
      <c r="BH6" s="405" t="s">
        <v>40</v>
      </c>
      <c r="BI6" s="358"/>
      <c r="BJ6" s="359"/>
      <c r="BK6" s="404" t="s">
        <v>28</v>
      </c>
      <c r="BL6" s="358"/>
      <c r="BM6" s="359"/>
      <c r="BN6" s="120"/>
    </row>
    <row r="7" spans="1:66" s="110" customFormat="1" ht="15" customHeight="1">
      <c r="A7" s="122" t="s">
        <v>243</v>
      </c>
      <c r="B7" s="407"/>
      <c r="C7" s="408" t="s">
        <v>235</v>
      </c>
      <c r="D7" s="116" t="s">
        <v>236</v>
      </c>
      <c r="E7" s="409"/>
      <c r="F7" s="116" t="s">
        <v>235</v>
      </c>
      <c r="G7" s="116" t="s">
        <v>236</v>
      </c>
      <c r="H7" s="409"/>
      <c r="I7" s="116" t="s">
        <v>235</v>
      </c>
      <c r="J7" s="116" t="s">
        <v>236</v>
      </c>
      <c r="K7" s="409"/>
      <c r="L7" s="408" t="s">
        <v>235</v>
      </c>
      <c r="M7" s="116" t="s">
        <v>236</v>
      </c>
      <c r="N7" s="410"/>
      <c r="O7" s="116" t="s">
        <v>235</v>
      </c>
      <c r="P7" s="152" t="s">
        <v>236</v>
      </c>
      <c r="Q7" s="227" t="s">
        <v>191</v>
      </c>
      <c r="R7" s="122" t="s">
        <v>243</v>
      </c>
      <c r="S7" s="288"/>
      <c r="T7" s="116" t="s">
        <v>235</v>
      </c>
      <c r="U7" s="116" t="s">
        <v>236</v>
      </c>
      <c r="V7" s="288"/>
      <c r="W7" s="116" t="s">
        <v>235</v>
      </c>
      <c r="X7" s="116" t="s">
        <v>236</v>
      </c>
      <c r="Y7" s="287"/>
      <c r="Z7" s="116" t="s">
        <v>235</v>
      </c>
      <c r="AA7" s="116" t="s">
        <v>236</v>
      </c>
      <c r="AB7" s="287"/>
      <c r="AC7" s="116" t="s">
        <v>467</v>
      </c>
      <c r="AD7" s="116" t="s">
        <v>236</v>
      </c>
      <c r="AE7" s="287"/>
      <c r="AF7" s="147" t="s">
        <v>235</v>
      </c>
      <c r="AG7" s="525" t="s">
        <v>236</v>
      </c>
      <c r="AH7" s="288"/>
      <c r="AI7" s="116" t="s">
        <v>235</v>
      </c>
      <c r="AJ7" s="116" t="s">
        <v>236</v>
      </c>
      <c r="AK7" s="360"/>
      <c r="AL7" s="116" t="s">
        <v>235</v>
      </c>
      <c r="AM7" s="116" t="s">
        <v>236</v>
      </c>
      <c r="AN7" s="287"/>
      <c r="AO7" s="116" t="s">
        <v>235</v>
      </c>
      <c r="AP7" s="116" t="s">
        <v>236</v>
      </c>
      <c r="AQ7" s="287"/>
      <c r="AR7" s="116" t="s">
        <v>235</v>
      </c>
      <c r="AS7" s="116" t="s">
        <v>236</v>
      </c>
      <c r="AT7" s="287"/>
      <c r="AU7" s="116" t="s">
        <v>235</v>
      </c>
      <c r="AV7" s="116" t="s">
        <v>236</v>
      </c>
      <c r="AW7" s="287"/>
      <c r="AX7" s="116" t="s">
        <v>235</v>
      </c>
      <c r="AY7" s="147" t="s">
        <v>236</v>
      </c>
      <c r="AZ7" s="227" t="s">
        <v>191</v>
      </c>
      <c r="BA7" s="122" t="s">
        <v>243</v>
      </c>
      <c r="BB7" s="360"/>
      <c r="BC7" s="408" t="s">
        <v>235</v>
      </c>
      <c r="BD7" s="408" t="s">
        <v>236</v>
      </c>
      <c r="BE7" s="287"/>
      <c r="BF7" s="408" t="s">
        <v>235</v>
      </c>
      <c r="BG7" s="408" t="s">
        <v>236</v>
      </c>
      <c r="BH7" s="360"/>
      <c r="BI7" s="408" t="s">
        <v>235</v>
      </c>
      <c r="BJ7" s="408" t="s">
        <v>236</v>
      </c>
      <c r="BK7" s="287"/>
      <c r="BL7" s="408" t="s">
        <v>235</v>
      </c>
      <c r="BM7" s="408" t="s">
        <v>236</v>
      </c>
      <c r="BN7" s="120" t="s">
        <v>191</v>
      </c>
    </row>
    <row r="8" spans="1:66" s="110" customFormat="1" ht="15" customHeight="1">
      <c r="A8" s="170"/>
      <c r="B8" s="358"/>
      <c r="C8" s="230" t="s">
        <v>161</v>
      </c>
      <c r="D8" s="337" t="s">
        <v>169</v>
      </c>
      <c r="E8" s="364"/>
      <c r="F8" s="230" t="s">
        <v>161</v>
      </c>
      <c r="G8" s="337" t="s">
        <v>169</v>
      </c>
      <c r="H8" s="364"/>
      <c r="I8" s="230" t="s">
        <v>161</v>
      </c>
      <c r="J8" s="337" t="s">
        <v>169</v>
      </c>
      <c r="K8" s="364"/>
      <c r="L8" s="230" t="s">
        <v>161</v>
      </c>
      <c r="M8" s="337" t="s">
        <v>169</v>
      </c>
      <c r="N8" s="411"/>
      <c r="O8" s="230" t="s">
        <v>161</v>
      </c>
      <c r="P8" s="337" t="s">
        <v>169</v>
      </c>
      <c r="Q8" s="232"/>
      <c r="R8" s="170"/>
      <c r="S8" s="358"/>
      <c r="T8" s="230" t="s">
        <v>161</v>
      </c>
      <c r="U8" s="337" t="s">
        <v>169</v>
      </c>
      <c r="V8" s="358"/>
      <c r="W8" s="230" t="s">
        <v>161</v>
      </c>
      <c r="X8" s="337" t="s">
        <v>169</v>
      </c>
      <c r="Y8" s="364"/>
      <c r="Z8" s="230" t="s">
        <v>161</v>
      </c>
      <c r="AA8" s="337" t="s">
        <v>169</v>
      </c>
      <c r="AB8" s="364"/>
      <c r="AC8" s="230" t="s">
        <v>161</v>
      </c>
      <c r="AD8" s="337" t="s">
        <v>169</v>
      </c>
      <c r="AE8" s="364"/>
      <c r="AF8" s="232" t="s">
        <v>161</v>
      </c>
      <c r="AG8" s="336" t="s">
        <v>169</v>
      </c>
      <c r="AH8" s="358"/>
      <c r="AI8" s="230" t="s">
        <v>161</v>
      </c>
      <c r="AJ8" s="337" t="s">
        <v>169</v>
      </c>
      <c r="AK8" s="411"/>
      <c r="AL8" s="230" t="s">
        <v>161</v>
      </c>
      <c r="AM8" s="337" t="s">
        <v>169</v>
      </c>
      <c r="AN8" s="364"/>
      <c r="AO8" s="230" t="s">
        <v>161</v>
      </c>
      <c r="AP8" s="337" t="s">
        <v>169</v>
      </c>
      <c r="AQ8" s="364"/>
      <c r="AR8" s="230" t="s">
        <v>161</v>
      </c>
      <c r="AS8" s="337" t="s">
        <v>169</v>
      </c>
      <c r="AT8" s="364"/>
      <c r="AU8" s="230" t="s">
        <v>161</v>
      </c>
      <c r="AV8" s="337" t="s">
        <v>169</v>
      </c>
      <c r="AW8" s="364"/>
      <c r="AX8" s="230" t="s">
        <v>161</v>
      </c>
      <c r="AY8" s="338" t="s">
        <v>169</v>
      </c>
      <c r="AZ8" s="232"/>
      <c r="BA8" s="170"/>
      <c r="BB8" s="411"/>
      <c r="BC8" s="230" t="s">
        <v>161</v>
      </c>
      <c r="BD8" s="230" t="s">
        <v>169</v>
      </c>
      <c r="BE8" s="364"/>
      <c r="BF8" s="230" t="s">
        <v>161</v>
      </c>
      <c r="BG8" s="337" t="s">
        <v>169</v>
      </c>
      <c r="BH8" s="411"/>
      <c r="BI8" s="230" t="s">
        <v>161</v>
      </c>
      <c r="BJ8" s="337" t="s">
        <v>169</v>
      </c>
      <c r="BK8" s="364"/>
      <c r="BL8" s="230" t="s">
        <v>161</v>
      </c>
      <c r="BM8" s="337" t="s">
        <v>169</v>
      </c>
      <c r="BN8" s="229"/>
    </row>
    <row r="9" spans="1:66" s="110" customFormat="1" ht="18" customHeight="1">
      <c r="A9" s="233">
        <v>2016</v>
      </c>
      <c r="B9" s="234">
        <v>16561</v>
      </c>
      <c r="C9" s="234">
        <v>8759</v>
      </c>
      <c r="D9" s="234">
        <v>7802</v>
      </c>
      <c r="E9" s="234">
        <v>520</v>
      </c>
      <c r="F9" s="234">
        <v>223</v>
      </c>
      <c r="G9" s="234">
        <v>297</v>
      </c>
      <c r="H9" s="234">
        <v>4263</v>
      </c>
      <c r="I9" s="234">
        <v>2709</v>
      </c>
      <c r="J9" s="234">
        <v>1554</v>
      </c>
      <c r="K9" s="234">
        <v>38</v>
      </c>
      <c r="L9" s="234">
        <v>13</v>
      </c>
      <c r="M9" s="234">
        <v>25</v>
      </c>
      <c r="N9" s="234">
        <v>797</v>
      </c>
      <c r="O9" s="234">
        <v>383</v>
      </c>
      <c r="P9" s="412">
        <v>414</v>
      </c>
      <c r="Q9" s="413">
        <v>2016</v>
      </c>
      <c r="R9" s="233">
        <v>2016</v>
      </c>
      <c r="S9" s="372">
        <v>535</v>
      </c>
      <c r="T9" s="372">
        <v>200</v>
      </c>
      <c r="U9" s="372">
        <v>335</v>
      </c>
      <c r="V9" s="372">
        <v>613</v>
      </c>
      <c r="W9" s="372">
        <v>261</v>
      </c>
      <c r="X9" s="372">
        <v>352</v>
      </c>
      <c r="Y9" s="372">
        <v>0</v>
      </c>
      <c r="Z9" s="372">
        <v>0</v>
      </c>
      <c r="AA9" s="372">
        <v>0</v>
      </c>
      <c r="AB9" s="372">
        <v>0</v>
      </c>
      <c r="AC9" s="372">
        <v>0</v>
      </c>
      <c r="AD9" s="372">
        <v>0</v>
      </c>
      <c r="AE9" s="372">
        <v>3438</v>
      </c>
      <c r="AF9" s="372">
        <v>1461</v>
      </c>
      <c r="AG9" s="372">
        <v>1977</v>
      </c>
      <c r="AH9" s="372">
        <v>1842</v>
      </c>
      <c r="AI9" s="372">
        <v>1018</v>
      </c>
      <c r="AJ9" s="372">
        <v>824</v>
      </c>
      <c r="AK9" s="372">
        <v>716</v>
      </c>
      <c r="AL9" s="372">
        <v>462</v>
      </c>
      <c r="AM9" s="372">
        <v>254</v>
      </c>
      <c r="AN9" s="372">
        <v>57</v>
      </c>
      <c r="AO9" s="372">
        <v>12</v>
      </c>
      <c r="AP9" s="372">
        <v>45</v>
      </c>
      <c r="AQ9" s="372">
        <v>139</v>
      </c>
      <c r="AR9" s="372">
        <v>54</v>
      </c>
      <c r="AS9" s="372">
        <v>85</v>
      </c>
      <c r="AT9" s="372">
        <v>414</v>
      </c>
      <c r="AU9" s="372">
        <v>185</v>
      </c>
      <c r="AV9" s="372">
        <v>229</v>
      </c>
      <c r="AW9" s="372">
        <v>1</v>
      </c>
      <c r="AX9" s="372">
        <v>0</v>
      </c>
      <c r="AY9" s="372">
        <v>1</v>
      </c>
      <c r="AZ9" s="235">
        <v>2016</v>
      </c>
      <c r="BA9" s="233">
        <v>2016</v>
      </c>
      <c r="BB9" s="371">
        <v>10</v>
      </c>
      <c r="BC9" s="372">
        <v>3</v>
      </c>
      <c r="BD9" s="372">
        <v>7</v>
      </c>
      <c r="BE9" s="372">
        <v>18</v>
      </c>
      <c r="BF9" s="372">
        <v>12</v>
      </c>
      <c r="BG9" s="372">
        <v>6</v>
      </c>
      <c r="BH9" s="372">
        <v>1533</v>
      </c>
      <c r="BI9" s="372">
        <v>651</v>
      </c>
      <c r="BJ9" s="372">
        <v>882</v>
      </c>
      <c r="BK9" s="372">
        <v>1627</v>
      </c>
      <c r="BL9" s="372">
        <v>1112</v>
      </c>
      <c r="BM9" s="373">
        <v>515</v>
      </c>
      <c r="BN9" s="413">
        <v>2016</v>
      </c>
    </row>
    <row r="10" spans="1:66" s="110" customFormat="1" ht="18" customHeight="1">
      <c r="A10" s="233">
        <v>2017</v>
      </c>
      <c r="B10" s="234">
        <v>16848</v>
      </c>
      <c r="C10" s="234">
        <v>8837</v>
      </c>
      <c r="D10" s="234">
        <v>8011</v>
      </c>
      <c r="E10" s="234">
        <v>608</v>
      </c>
      <c r="F10" s="234">
        <v>261</v>
      </c>
      <c r="G10" s="234">
        <v>347</v>
      </c>
      <c r="H10" s="234">
        <v>4283</v>
      </c>
      <c r="I10" s="234">
        <v>2718</v>
      </c>
      <c r="J10" s="234">
        <v>1565</v>
      </c>
      <c r="K10" s="234">
        <v>32</v>
      </c>
      <c r="L10" s="234">
        <v>12</v>
      </c>
      <c r="M10" s="234">
        <v>20</v>
      </c>
      <c r="N10" s="234">
        <v>618</v>
      </c>
      <c r="O10" s="234">
        <v>276</v>
      </c>
      <c r="P10" s="412">
        <v>342</v>
      </c>
      <c r="Q10" s="413">
        <v>2017</v>
      </c>
      <c r="R10" s="233">
        <v>2017</v>
      </c>
      <c r="S10" s="372">
        <v>241</v>
      </c>
      <c r="T10" s="372">
        <v>88</v>
      </c>
      <c r="U10" s="372">
        <v>153</v>
      </c>
      <c r="V10" s="372">
        <v>647</v>
      </c>
      <c r="W10" s="372">
        <v>246</v>
      </c>
      <c r="X10" s="372">
        <v>401</v>
      </c>
      <c r="Y10" s="372">
        <v>0</v>
      </c>
      <c r="Z10" s="372">
        <v>0</v>
      </c>
      <c r="AA10" s="372">
        <v>0</v>
      </c>
      <c r="AB10" s="372">
        <v>1</v>
      </c>
      <c r="AC10" s="372">
        <v>0</v>
      </c>
      <c r="AD10" s="372">
        <v>1</v>
      </c>
      <c r="AE10" s="372">
        <v>3454</v>
      </c>
      <c r="AF10" s="372">
        <v>1518</v>
      </c>
      <c r="AG10" s="372">
        <v>1936</v>
      </c>
      <c r="AH10" s="372">
        <v>2266</v>
      </c>
      <c r="AI10" s="372">
        <v>1268</v>
      </c>
      <c r="AJ10" s="372">
        <v>998</v>
      </c>
      <c r="AK10" s="372">
        <v>684</v>
      </c>
      <c r="AL10" s="372">
        <v>390</v>
      </c>
      <c r="AM10" s="372">
        <v>294</v>
      </c>
      <c r="AN10" s="372">
        <v>52</v>
      </c>
      <c r="AO10" s="372">
        <v>13</v>
      </c>
      <c r="AP10" s="372">
        <v>39</v>
      </c>
      <c r="AQ10" s="372">
        <v>65</v>
      </c>
      <c r="AR10" s="372">
        <v>33</v>
      </c>
      <c r="AS10" s="372">
        <v>32</v>
      </c>
      <c r="AT10" s="372">
        <v>427</v>
      </c>
      <c r="AU10" s="372">
        <v>145</v>
      </c>
      <c r="AV10" s="372">
        <v>282</v>
      </c>
      <c r="AW10" s="372">
        <v>1</v>
      </c>
      <c r="AX10" s="372">
        <v>0</v>
      </c>
      <c r="AY10" s="372">
        <v>1</v>
      </c>
      <c r="AZ10" s="235">
        <v>2017</v>
      </c>
      <c r="BA10" s="233">
        <v>2017</v>
      </c>
      <c r="BB10" s="371">
        <v>8</v>
      </c>
      <c r="BC10" s="372">
        <v>4</v>
      </c>
      <c r="BD10" s="372">
        <v>4</v>
      </c>
      <c r="BE10" s="372">
        <v>21</v>
      </c>
      <c r="BF10" s="372">
        <v>9</v>
      </c>
      <c r="BG10" s="372">
        <v>12</v>
      </c>
      <c r="BH10" s="372">
        <v>1921</v>
      </c>
      <c r="BI10" s="372">
        <v>836</v>
      </c>
      <c r="BJ10" s="372">
        <v>1085</v>
      </c>
      <c r="BK10" s="372">
        <v>1519</v>
      </c>
      <c r="BL10" s="372">
        <v>1020</v>
      </c>
      <c r="BM10" s="373">
        <v>499</v>
      </c>
      <c r="BN10" s="413">
        <v>2017</v>
      </c>
    </row>
    <row r="11" spans="1:66" s="110" customFormat="1" ht="18" customHeight="1">
      <c r="A11" s="368">
        <v>2018</v>
      </c>
      <c r="B11" s="2">
        <v>17219</v>
      </c>
      <c r="C11" s="2">
        <v>8946</v>
      </c>
      <c r="D11" s="2">
        <v>8273</v>
      </c>
      <c r="E11" s="2">
        <v>719</v>
      </c>
      <c r="F11" s="2">
        <v>307</v>
      </c>
      <c r="G11" s="2">
        <v>412</v>
      </c>
      <c r="H11" s="2">
        <v>3975</v>
      </c>
      <c r="I11" s="2">
        <v>2467</v>
      </c>
      <c r="J11" s="2">
        <v>1508</v>
      </c>
      <c r="K11" s="2">
        <v>47</v>
      </c>
      <c r="L11" s="2">
        <v>16</v>
      </c>
      <c r="M11" s="2">
        <v>31</v>
      </c>
      <c r="N11" s="234">
        <v>553</v>
      </c>
      <c r="O11" s="234">
        <v>248</v>
      </c>
      <c r="P11" s="412">
        <v>305</v>
      </c>
      <c r="Q11" s="414">
        <v>2018</v>
      </c>
      <c r="R11" s="368">
        <v>2018</v>
      </c>
      <c r="S11" s="369">
        <v>210</v>
      </c>
      <c r="T11" s="369">
        <v>81</v>
      </c>
      <c r="U11" s="369">
        <v>129</v>
      </c>
      <c r="V11" s="369">
        <v>524</v>
      </c>
      <c r="W11" s="369">
        <v>190</v>
      </c>
      <c r="X11" s="369">
        <v>334</v>
      </c>
      <c r="Y11" s="369">
        <v>0</v>
      </c>
      <c r="Z11" s="369">
        <v>0</v>
      </c>
      <c r="AA11" s="369">
        <v>0</v>
      </c>
      <c r="AB11" s="369">
        <v>0</v>
      </c>
      <c r="AC11" s="369">
        <v>0</v>
      </c>
      <c r="AD11" s="369">
        <v>0</v>
      </c>
      <c r="AE11" s="369">
        <v>3349</v>
      </c>
      <c r="AF11" s="369">
        <v>1417</v>
      </c>
      <c r="AG11" s="369">
        <v>1932</v>
      </c>
      <c r="AH11" s="369">
        <v>2874</v>
      </c>
      <c r="AI11" s="369">
        <v>1613</v>
      </c>
      <c r="AJ11" s="369">
        <v>1261</v>
      </c>
      <c r="AK11" s="369">
        <v>733</v>
      </c>
      <c r="AL11" s="369">
        <v>398</v>
      </c>
      <c r="AM11" s="369">
        <v>335</v>
      </c>
      <c r="AN11" s="369">
        <v>50</v>
      </c>
      <c r="AO11" s="369">
        <v>21</v>
      </c>
      <c r="AP11" s="369">
        <v>29</v>
      </c>
      <c r="AQ11" s="369">
        <v>66</v>
      </c>
      <c r="AR11" s="369">
        <v>19</v>
      </c>
      <c r="AS11" s="369">
        <v>47</v>
      </c>
      <c r="AT11" s="369">
        <v>496</v>
      </c>
      <c r="AU11" s="369">
        <v>189</v>
      </c>
      <c r="AV11" s="369">
        <v>307</v>
      </c>
      <c r="AW11" s="369">
        <v>1</v>
      </c>
      <c r="AX11" s="369">
        <v>0</v>
      </c>
      <c r="AY11" s="369">
        <v>1</v>
      </c>
      <c r="AZ11" s="370">
        <v>2018</v>
      </c>
      <c r="BA11" s="368">
        <v>2018</v>
      </c>
      <c r="BB11" s="371">
        <v>7</v>
      </c>
      <c r="BC11" s="372">
        <v>5</v>
      </c>
      <c r="BD11" s="372">
        <v>2</v>
      </c>
      <c r="BE11" s="372">
        <v>8</v>
      </c>
      <c r="BF11" s="372">
        <v>5</v>
      </c>
      <c r="BG11" s="372">
        <v>3</v>
      </c>
      <c r="BH11" s="372">
        <v>2124</v>
      </c>
      <c r="BI11" s="372">
        <v>943</v>
      </c>
      <c r="BJ11" s="372">
        <v>1181</v>
      </c>
      <c r="BK11" s="372">
        <v>1483</v>
      </c>
      <c r="BL11" s="372">
        <v>1027</v>
      </c>
      <c r="BM11" s="373">
        <v>456</v>
      </c>
      <c r="BN11" s="414">
        <v>2018</v>
      </c>
    </row>
    <row r="12" spans="1:66" s="110" customFormat="1" ht="18" customHeight="1">
      <c r="A12" s="368">
        <v>2019</v>
      </c>
      <c r="B12" s="2">
        <v>16787</v>
      </c>
      <c r="C12" s="2">
        <v>8835</v>
      </c>
      <c r="D12" s="2">
        <v>7952</v>
      </c>
      <c r="E12" s="2">
        <v>622</v>
      </c>
      <c r="F12" s="2">
        <v>262</v>
      </c>
      <c r="G12" s="2">
        <v>360</v>
      </c>
      <c r="H12" s="2">
        <v>4221</v>
      </c>
      <c r="I12" s="2">
        <v>2674</v>
      </c>
      <c r="J12" s="2">
        <v>1547</v>
      </c>
      <c r="K12" s="2">
        <v>42</v>
      </c>
      <c r="L12" s="2">
        <v>16</v>
      </c>
      <c r="M12" s="2">
        <v>26</v>
      </c>
      <c r="N12" s="234">
        <v>634</v>
      </c>
      <c r="O12" s="234">
        <v>322</v>
      </c>
      <c r="P12" s="412">
        <v>312</v>
      </c>
      <c r="Q12" s="414">
        <v>2019</v>
      </c>
      <c r="R12" s="368">
        <v>2019</v>
      </c>
      <c r="S12" s="369">
        <v>391</v>
      </c>
      <c r="T12" s="369">
        <v>142</v>
      </c>
      <c r="U12" s="369">
        <v>249</v>
      </c>
      <c r="V12" s="369">
        <v>689</v>
      </c>
      <c r="W12" s="369">
        <v>232</v>
      </c>
      <c r="X12" s="369">
        <v>457</v>
      </c>
      <c r="Y12" s="369">
        <v>0</v>
      </c>
      <c r="Z12" s="369">
        <v>0</v>
      </c>
      <c r="AA12" s="369">
        <v>0</v>
      </c>
      <c r="AB12" s="369">
        <v>1</v>
      </c>
      <c r="AC12" s="369">
        <v>0</v>
      </c>
      <c r="AD12" s="369">
        <v>1</v>
      </c>
      <c r="AE12" s="369">
        <v>3435</v>
      </c>
      <c r="AF12" s="369">
        <v>1461</v>
      </c>
      <c r="AG12" s="369">
        <v>1974</v>
      </c>
      <c r="AH12" s="369">
        <v>2231</v>
      </c>
      <c r="AI12" s="369">
        <v>1228</v>
      </c>
      <c r="AJ12" s="369">
        <v>1003</v>
      </c>
      <c r="AK12" s="369">
        <v>735</v>
      </c>
      <c r="AL12" s="369">
        <v>411</v>
      </c>
      <c r="AM12" s="369">
        <v>324</v>
      </c>
      <c r="AN12" s="369">
        <v>86</v>
      </c>
      <c r="AO12" s="369">
        <v>20</v>
      </c>
      <c r="AP12" s="369">
        <v>66</v>
      </c>
      <c r="AQ12" s="369">
        <v>91</v>
      </c>
      <c r="AR12" s="369">
        <v>39</v>
      </c>
      <c r="AS12" s="369">
        <v>52</v>
      </c>
      <c r="AT12" s="369">
        <v>554</v>
      </c>
      <c r="AU12" s="369">
        <v>232</v>
      </c>
      <c r="AV12" s="369">
        <v>322</v>
      </c>
      <c r="AW12" s="369">
        <v>1</v>
      </c>
      <c r="AX12" s="369">
        <v>0</v>
      </c>
      <c r="AY12" s="369">
        <v>1</v>
      </c>
      <c r="AZ12" s="370">
        <v>2019</v>
      </c>
      <c r="BA12" s="368">
        <v>2019</v>
      </c>
      <c r="BB12" s="371">
        <v>6</v>
      </c>
      <c r="BC12" s="372">
        <v>2</v>
      </c>
      <c r="BD12" s="372">
        <v>4</v>
      </c>
      <c r="BE12" s="372">
        <v>10</v>
      </c>
      <c r="BF12" s="372">
        <v>3</v>
      </c>
      <c r="BG12" s="372">
        <v>7</v>
      </c>
      <c r="BH12" s="372">
        <v>1679</v>
      </c>
      <c r="BI12" s="372">
        <v>824</v>
      </c>
      <c r="BJ12" s="372">
        <v>855</v>
      </c>
      <c r="BK12" s="372">
        <v>1359</v>
      </c>
      <c r="BL12" s="372">
        <v>967</v>
      </c>
      <c r="BM12" s="373">
        <v>392</v>
      </c>
      <c r="BN12" s="414">
        <v>2019</v>
      </c>
    </row>
    <row r="13" spans="1:66" s="110" customFormat="1" ht="18" customHeight="1">
      <c r="A13" s="368">
        <v>2020</v>
      </c>
      <c r="B13" s="2">
        <v>17436</v>
      </c>
      <c r="C13" s="2">
        <v>9163</v>
      </c>
      <c r="D13" s="2">
        <v>8273</v>
      </c>
      <c r="E13" s="2">
        <v>584</v>
      </c>
      <c r="F13" s="2">
        <v>252</v>
      </c>
      <c r="G13" s="2">
        <v>332</v>
      </c>
      <c r="H13" s="2">
        <v>4466</v>
      </c>
      <c r="I13" s="2">
        <v>2802</v>
      </c>
      <c r="J13" s="2">
        <v>1664</v>
      </c>
      <c r="K13" s="2">
        <v>40</v>
      </c>
      <c r="L13" s="2">
        <v>12</v>
      </c>
      <c r="M13" s="2">
        <v>28</v>
      </c>
      <c r="N13" s="234">
        <v>569</v>
      </c>
      <c r="O13" s="234">
        <v>286</v>
      </c>
      <c r="P13" s="412">
        <v>283</v>
      </c>
      <c r="Q13" s="414">
        <v>2020</v>
      </c>
      <c r="R13" s="368">
        <v>2020</v>
      </c>
      <c r="S13" s="369">
        <v>102</v>
      </c>
      <c r="T13" s="369">
        <v>40</v>
      </c>
      <c r="U13" s="369">
        <v>62</v>
      </c>
      <c r="V13" s="369">
        <v>1026</v>
      </c>
      <c r="W13" s="369">
        <v>364</v>
      </c>
      <c r="X13" s="369">
        <v>662</v>
      </c>
      <c r="Y13" s="369">
        <v>0</v>
      </c>
      <c r="Z13" s="369">
        <v>0</v>
      </c>
      <c r="AA13" s="369">
        <v>0</v>
      </c>
      <c r="AB13" s="369">
        <v>0</v>
      </c>
      <c r="AC13" s="369">
        <v>0</v>
      </c>
      <c r="AD13" s="369">
        <v>0</v>
      </c>
      <c r="AE13" s="369">
        <v>3531</v>
      </c>
      <c r="AF13" s="369">
        <v>1486</v>
      </c>
      <c r="AG13" s="369">
        <v>2045</v>
      </c>
      <c r="AH13" s="369">
        <v>2307</v>
      </c>
      <c r="AI13" s="369">
        <v>1264</v>
      </c>
      <c r="AJ13" s="369">
        <v>1043</v>
      </c>
      <c r="AK13" s="369">
        <v>766</v>
      </c>
      <c r="AL13" s="369">
        <v>433</v>
      </c>
      <c r="AM13" s="369">
        <v>333</v>
      </c>
      <c r="AN13" s="369">
        <v>34</v>
      </c>
      <c r="AO13" s="369">
        <v>14</v>
      </c>
      <c r="AP13" s="369">
        <v>20</v>
      </c>
      <c r="AQ13" s="369">
        <v>106</v>
      </c>
      <c r="AR13" s="369">
        <v>33</v>
      </c>
      <c r="AS13" s="369">
        <v>73</v>
      </c>
      <c r="AT13" s="369">
        <v>533</v>
      </c>
      <c r="AU13" s="369">
        <v>210</v>
      </c>
      <c r="AV13" s="369">
        <v>323</v>
      </c>
      <c r="AW13" s="369">
        <v>3</v>
      </c>
      <c r="AX13" s="369">
        <v>0</v>
      </c>
      <c r="AY13" s="369">
        <v>3</v>
      </c>
      <c r="AZ13" s="370">
        <v>2020</v>
      </c>
      <c r="BA13" s="368">
        <v>2020</v>
      </c>
      <c r="BB13" s="371">
        <v>8</v>
      </c>
      <c r="BC13" s="372">
        <v>3</v>
      </c>
      <c r="BD13" s="372">
        <v>5</v>
      </c>
      <c r="BE13" s="372">
        <v>7</v>
      </c>
      <c r="BF13" s="372">
        <v>5</v>
      </c>
      <c r="BG13" s="372">
        <v>2</v>
      </c>
      <c r="BH13" s="372">
        <v>1855</v>
      </c>
      <c r="BI13" s="372">
        <v>917</v>
      </c>
      <c r="BJ13" s="372">
        <v>938</v>
      </c>
      <c r="BK13" s="372">
        <v>1499</v>
      </c>
      <c r="BL13" s="372">
        <v>1042</v>
      </c>
      <c r="BM13" s="373">
        <v>457</v>
      </c>
      <c r="BN13" s="414">
        <v>2020</v>
      </c>
    </row>
    <row r="14" spans="1:66" s="19" customFormat="1" ht="30" customHeight="1">
      <c r="A14" s="374">
        <v>2021</v>
      </c>
      <c r="B14" s="530">
        <f>SUM(C14:D14)</f>
        <v>17568</v>
      </c>
      <c r="C14" s="239">
        <f>SUM(C15:C35)</f>
        <v>9075</v>
      </c>
      <c r="D14" s="239">
        <f>SUM(D15:D35)</f>
        <v>8493</v>
      </c>
      <c r="E14" s="239">
        <f>SUM(E15:E35)</f>
        <v>729</v>
      </c>
      <c r="F14" s="239">
        <f t="shared" ref="F14:P14" si="0">SUM(F15:F35)</f>
        <v>315</v>
      </c>
      <c r="G14" s="239">
        <f t="shared" si="0"/>
        <v>414</v>
      </c>
      <c r="H14" s="239">
        <f t="shared" si="0"/>
        <v>4061</v>
      </c>
      <c r="I14" s="239">
        <f t="shared" si="0"/>
        <v>2571</v>
      </c>
      <c r="J14" s="239">
        <f t="shared" si="0"/>
        <v>1490</v>
      </c>
      <c r="K14" s="239">
        <f t="shared" si="0"/>
        <v>40</v>
      </c>
      <c r="L14" s="239">
        <f t="shared" si="0"/>
        <v>12</v>
      </c>
      <c r="M14" s="239">
        <f t="shared" si="0"/>
        <v>28</v>
      </c>
      <c r="N14" s="239">
        <f t="shared" si="0"/>
        <v>544</v>
      </c>
      <c r="O14" s="239">
        <f t="shared" si="0"/>
        <v>269</v>
      </c>
      <c r="P14" s="531">
        <f t="shared" si="0"/>
        <v>275</v>
      </c>
      <c r="Q14" s="377">
        <f>A14</f>
        <v>2021</v>
      </c>
      <c r="R14" s="374">
        <f>Q14</f>
        <v>2021</v>
      </c>
      <c r="S14" s="239">
        <f t="shared" ref="S14:T14" si="1">SUM(S15:S35)</f>
        <v>138</v>
      </c>
      <c r="T14" s="239">
        <f t="shared" si="1"/>
        <v>38</v>
      </c>
      <c r="U14" s="239">
        <f t="shared" ref="U14" si="2">SUM(U15:U35)</f>
        <v>100</v>
      </c>
      <c r="V14" s="239">
        <f t="shared" ref="V14" si="3">SUM(V15:V35)</f>
        <v>884</v>
      </c>
      <c r="W14" s="239">
        <f t="shared" ref="W14" si="4">SUM(W15:W35)</f>
        <v>328</v>
      </c>
      <c r="X14" s="239">
        <f t="shared" ref="X14" si="5">SUM(X15:X35)</f>
        <v>556</v>
      </c>
      <c r="Y14" s="239">
        <f t="shared" ref="Y14" si="6">SUM(Y15:Y35)</f>
        <v>0</v>
      </c>
      <c r="Z14" s="239">
        <f t="shared" ref="Z14" si="7">SUM(Z15:Z35)</f>
        <v>0</v>
      </c>
      <c r="AA14" s="239">
        <f t="shared" ref="AA14" si="8">SUM(AA15:AA35)</f>
        <v>0</v>
      </c>
      <c r="AB14" s="239">
        <f t="shared" ref="AB14" si="9">SUM(AB15:AB35)</f>
        <v>1</v>
      </c>
      <c r="AC14" s="239">
        <f t="shared" ref="AC14" si="10">SUM(AC15:AC35)</f>
        <v>0</v>
      </c>
      <c r="AD14" s="239">
        <f t="shared" ref="AD14" si="11">SUM(AD15:AD35)</f>
        <v>1</v>
      </c>
      <c r="AE14" s="239">
        <f t="shared" ref="AE14" si="12">SUM(AE15:AE35)</f>
        <v>3432</v>
      </c>
      <c r="AF14" s="239">
        <f t="shared" ref="AF14" si="13">SUM(AF15:AF35)</f>
        <v>1397</v>
      </c>
      <c r="AG14" s="239">
        <f t="shared" ref="AG14" si="14">SUM(AG15:AG35)</f>
        <v>2035</v>
      </c>
      <c r="AH14" s="239">
        <f t="shared" ref="AH14" si="15">SUM(AH15:AH35)</f>
        <v>2490</v>
      </c>
      <c r="AI14" s="239">
        <f t="shared" ref="AI14" si="16">SUM(AI15:AI35)</f>
        <v>1392</v>
      </c>
      <c r="AJ14" s="239">
        <f t="shared" ref="AJ14" si="17">SUM(AJ15:AJ35)</f>
        <v>1098</v>
      </c>
      <c r="AK14" s="239">
        <f t="shared" ref="AK14" si="18">SUM(AK15:AK35)</f>
        <v>746</v>
      </c>
      <c r="AL14" s="239">
        <f t="shared" ref="AL14" si="19">SUM(AL15:AL35)</f>
        <v>424</v>
      </c>
      <c r="AM14" s="239">
        <f t="shared" ref="AM14" si="20">SUM(AM15:AM35)</f>
        <v>322</v>
      </c>
      <c r="AN14" s="239">
        <f t="shared" ref="AN14" si="21">SUM(AN15:AN35)</f>
        <v>57</v>
      </c>
      <c r="AO14" s="239">
        <f t="shared" ref="AO14" si="22">SUM(AO15:AO35)</f>
        <v>19</v>
      </c>
      <c r="AP14" s="239">
        <f t="shared" ref="AP14" si="23">SUM(AP15:AP35)</f>
        <v>38</v>
      </c>
      <c r="AQ14" s="239">
        <f t="shared" ref="AQ14" si="24">SUM(AQ15:AQ35)</f>
        <v>60</v>
      </c>
      <c r="AR14" s="239">
        <f t="shared" ref="AR14" si="25">SUM(AR15:AR35)</f>
        <v>28</v>
      </c>
      <c r="AS14" s="239">
        <f t="shared" ref="AS14" si="26">SUM(AS15:AS35)</f>
        <v>32</v>
      </c>
      <c r="AT14" s="239">
        <f t="shared" ref="AT14" si="27">SUM(AT15:AT35)</f>
        <v>562</v>
      </c>
      <c r="AU14" s="239">
        <f t="shared" ref="AU14" si="28">SUM(AU15:AU35)</f>
        <v>212</v>
      </c>
      <c r="AV14" s="239">
        <f t="shared" ref="AV14" si="29">SUM(AV15:AV35)</f>
        <v>350</v>
      </c>
      <c r="AW14" s="239">
        <f t="shared" ref="AW14" si="30">SUM(AW15:AW35)</f>
        <v>1</v>
      </c>
      <c r="AX14" s="239">
        <f t="shared" ref="AX14" si="31">SUM(AX15:AX35)</f>
        <v>0</v>
      </c>
      <c r="AY14" s="239">
        <f t="shared" ref="AY14" si="32">SUM(AY15:AY35)</f>
        <v>1</v>
      </c>
      <c r="AZ14" s="377">
        <f>R14</f>
        <v>2021</v>
      </c>
      <c r="BA14" s="374">
        <f>AZ14</f>
        <v>2021</v>
      </c>
      <c r="BB14" s="239">
        <f t="shared" ref="BB14" si="33">SUM(BB15:BB35)</f>
        <v>11</v>
      </c>
      <c r="BC14" s="239">
        <f t="shared" ref="BC14" si="34">SUM(BC15:BC35)</f>
        <v>5</v>
      </c>
      <c r="BD14" s="239">
        <f t="shared" ref="BD14" si="35">SUM(BD15:BD35)</f>
        <v>6</v>
      </c>
      <c r="BE14" s="239">
        <f t="shared" ref="BE14" si="36">SUM(BE15:BE35)</f>
        <v>12</v>
      </c>
      <c r="BF14" s="239">
        <f t="shared" ref="BF14" si="37">SUM(BF15:BF35)</f>
        <v>5</v>
      </c>
      <c r="BG14" s="239">
        <f t="shared" ref="BG14" si="38">SUM(BG15:BG35)</f>
        <v>7</v>
      </c>
      <c r="BH14" s="239">
        <f t="shared" ref="BH14" si="39">SUM(BH15:BH35)</f>
        <v>2458</v>
      </c>
      <c r="BI14" s="239">
        <f t="shared" ref="BI14" si="40">SUM(BI15:BI35)</f>
        <v>1150</v>
      </c>
      <c r="BJ14" s="239">
        <f t="shared" ref="BJ14" si="41">SUM(BJ15:BJ35)</f>
        <v>1308</v>
      </c>
      <c r="BK14" s="239">
        <f t="shared" ref="BK14" si="42">SUM(BK15:BK35)</f>
        <v>1342</v>
      </c>
      <c r="BL14" s="239">
        <f t="shared" ref="BL14" si="43">SUM(BL15:BL35)</f>
        <v>910</v>
      </c>
      <c r="BM14" s="239">
        <f t="shared" ref="BM14" si="44">SUM(BM15:BM35)</f>
        <v>432</v>
      </c>
      <c r="BN14" s="377">
        <f>BA14</f>
        <v>2021</v>
      </c>
    </row>
    <row r="15" spans="1:66" s="52" customFormat="1" ht="18" customHeight="1">
      <c r="A15" s="415" t="s">
        <v>419</v>
      </c>
      <c r="B15" s="234">
        <f>SUM(C15:D15)</f>
        <v>32</v>
      </c>
      <c r="C15" s="234">
        <f>SUM(F15,I15,L15,O15,T15,W15,Z15,AC15,AF15,AI15,AL15,AO15,AR15,AU15,AX15,BC15,BF15,BI15,BL15)</f>
        <v>16</v>
      </c>
      <c r="D15" s="234">
        <f>SUM(G15,J15,M15,P15,U15,X15,AA15,AD15,AG15,AJ15,AM15,AP15,AS15,AV15,AY15,BD15,BG15,BJ15,BM15)</f>
        <v>16</v>
      </c>
      <c r="E15" s="234">
        <v>0</v>
      </c>
      <c r="F15" s="234">
        <v>0</v>
      </c>
      <c r="G15" s="234">
        <v>0</v>
      </c>
      <c r="H15" s="234">
        <v>1</v>
      </c>
      <c r="I15" s="234">
        <v>0</v>
      </c>
      <c r="J15" s="234">
        <v>1</v>
      </c>
      <c r="K15" s="234">
        <v>1</v>
      </c>
      <c r="L15" s="234">
        <v>1</v>
      </c>
      <c r="M15" s="234">
        <v>0</v>
      </c>
      <c r="N15" s="234">
        <v>0</v>
      </c>
      <c r="O15" s="234">
        <v>0</v>
      </c>
      <c r="P15" s="234">
        <v>0</v>
      </c>
      <c r="Q15" s="370">
        <v>0</v>
      </c>
      <c r="R15" s="415" t="s">
        <v>419</v>
      </c>
      <c r="S15" s="234">
        <v>0</v>
      </c>
      <c r="T15" s="234">
        <v>0</v>
      </c>
      <c r="U15" s="234">
        <v>0</v>
      </c>
      <c r="V15" s="234">
        <v>0</v>
      </c>
      <c r="W15" s="234">
        <v>0</v>
      </c>
      <c r="X15" s="234">
        <v>0</v>
      </c>
      <c r="Y15" s="234">
        <v>0</v>
      </c>
      <c r="Z15" s="234">
        <v>0</v>
      </c>
      <c r="AA15" s="234">
        <v>0</v>
      </c>
      <c r="AB15" s="234">
        <v>0</v>
      </c>
      <c r="AC15" s="234">
        <v>0</v>
      </c>
      <c r="AD15" s="234">
        <v>0</v>
      </c>
      <c r="AE15" s="234">
        <v>0</v>
      </c>
      <c r="AF15" s="234">
        <v>0</v>
      </c>
      <c r="AG15" s="234">
        <v>0</v>
      </c>
      <c r="AH15" s="234">
        <v>0</v>
      </c>
      <c r="AI15" s="234">
        <v>0</v>
      </c>
      <c r="AJ15" s="234">
        <v>0</v>
      </c>
      <c r="AK15" s="234">
        <v>0</v>
      </c>
      <c r="AL15" s="234">
        <v>0</v>
      </c>
      <c r="AM15" s="234">
        <v>0</v>
      </c>
      <c r="AN15" s="234">
        <v>0</v>
      </c>
      <c r="AO15" s="234">
        <v>0</v>
      </c>
      <c r="AP15" s="234">
        <v>0</v>
      </c>
      <c r="AQ15" s="234">
        <v>0</v>
      </c>
      <c r="AR15" s="234">
        <v>0</v>
      </c>
      <c r="AS15" s="234">
        <v>0</v>
      </c>
      <c r="AT15" s="234">
        <v>0</v>
      </c>
      <c r="AU15" s="234">
        <v>0</v>
      </c>
      <c r="AV15" s="234">
        <v>0</v>
      </c>
      <c r="AW15" s="234">
        <v>0</v>
      </c>
      <c r="AX15" s="234">
        <v>0</v>
      </c>
      <c r="AY15" s="234">
        <v>0</v>
      </c>
      <c r="AZ15" s="370">
        <v>0</v>
      </c>
      <c r="BA15" s="415" t="s">
        <v>419</v>
      </c>
      <c r="BB15" s="234">
        <v>11</v>
      </c>
      <c r="BC15" s="234">
        <v>5</v>
      </c>
      <c r="BD15" s="234">
        <v>6</v>
      </c>
      <c r="BE15" s="234">
        <v>5</v>
      </c>
      <c r="BF15" s="234">
        <v>1</v>
      </c>
      <c r="BG15" s="234">
        <v>4</v>
      </c>
      <c r="BH15" s="234">
        <v>11</v>
      </c>
      <c r="BI15" s="234">
        <v>6</v>
      </c>
      <c r="BJ15" s="234">
        <v>5</v>
      </c>
      <c r="BK15" s="234">
        <v>3</v>
      </c>
      <c r="BL15" s="234">
        <v>3</v>
      </c>
      <c r="BM15" s="234">
        <v>0</v>
      </c>
      <c r="BN15" s="370">
        <v>0</v>
      </c>
    </row>
    <row r="16" spans="1:66" s="52" customFormat="1" ht="18" customHeight="1">
      <c r="A16" s="415" t="s">
        <v>418</v>
      </c>
      <c r="B16" s="234">
        <f t="shared" ref="B16:B35" si="45">SUM(C16:D16)</f>
        <v>8</v>
      </c>
      <c r="C16" s="234">
        <f t="shared" ref="C16:C35" si="46">SUM(F16,I16,L16,O16,T16,W16,Z16,AC16,AF16,AI16,AL16,AO16,AR16,AU16,AX16,BC16,BF16,BI16,BL16)</f>
        <v>6</v>
      </c>
      <c r="D16" s="234">
        <f t="shared" ref="D16:D35" si="47">SUM(G16,J16,M16,P16,U16,X16,AA16,AD16,AG16,AJ16,AM16,AP16,AS16,AV16,AY16,BD16,BG16,BJ16,BM16)</f>
        <v>2</v>
      </c>
      <c r="E16" s="234">
        <v>0</v>
      </c>
      <c r="F16" s="234">
        <v>0</v>
      </c>
      <c r="G16" s="234">
        <v>0</v>
      </c>
      <c r="H16" s="234">
        <v>1</v>
      </c>
      <c r="I16" s="234">
        <v>1</v>
      </c>
      <c r="J16" s="234">
        <v>0</v>
      </c>
      <c r="K16" s="234">
        <v>0</v>
      </c>
      <c r="L16" s="234">
        <v>0</v>
      </c>
      <c r="M16" s="234">
        <v>0</v>
      </c>
      <c r="N16" s="234">
        <v>0</v>
      </c>
      <c r="O16" s="234">
        <v>0</v>
      </c>
      <c r="P16" s="234">
        <v>0</v>
      </c>
      <c r="Q16" s="370" t="s">
        <v>420</v>
      </c>
      <c r="R16" s="415" t="s">
        <v>418</v>
      </c>
      <c r="S16" s="234">
        <v>0</v>
      </c>
      <c r="T16" s="234">
        <v>0</v>
      </c>
      <c r="U16" s="234">
        <v>0</v>
      </c>
      <c r="V16" s="234">
        <v>1</v>
      </c>
      <c r="W16" s="234">
        <v>0</v>
      </c>
      <c r="X16" s="234">
        <v>1</v>
      </c>
      <c r="Y16" s="234">
        <v>0</v>
      </c>
      <c r="Z16" s="234">
        <v>0</v>
      </c>
      <c r="AA16" s="234">
        <v>0</v>
      </c>
      <c r="AB16" s="234">
        <v>0</v>
      </c>
      <c r="AC16" s="234">
        <v>0</v>
      </c>
      <c r="AD16" s="234">
        <v>0</v>
      </c>
      <c r="AE16" s="234">
        <v>0</v>
      </c>
      <c r="AF16" s="234">
        <v>0</v>
      </c>
      <c r="AG16" s="234">
        <v>0</v>
      </c>
      <c r="AH16" s="234">
        <v>0</v>
      </c>
      <c r="AI16" s="234">
        <v>0</v>
      </c>
      <c r="AJ16" s="234">
        <v>0</v>
      </c>
      <c r="AK16" s="234">
        <v>0</v>
      </c>
      <c r="AL16" s="234">
        <v>0</v>
      </c>
      <c r="AM16" s="234">
        <v>0</v>
      </c>
      <c r="AN16" s="234">
        <v>0</v>
      </c>
      <c r="AO16" s="234">
        <v>0</v>
      </c>
      <c r="AP16" s="234">
        <v>0</v>
      </c>
      <c r="AQ16" s="234">
        <v>0</v>
      </c>
      <c r="AR16" s="234">
        <v>0</v>
      </c>
      <c r="AS16" s="234">
        <v>0</v>
      </c>
      <c r="AT16" s="234">
        <v>0</v>
      </c>
      <c r="AU16" s="234">
        <v>0</v>
      </c>
      <c r="AV16" s="234">
        <v>0</v>
      </c>
      <c r="AW16" s="234">
        <v>0</v>
      </c>
      <c r="AX16" s="234">
        <v>0</v>
      </c>
      <c r="AY16" s="234">
        <v>0</v>
      </c>
      <c r="AZ16" s="370" t="s">
        <v>420</v>
      </c>
      <c r="BA16" s="415" t="s">
        <v>418</v>
      </c>
      <c r="BB16" s="234">
        <v>0</v>
      </c>
      <c r="BC16" s="234">
        <v>0</v>
      </c>
      <c r="BD16" s="234">
        <v>0</v>
      </c>
      <c r="BE16" s="234">
        <v>1</v>
      </c>
      <c r="BF16" s="234">
        <v>1</v>
      </c>
      <c r="BG16" s="234">
        <v>0</v>
      </c>
      <c r="BH16" s="234">
        <v>0</v>
      </c>
      <c r="BI16" s="234">
        <v>0</v>
      </c>
      <c r="BJ16" s="234">
        <v>0</v>
      </c>
      <c r="BK16" s="234">
        <v>5</v>
      </c>
      <c r="BL16" s="234">
        <v>4</v>
      </c>
      <c r="BM16" s="234">
        <v>1</v>
      </c>
      <c r="BN16" s="370" t="s">
        <v>420</v>
      </c>
    </row>
    <row r="17" spans="1:66" s="52" customFormat="1" ht="18" customHeight="1">
      <c r="A17" s="415" t="s">
        <v>394</v>
      </c>
      <c r="B17" s="234">
        <f t="shared" si="45"/>
        <v>8</v>
      </c>
      <c r="C17" s="234">
        <f t="shared" si="46"/>
        <v>3</v>
      </c>
      <c r="D17" s="234">
        <f t="shared" si="47"/>
        <v>5</v>
      </c>
      <c r="E17" s="234">
        <v>0</v>
      </c>
      <c r="F17" s="234">
        <v>0</v>
      </c>
      <c r="G17" s="234">
        <v>0</v>
      </c>
      <c r="H17" s="234">
        <v>2</v>
      </c>
      <c r="I17" s="234">
        <v>1</v>
      </c>
      <c r="J17" s="234">
        <v>1</v>
      </c>
      <c r="K17" s="234">
        <v>0</v>
      </c>
      <c r="L17" s="234">
        <v>0</v>
      </c>
      <c r="M17" s="234">
        <v>0</v>
      </c>
      <c r="N17" s="234">
        <v>0</v>
      </c>
      <c r="O17" s="234">
        <v>0</v>
      </c>
      <c r="P17" s="234">
        <v>0</v>
      </c>
      <c r="Q17" s="370" t="s">
        <v>8</v>
      </c>
      <c r="R17" s="415" t="s">
        <v>394</v>
      </c>
      <c r="S17" s="234">
        <v>0</v>
      </c>
      <c r="T17" s="234">
        <v>0</v>
      </c>
      <c r="U17" s="234">
        <v>0</v>
      </c>
      <c r="V17" s="234">
        <v>0</v>
      </c>
      <c r="W17" s="234">
        <v>0</v>
      </c>
      <c r="X17" s="234">
        <v>0</v>
      </c>
      <c r="Y17" s="234">
        <v>0</v>
      </c>
      <c r="Z17" s="234">
        <v>0</v>
      </c>
      <c r="AA17" s="234">
        <v>0</v>
      </c>
      <c r="AB17" s="234">
        <v>0</v>
      </c>
      <c r="AC17" s="234">
        <v>0</v>
      </c>
      <c r="AD17" s="234">
        <v>0</v>
      </c>
      <c r="AE17" s="234">
        <v>0</v>
      </c>
      <c r="AF17" s="234">
        <v>0</v>
      </c>
      <c r="AG17" s="234">
        <v>0</v>
      </c>
      <c r="AH17" s="234">
        <v>1</v>
      </c>
      <c r="AI17" s="234">
        <v>1</v>
      </c>
      <c r="AJ17" s="234">
        <v>0</v>
      </c>
      <c r="AK17" s="234">
        <v>0</v>
      </c>
      <c r="AL17" s="234">
        <v>0</v>
      </c>
      <c r="AM17" s="234">
        <v>0</v>
      </c>
      <c r="AN17" s="234">
        <v>0</v>
      </c>
      <c r="AO17" s="234">
        <v>0</v>
      </c>
      <c r="AP17" s="234">
        <v>0</v>
      </c>
      <c r="AQ17" s="234">
        <v>0</v>
      </c>
      <c r="AR17" s="234">
        <v>0</v>
      </c>
      <c r="AS17" s="234">
        <v>0</v>
      </c>
      <c r="AT17" s="234">
        <v>0</v>
      </c>
      <c r="AU17" s="234">
        <v>0</v>
      </c>
      <c r="AV17" s="234">
        <v>0</v>
      </c>
      <c r="AW17" s="234">
        <v>0</v>
      </c>
      <c r="AX17" s="234">
        <v>0</v>
      </c>
      <c r="AY17" s="234">
        <v>0</v>
      </c>
      <c r="AZ17" s="370" t="s">
        <v>8</v>
      </c>
      <c r="BA17" s="415" t="s">
        <v>394</v>
      </c>
      <c r="BB17" s="234">
        <v>0</v>
      </c>
      <c r="BC17" s="234">
        <v>0</v>
      </c>
      <c r="BD17" s="234">
        <v>0</v>
      </c>
      <c r="BE17" s="234">
        <v>0</v>
      </c>
      <c r="BF17" s="234">
        <v>0</v>
      </c>
      <c r="BG17" s="234">
        <v>0</v>
      </c>
      <c r="BH17" s="234">
        <v>2</v>
      </c>
      <c r="BI17" s="234">
        <v>1</v>
      </c>
      <c r="BJ17" s="234">
        <v>1</v>
      </c>
      <c r="BK17" s="234">
        <v>3</v>
      </c>
      <c r="BL17" s="234">
        <v>0</v>
      </c>
      <c r="BM17" s="234">
        <v>3</v>
      </c>
      <c r="BN17" s="370" t="s">
        <v>8</v>
      </c>
    </row>
    <row r="18" spans="1:66" s="52" customFormat="1" ht="18" customHeight="1">
      <c r="A18" s="415" t="s">
        <v>395</v>
      </c>
      <c r="B18" s="234">
        <f t="shared" si="45"/>
        <v>9</v>
      </c>
      <c r="C18" s="234">
        <f t="shared" si="46"/>
        <v>6</v>
      </c>
      <c r="D18" s="234">
        <f t="shared" si="47"/>
        <v>3</v>
      </c>
      <c r="E18" s="234">
        <v>0</v>
      </c>
      <c r="F18" s="234">
        <v>0</v>
      </c>
      <c r="G18" s="234">
        <v>0</v>
      </c>
      <c r="H18" s="234">
        <v>2</v>
      </c>
      <c r="I18" s="234">
        <v>2</v>
      </c>
      <c r="J18" s="234">
        <v>0</v>
      </c>
      <c r="K18" s="234">
        <v>0</v>
      </c>
      <c r="L18" s="234">
        <v>0</v>
      </c>
      <c r="M18" s="234">
        <v>0</v>
      </c>
      <c r="N18" s="234">
        <v>0</v>
      </c>
      <c r="O18" s="234">
        <v>0</v>
      </c>
      <c r="P18" s="234">
        <v>0</v>
      </c>
      <c r="Q18" s="370" t="s">
        <v>175</v>
      </c>
      <c r="R18" s="415" t="s">
        <v>395</v>
      </c>
      <c r="S18" s="234">
        <v>0</v>
      </c>
      <c r="T18" s="234">
        <v>0</v>
      </c>
      <c r="U18" s="234">
        <v>0</v>
      </c>
      <c r="V18" s="234">
        <v>0</v>
      </c>
      <c r="W18" s="234">
        <v>0</v>
      </c>
      <c r="X18" s="234">
        <v>0</v>
      </c>
      <c r="Y18" s="234">
        <v>0</v>
      </c>
      <c r="Z18" s="234">
        <v>0</v>
      </c>
      <c r="AA18" s="234">
        <v>0</v>
      </c>
      <c r="AB18" s="234">
        <v>0</v>
      </c>
      <c r="AC18" s="234">
        <v>0</v>
      </c>
      <c r="AD18" s="234">
        <v>0</v>
      </c>
      <c r="AE18" s="234">
        <v>0</v>
      </c>
      <c r="AF18" s="234">
        <v>0</v>
      </c>
      <c r="AG18" s="234">
        <v>0</v>
      </c>
      <c r="AH18" s="234">
        <v>0</v>
      </c>
      <c r="AI18" s="234">
        <v>0</v>
      </c>
      <c r="AJ18" s="234">
        <v>0</v>
      </c>
      <c r="AK18" s="234">
        <v>0</v>
      </c>
      <c r="AL18" s="234">
        <v>0</v>
      </c>
      <c r="AM18" s="234">
        <v>0</v>
      </c>
      <c r="AN18" s="234">
        <v>0</v>
      </c>
      <c r="AO18" s="234">
        <v>0</v>
      </c>
      <c r="AP18" s="234">
        <v>0</v>
      </c>
      <c r="AQ18" s="234">
        <v>0</v>
      </c>
      <c r="AR18" s="234">
        <v>0</v>
      </c>
      <c r="AS18" s="234">
        <v>0</v>
      </c>
      <c r="AT18" s="234">
        <v>0</v>
      </c>
      <c r="AU18" s="234">
        <v>0</v>
      </c>
      <c r="AV18" s="234">
        <v>0</v>
      </c>
      <c r="AW18" s="234">
        <v>0</v>
      </c>
      <c r="AX18" s="234">
        <v>0</v>
      </c>
      <c r="AY18" s="234">
        <v>0</v>
      </c>
      <c r="AZ18" s="370" t="s">
        <v>175</v>
      </c>
      <c r="BA18" s="415" t="s">
        <v>395</v>
      </c>
      <c r="BB18" s="234">
        <v>0</v>
      </c>
      <c r="BC18" s="234">
        <v>0</v>
      </c>
      <c r="BD18" s="234">
        <v>0</v>
      </c>
      <c r="BE18" s="234">
        <v>0</v>
      </c>
      <c r="BF18" s="234">
        <v>0</v>
      </c>
      <c r="BG18" s="234">
        <v>0</v>
      </c>
      <c r="BH18" s="234">
        <v>1</v>
      </c>
      <c r="BI18" s="234">
        <v>1</v>
      </c>
      <c r="BJ18" s="234">
        <v>0</v>
      </c>
      <c r="BK18" s="234">
        <v>6</v>
      </c>
      <c r="BL18" s="234">
        <v>3</v>
      </c>
      <c r="BM18" s="234">
        <v>3</v>
      </c>
      <c r="BN18" s="370" t="s">
        <v>175</v>
      </c>
    </row>
    <row r="19" spans="1:66" s="52" customFormat="1" ht="18" customHeight="1">
      <c r="A19" s="415" t="s">
        <v>396</v>
      </c>
      <c r="B19" s="234">
        <f t="shared" si="45"/>
        <v>26</v>
      </c>
      <c r="C19" s="234">
        <f t="shared" si="46"/>
        <v>18</v>
      </c>
      <c r="D19" s="234">
        <f t="shared" si="47"/>
        <v>8</v>
      </c>
      <c r="E19" s="234">
        <v>0</v>
      </c>
      <c r="F19" s="234">
        <v>0</v>
      </c>
      <c r="G19" s="234">
        <v>0</v>
      </c>
      <c r="H19" s="234">
        <v>0</v>
      </c>
      <c r="I19" s="234">
        <v>0</v>
      </c>
      <c r="J19" s="234">
        <v>0</v>
      </c>
      <c r="K19" s="234">
        <v>0</v>
      </c>
      <c r="L19" s="234">
        <v>0</v>
      </c>
      <c r="M19" s="234">
        <v>0</v>
      </c>
      <c r="N19" s="234">
        <v>2</v>
      </c>
      <c r="O19" s="234">
        <v>2</v>
      </c>
      <c r="P19" s="234">
        <v>0</v>
      </c>
      <c r="Q19" s="370" t="s">
        <v>173</v>
      </c>
      <c r="R19" s="415" t="s">
        <v>396</v>
      </c>
      <c r="S19" s="234">
        <v>0</v>
      </c>
      <c r="T19" s="234">
        <v>0</v>
      </c>
      <c r="U19" s="234">
        <v>0</v>
      </c>
      <c r="V19" s="234">
        <v>3</v>
      </c>
      <c r="W19" s="234">
        <v>1</v>
      </c>
      <c r="X19" s="234">
        <v>2</v>
      </c>
      <c r="Y19" s="234">
        <v>0</v>
      </c>
      <c r="Z19" s="234">
        <v>0</v>
      </c>
      <c r="AA19" s="234">
        <v>0</v>
      </c>
      <c r="AB19" s="234">
        <v>0</v>
      </c>
      <c r="AC19" s="234">
        <v>0</v>
      </c>
      <c r="AD19" s="234">
        <v>0</v>
      </c>
      <c r="AE19" s="234">
        <v>1</v>
      </c>
      <c r="AF19" s="234">
        <v>1</v>
      </c>
      <c r="AG19" s="234">
        <v>0</v>
      </c>
      <c r="AH19" s="234">
        <v>0</v>
      </c>
      <c r="AI19" s="234">
        <v>0</v>
      </c>
      <c r="AJ19" s="234">
        <v>0</v>
      </c>
      <c r="AK19" s="234">
        <v>0</v>
      </c>
      <c r="AL19" s="234">
        <v>0</v>
      </c>
      <c r="AM19" s="234">
        <v>0</v>
      </c>
      <c r="AN19" s="234">
        <v>0</v>
      </c>
      <c r="AO19" s="234">
        <v>0</v>
      </c>
      <c r="AP19" s="234">
        <v>0</v>
      </c>
      <c r="AQ19" s="234">
        <v>0</v>
      </c>
      <c r="AR19" s="234">
        <v>0</v>
      </c>
      <c r="AS19" s="234">
        <v>0</v>
      </c>
      <c r="AT19" s="234">
        <v>0</v>
      </c>
      <c r="AU19" s="234">
        <v>0</v>
      </c>
      <c r="AV19" s="234">
        <v>0</v>
      </c>
      <c r="AW19" s="234">
        <v>0</v>
      </c>
      <c r="AX19" s="234">
        <v>0</v>
      </c>
      <c r="AY19" s="234">
        <v>0</v>
      </c>
      <c r="AZ19" s="370" t="s">
        <v>173</v>
      </c>
      <c r="BA19" s="415" t="s">
        <v>396</v>
      </c>
      <c r="BB19" s="234">
        <v>0</v>
      </c>
      <c r="BC19" s="234">
        <v>0</v>
      </c>
      <c r="BD19" s="234">
        <v>0</v>
      </c>
      <c r="BE19" s="234">
        <v>0</v>
      </c>
      <c r="BF19" s="234">
        <v>0</v>
      </c>
      <c r="BG19" s="234">
        <v>0</v>
      </c>
      <c r="BH19" s="234">
        <v>3</v>
      </c>
      <c r="BI19" s="234">
        <v>3</v>
      </c>
      <c r="BJ19" s="234">
        <v>0</v>
      </c>
      <c r="BK19" s="234">
        <v>17</v>
      </c>
      <c r="BL19" s="234">
        <v>11</v>
      </c>
      <c r="BM19" s="234">
        <v>6</v>
      </c>
      <c r="BN19" s="370" t="s">
        <v>173</v>
      </c>
    </row>
    <row r="20" spans="1:66" ht="18" customHeight="1">
      <c r="A20" s="415" t="s">
        <v>397</v>
      </c>
      <c r="B20" s="234">
        <f t="shared" si="45"/>
        <v>47</v>
      </c>
      <c r="C20" s="234">
        <f t="shared" si="46"/>
        <v>26</v>
      </c>
      <c r="D20" s="234">
        <f t="shared" si="47"/>
        <v>21</v>
      </c>
      <c r="E20" s="234">
        <v>0</v>
      </c>
      <c r="F20" s="234">
        <v>0</v>
      </c>
      <c r="G20" s="234">
        <v>0</v>
      </c>
      <c r="H20" s="234">
        <v>3</v>
      </c>
      <c r="I20" s="234">
        <v>2</v>
      </c>
      <c r="J20" s="234">
        <v>1</v>
      </c>
      <c r="K20" s="234">
        <v>0</v>
      </c>
      <c r="L20" s="234">
        <v>0</v>
      </c>
      <c r="M20" s="234">
        <v>0</v>
      </c>
      <c r="N20" s="234">
        <v>0</v>
      </c>
      <c r="O20" s="234">
        <v>0</v>
      </c>
      <c r="P20" s="234">
        <v>0</v>
      </c>
      <c r="Q20" s="370" t="s">
        <v>176</v>
      </c>
      <c r="R20" s="415" t="s">
        <v>397</v>
      </c>
      <c r="S20" s="234">
        <v>0</v>
      </c>
      <c r="T20" s="234">
        <v>0</v>
      </c>
      <c r="U20" s="234">
        <v>0</v>
      </c>
      <c r="V20" s="234">
        <v>2</v>
      </c>
      <c r="W20" s="234">
        <v>2</v>
      </c>
      <c r="X20" s="234">
        <v>0</v>
      </c>
      <c r="Y20" s="234">
        <v>0</v>
      </c>
      <c r="Z20" s="234">
        <v>0</v>
      </c>
      <c r="AA20" s="234">
        <v>0</v>
      </c>
      <c r="AB20" s="234">
        <v>0</v>
      </c>
      <c r="AC20" s="234">
        <v>0</v>
      </c>
      <c r="AD20" s="234">
        <v>0</v>
      </c>
      <c r="AE20" s="234">
        <v>3</v>
      </c>
      <c r="AF20" s="234">
        <v>2</v>
      </c>
      <c r="AG20" s="234">
        <v>1</v>
      </c>
      <c r="AH20" s="234">
        <v>1</v>
      </c>
      <c r="AI20" s="234">
        <v>0</v>
      </c>
      <c r="AJ20" s="234">
        <v>1</v>
      </c>
      <c r="AK20" s="234">
        <v>0</v>
      </c>
      <c r="AL20" s="234">
        <v>0</v>
      </c>
      <c r="AM20" s="234">
        <v>0</v>
      </c>
      <c r="AN20" s="234">
        <v>0</v>
      </c>
      <c r="AO20" s="234">
        <v>0</v>
      </c>
      <c r="AP20" s="234">
        <v>0</v>
      </c>
      <c r="AQ20" s="234">
        <v>0</v>
      </c>
      <c r="AR20" s="234">
        <v>0</v>
      </c>
      <c r="AS20" s="234">
        <v>0</v>
      </c>
      <c r="AT20" s="234">
        <v>0</v>
      </c>
      <c r="AU20" s="234">
        <v>0</v>
      </c>
      <c r="AV20" s="234">
        <v>0</v>
      </c>
      <c r="AW20" s="234">
        <v>0</v>
      </c>
      <c r="AX20" s="234">
        <v>0</v>
      </c>
      <c r="AY20" s="234">
        <v>0</v>
      </c>
      <c r="AZ20" s="370" t="s">
        <v>176</v>
      </c>
      <c r="BA20" s="415" t="s">
        <v>397</v>
      </c>
      <c r="BB20" s="234">
        <v>0</v>
      </c>
      <c r="BC20" s="234">
        <v>0</v>
      </c>
      <c r="BD20" s="234">
        <v>0</v>
      </c>
      <c r="BE20" s="234">
        <v>0</v>
      </c>
      <c r="BF20" s="234">
        <v>0</v>
      </c>
      <c r="BG20" s="234">
        <v>0</v>
      </c>
      <c r="BH20" s="234">
        <v>4</v>
      </c>
      <c r="BI20" s="234">
        <v>2</v>
      </c>
      <c r="BJ20" s="234">
        <v>2</v>
      </c>
      <c r="BK20" s="234">
        <v>34</v>
      </c>
      <c r="BL20" s="234">
        <v>18</v>
      </c>
      <c r="BM20" s="234">
        <v>16</v>
      </c>
      <c r="BN20" s="370" t="s">
        <v>176</v>
      </c>
    </row>
    <row r="21" spans="1:66" ht="18" customHeight="1">
      <c r="A21" s="415" t="s">
        <v>398</v>
      </c>
      <c r="B21" s="234">
        <f t="shared" si="45"/>
        <v>63</v>
      </c>
      <c r="C21" s="234">
        <f t="shared" si="46"/>
        <v>52</v>
      </c>
      <c r="D21" s="234">
        <f t="shared" si="47"/>
        <v>11</v>
      </c>
      <c r="E21" s="234">
        <v>1</v>
      </c>
      <c r="F21" s="234">
        <v>1</v>
      </c>
      <c r="G21" s="234">
        <v>0</v>
      </c>
      <c r="H21" s="234">
        <v>4</v>
      </c>
      <c r="I21" s="234">
        <v>3</v>
      </c>
      <c r="J21" s="234">
        <v>1</v>
      </c>
      <c r="K21" s="234">
        <v>0</v>
      </c>
      <c r="L21" s="234">
        <v>0</v>
      </c>
      <c r="M21" s="234">
        <v>0</v>
      </c>
      <c r="N21" s="234">
        <v>0</v>
      </c>
      <c r="O21" s="234">
        <v>0</v>
      </c>
      <c r="P21" s="234">
        <v>0</v>
      </c>
      <c r="Q21" s="370" t="s">
        <v>178</v>
      </c>
      <c r="R21" s="415" t="s">
        <v>398</v>
      </c>
      <c r="S21" s="234">
        <v>1</v>
      </c>
      <c r="T21" s="234">
        <v>0</v>
      </c>
      <c r="U21" s="234">
        <v>1</v>
      </c>
      <c r="V21" s="234">
        <v>3</v>
      </c>
      <c r="W21" s="234">
        <v>3</v>
      </c>
      <c r="X21" s="234">
        <v>0</v>
      </c>
      <c r="Y21" s="234">
        <v>0</v>
      </c>
      <c r="Z21" s="234">
        <v>0</v>
      </c>
      <c r="AA21" s="234">
        <v>0</v>
      </c>
      <c r="AB21" s="234">
        <v>0</v>
      </c>
      <c r="AC21" s="234">
        <v>0</v>
      </c>
      <c r="AD21" s="234">
        <v>0</v>
      </c>
      <c r="AE21" s="234">
        <v>2</v>
      </c>
      <c r="AF21" s="234">
        <v>2</v>
      </c>
      <c r="AG21" s="234">
        <v>0</v>
      </c>
      <c r="AH21" s="234">
        <v>1</v>
      </c>
      <c r="AI21" s="234">
        <v>1</v>
      </c>
      <c r="AJ21" s="234">
        <v>0</v>
      </c>
      <c r="AK21" s="234">
        <v>2</v>
      </c>
      <c r="AL21" s="234">
        <v>1</v>
      </c>
      <c r="AM21" s="234">
        <v>1</v>
      </c>
      <c r="AN21" s="234">
        <v>1</v>
      </c>
      <c r="AO21" s="234">
        <v>0</v>
      </c>
      <c r="AP21" s="234">
        <v>1</v>
      </c>
      <c r="AQ21" s="234">
        <v>0</v>
      </c>
      <c r="AR21" s="234">
        <v>0</v>
      </c>
      <c r="AS21" s="234">
        <v>0</v>
      </c>
      <c r="AT21" s="234">
        <v>0</v>
      </c>
      <c r="AU21" s="234">
        <v>0</v>
      </c>
      <c r="AV21" s="234">
        <v>0</v>
      </c>
      <c r="AW21" s="234">
        <v>0</v>
      </c>
      <c r="AX21" s="234">
        <v>0</v>
      </c>
      <c r="AY21" s="234">
        <v>0</v>
      </c>
      <c r="AZ21" s="370" t="s">
        <v>178</v>
      </c>
      <c r="BA21" s="415" t="s">
        <v>398</v>
      </c>
      <c r="BB21" s="234">
        <v>0</v>
      </c>
      <c r="BC21" s="234">
        <v>0</v>
      </c>
      <c r="BD21" s="234">
        <v>0</v>
      </c>
      <c r="BE21" s="234">
        <v>0</v>
      </c>
      <c r="BF21" s="234">
        <v>0</v>
      </c>
      <c r="BG21" s="234">
        <v>0</v>
      </c>
      <c r="BH21" s="234">
        <v>4</v>
      </c>
      <c r="BI21" s="234">
        <v>4</v>
      </c>
      <c r="BJ21" s="234">
        <v>0</v>
      </c>
      <c r="BK21" s="234">
        <v>44</v>
      </c>
      <c r="BL21" s="234">
        <v>37</v>
      </c>
      <c r="BM21" s="234">
        <v>7</v>
      </c>
      <c r="BN21" s="370" t="s">
        <v>178</v>
      </c>
    </row>
    <row r="22" spans="1:66" ht="18" customHeight="1">
      <c r="A22" s="415" t="s">
        <v>399</v>
      </c>
      <c r="B22" s="234">
        <f t="shared" si="45"/>
        <v>63</v>
      </c>
      <c r="C22" s="234">
        <f t="shared" si="46"/>
        <v>40</v>
      </c>
      <c r="D22" s="234">
        <f t="shared" si="47"/>
        <v>23</v>
      </c>
      <c r="E22" s="234">
        <v>3</v>
      </c>
      <c r="F22" s="234">
        <v>1</v>
      </c>
      <c r="G22" s="234">
        <v>2</v>
      </c>
      <c r="H22" s="234">
        <v>13</v>
      </c>
      <c r="I22" s="234">
        <v>9</v>
      </c>
      <c r="J22" s="234">
        <v>4</v>
      </c>
      <c r="K22" s="234">
        <v>0</v>
      </c>
      <c r="L22" s="234">
        <v>0</v>
      </c>
      <c r="M22" s="234">
        <v>0</v>
      </c>
      <c r="N22" s="234">
        <v>1</v>
      </c>
      <c r="O22" s="234">
        <v>1</v>
      </c>
      <c r="P22" s="234">
        <v>0</v>
      </c>
      <c r="Q22" s="370" t="s">
        <v>177</v>
      </c>
      <c r="R22" s="415" t="s">
        <v>399</v>
      </c>
      <c r="S22" s="234">
        <v>0</v>
      </c>
      <c r="T22" s="234">
        <v>0</v>
      </c>
      <c r="U22" s="234">
        <v>0</v>
      </c>
      <c r="V22" s="234">
        <v>0</v>
      </c>
      <c r="W22" s="234">
        <v>0</v>
      </c>
      <c r="X22" s="234">
        <v>0</v>
      </c>
      <c r="Y22" s="234">
        <v>0</v>
      </c>
      <c r="Z22" s="234">
        <v>0</v>
      </c>
      <c r="AA22" s="234">
        <v>0</v>
      </c>
      <c r="AB22" s="234">
        <v>0</v>
      </c>
      <c r="AC22" s="234">
        <v>0</v>
      </c>
      <c r="AD22" s="234">
        <v>0</v>
      </c>
      <c r="AE22" s="234">
        <v>5</v>
      </c>
      <c r="AF22" s="234">
        <v>3</v>
      </c>
      <c r="AG22" s="234">
        <v>2</v>
      </c>
      <c r="AH22" s="234">
        <v>1</v>
      </c>
      <c r="AI22" s="234">
        <v>1</v>
      </c>
      <c r="AJ22" s="234">
        <v>0</v>
      </c>
      <c r="AK22" s="234">
        <v>2</v>
      </c>
      <c r="AL22" s="234">
        <v>2</v>
      </c>
      <c r="AM22" s="234">
        <v>0</v>
      </c>
      <c r="AN22" s="234">
        <v>0</v>
      </c>
      <c r="AO22" s="234">
        <v>0</v>
      </c>
      <c r="AP22" s="234">
        <v>0</v>
      </c>
      <c r="AQ22" s="234">
        <v>1</v>
      </c>
      <c r="AR22" s="234">
        <v>0</v>
      </c>
      <c r="AS22" s="234">
        <v>1</v>
      </c>
      <c r="AT22" s="234">
        <v>0</v>
      </c>
      <c r="AU22" s="234">
        <v>0</v>
      </c>
      <c r="AV22" s="234">
        <v>0</v>
      </c>
      <c r="AW22" s="234">
        <v>1</v>
      </c>
      <c r="AX22" s="234">
        <v>0</v>
      </c>
      <c r="AY22" s="234">
        <v>1</v>
      </c>
      <c r="AZ22" s="370" t="s">
        <v>177</v>
      </c>
      <c r="BA22" s="415" t="s">
        <v>399</v>
      </c>
      <c r="BB22" s="234">
        <v>0</v>
      </c>
      <c r="BC22" s="234">
        <v>0</v>
      </c>
      <c r="BD22" s="234">
        <v>0</v>
      </c>
      <c r="BE22" s="234">
        <v>1</v>
      </c>
      <c r="BF22" s="234">
        <v>1</v>
      </c>
      <c r="BG22" s="234">
        <v>0</v>
      </c>
      <c r="BH22" s="234">
        <v>1</v>
      </c>
      <c r="BI22" s="234">
        <v>1</v>
      </c>
      <c r="BJ22" s="234">
        <v>0</v>
      </c>
      <c r="BK22" s="234">
        <v>34</v>
      </c>
      <c r="BL22" s="234">
        <v>21</v>
      </c>
      <c r="BM22" s="234">
        <v>13</v>
      </c>
      <c r="BN22" s="370" t="s">
        <v>177</v>
      </c>
    </row>
    <row r="23" spans="1:66" ht="18" customHeight="1">
      <c r="A23" s="415" t="s">
        <v>400</v>
      </c>
      <c r="B23" s="234">
        <f t="shared" si="45"/>
        <v>95</v>
      </c>
      <c r="C23" s="234">
        <f t="shared" si="46"/>
        <v>53</v>
      </c>
      <c r="D23" s="234">
        <f t="shared" si="47"/>
        <v>42</v>
      </c>
      <c r="E23" s="234">
        <v>0</v>
      </c>
      <c r="F23" s="234">
        <v>0</v>
      </c>
      <c r="G23" s="234">
        <v>0</v>
      </c>
      <c r="H23" s="234">
        <v>13</v>
      </c>
      <c r="I23" s="234">
        <v>4</v>
      </c>
      <c r="J23" s="234">
        <v>9</v>
      </c>
      <c r="K23" s="234">
        <v>0</v>
      </c>
      <c r="L23" s="234">
        <v>0</v>
      </c>
      <c r="M23" s="234">
        <v>0</v>
      </c>
      <c r="N23" s="234">
        <v>2</v>
      </c>
      <c r="O23" s="234">
        <v>0</v>
      </c>
      <c r="P23" s="234">
        <v>2</v>
      </c>
      <c r="Q23" s="370" t="s">
        <v>172</v>
      </c>
      <c r="R23" s="415" t="s">
        <v>400</v>
      </c>
      <c r="S23" s="234">
        <v>1</v>
      </c>
      <c r="T23" s="234">
        <v>0</v>
      </c>
      <c r="U23" s="234">
        <v>1</v>
      </c>
      <c r="V23" s="234">
        <v>0</v>
      </c>
      <c r="W23" s="234">
        <v>0</v>
      </c>
      <c r="X23" s="234">
        <v>0</v>
      </c>
      <c r="Y23" s="234">
        <v>0</v>
      </c>
      <c r="Z23" s="234">
        <v>0</v>
      </c>
      <c r="AA23" s="234">
        <v>0</v>
      </c>
      <c r="AB23" s="234">
        <v>0</v>
      </c>
      <c r="AC23" s="234">
        <v>0</v>
      </c>
      <c r="AD23" s="234">
        <v>0</v>
      </c>
      <c r="AE23" s="234">
        <v>12</v>
      </c>
      <c r="AF23" s="234">
        <v>7</v>
      </c>
      <c r="AG23" s="234">
        <v>5</v>
      </c>
      <c r="AH23" s="234">
        <v>4</v>
      </c>
      <c r="AI23" s="234">
        <v>2</v>
      </c>
      <c r="AJ23" s="234">
        <v>2</v>
      </c>
      <c r="AK23" s="234">
        <v>9</v>
      </c>
      <c r="AL23" s="234">
        <v>5</v>
      </c>
      <c r="AM23" s="234">
        <v>4</v>
      </c>
      <c r="AN23" s="234">
        <v>0</v>
      </c>
      <c r="AO23" s="234">
        <v>0</v>
      </c>
      <c r="AP23" s="234">
        <v>0</v>
      </c>
      <c r="AQ23" s="234">
        <v>1</v>
      </c>
      <c r="AR23" s="234">
        <v>1</v>
      </c>
      <c r="AS23" s="234">
        <v>0</v>
      </c>
      <c r="AT23" s="234">
        <v>0</v>
      </c>
      <c r="AU23" s="234">
        <v>0</v>
      </c>
      <c r="AV23" s="234">
        <v>0</v>
      </c>
      <c r="AW23" s="234">
        <v>0</v>
      </c>
      <c r="AX23" s="234">
        <v>0</v>
      </c>
      <c r="AY23" s="234">
        <v>0</v>
      </c>
      <c r="AZ23" s="370" t="s">
        <v>172</v>
      </c>
      <c r="BA23" s="415" t="s">
        <v>400</v>
      </c>
      <c r="BB23" s="234">
        <v>0</v>
      </c>
      <c r="BC23" s="234">
        <v>0</v>
      </c>
      <c r="BD23" s="234">
        <v>0</v>
      </c>
      <c r="BE23" s="234">
        <v>0</v>
      </c>
      <c r="BF23" s="234">
        <v>0</v>
      </c>
      <c r="BG23" s="234">
        <v>0</v>
      </c>
      <c r="BH23" s="234">
        <v>7</v>
      </c>
      <c r="BI23" s="234">
        <v>2</v>
      </c>
      <c r="BJ23" s="234">
        <v>5</v>
      </c>
      <c r="BK23" s="234">
        <v>46</v>
      </c>
      <c r="BL23" s="234">
        <v>32</v>
      </c>
      <c r="BM23" s="234">
        <v>14</v>
      </c>
      <c r="BN23" s="370" t="s">
        <v>172</v>
      </c>
    </row>
    <row r="24" spans="1:66" ht="18" customHeight="1">
      <c r="A24" s="415" t="s">
        <v>401</v>
      </c>
      <c r="B24" s="234">
        <f t="shared" si="45"/>
        <v>160</v>
      </c>
      <c r="C24" s="234">
        <f t="shared" si="46"/>
        <v>117</v>
      </c>
      <c r="D24" s="234">
        <f t="shared" si="47"/>
        <v>43</v>
      </c>
      <c r="E24" s="234">
        <v>3</v>
      </c>
      <c r="F24" s="234">
        <v>2</v>
      </c>
      <c r="G24" s="234">
        <v>1</v>
      </c>
      <c r="H24" s="234">
        <v>34</v>
      </c>
      <c r="I24" s="234">
        <v>24</v>
      </c>
      <c r="J24" s="234">
        <v>10</v>
      </c>
      <c r="K24" s="234">
        <v>1</v>
      </c>
      <c r="L24" s="234">
        <v>0</v>
      </c>
      <c r="M24" s="234">
        <v>1</v>
      </c>
      <c r="N24" s="234">
        <v>3</v>
      </c>
      <c r="O24" s="234">
        <v>2</v>
      </c>
      <c r="P24" s="234">
        <v>1</v>
      </c>
      <c r="Q24" s="370" t="s">
        <v>174</v>
      </c>
      <c r="R24" s="415" t="s">
        <v>401</v>
      </c>
      <c r="S24" s="234">
        <v>0</v>
      </c>
      <c r="T24" s="234">
        <v>0</v>
      </c>
      <c r="U24" s="234">
        <v>0</v>
      </c>
      <c r="V24" s="234">
        <v>2</v>
      </c>
      <c r="W24" s="234">
        <v>2</v>
      </c>
      <c r="X24" s="234">
        <v>0</v>
      </c>
      <c r="Y24" s="234">
        <v>0</v>
      </c>
      <c r="Z24" s="234">
        <v>0</v>
      </c>
      <c r="AA24" s="234">
        <v>0</v>
      </c>
      <c r="AB24" s="234">
        <v>0</v>
      </c>
      <c r="AC24" s="234">
        <v>0</v>
      </c>
      <c r="AD24" s="234">
        <v>0</v>
      </c>
      <c r="AE24" s="234">
        <v>21</v>
      </c>
      <c r="AF24" s="234">
        <v>17</v>
      </c>
      <c r="AG24" s="234">
        <v>4</v>
      </c>
      <c r="AH24" s="234">
        <v>3</v>
      </c>
      <c r="AI24" s="234">
        <v>2</v>
      </c>
      <c r="AJ24" s="234">
        <v>1</v>
      </c>
      <c r="AK24" s="234">
        <v>12</v>
      </c>
      <c r="AL24" s="234">
        <v>10</v>
      </c>
      <c r="AM24" s="234">
        <v>2</v>
      </c>
      <c r="AN24" s="234">
        <v>1</v>
      </c>
      <c r="AO24" s="234">
        <v>0</v>
      </c>
      <c r="AP24" s="234">
        <v>1</v>
      </c>
      <c r="AQ24" s="234">
        <v>0</v>
      </c>
      <c r="AR24" s="234">
        <v>0</v>
      </c>
      <c r="AS24" s="234">
        <v>0</v>
      </c>
      <c r="AT24" s="234">
        <v>0</v>
      </c>
      <c r="AU24" s="234">
        <v>0</v>
      </c>
      <c r="AV24" s="234">
        <v>0</v>
      </c>
      <c r="AW24" s="234">
        <v>0</v>
      </c>
      <c r="AX24" s="234">
        <v>0</v>
      </c>
      <c r="AY24" s="234">
        <v>0</v>
      </c>
      <c r="AZ24" s="370" t="s">
        <v>174</v>
      </c>
      <c r="BA24" s="415" t="s">
        <v>401</v>
      </c>
      <c r="BB24" s="234">
        <v>0</v>
      </c>
      <c r="BC24" s="234">
        <v>0</v>
      </c>
      <c r="BD24" s="234">
        <v>0</v>
      </c>
      <c r="BE24" s="234">
        <v>0</v>
      </c>
      <c r="BF24" s="234">
        <v>0</v>
      </c>
      <c r="BG24" s="234">
        <v>0</v>
      </c>
      <c r="BH24" s="234">
        <v>16</v>
      </c>
      <c r="BI24" s="234">
        <v>9</v>
      </c>
      <c r="BJ24" s="234">
        <v>7</v>
      </c>
      <c r="BK24" s="234">
        <v>64</v>
      </c>
      <c r="BL24" s="234">
        <v>49</v>
      </c>
      <c r="BM24" s="234">
        <v>15</v>
      </c>
      <c r="BN24" s="370" t="s">
        <v>174</v>
      </c>
    </row>
    <row r="25" spans="1:66" ht="18" customHeight="1">
      <c r="A25" s="415" t="s">
        <v>402</v>
      </c>
      <c r="B25" s="234">
        <f t="shared" si="45"/>
        <v>270</v>
      </c>
      <c r="C25" s="234">
        <f t="shared" si="46"/>
        <v>190</v>
      </c>
      <c r="D25" s="234">
        <f t="shared" si="47"/>
        <v>80</v>
      </c>
      <c r="E25" s="234">
        <v>2</v>
      </c>
      <c r="F25" s="234">
        <v>1</v>
      </c>
      <c r="G25" s="234">
        <v>1</v>
      </c>
      <c r="H25" s="234">
        <v>87</v>
      </c>
      <c r="I25" s="234">
        <v>46</v>
      </c>
      <c r="J25" s="234">
        <v>41</v>
      </c>
      <c r="K25" s="234">
        <v>0</v>
      </c>
      <c r="L25" s="234">
        <v>0</v>
      </c>
      <c r="M25" s="234">
        <v>0</v>
      </c>
      <c r="N25" s="234">
        <v>6</v>
      </c>
      <c r="O25" s="234">
        <v>6</v>
      </c>
      <c r="P25" s="234">
        <v>0</v>
      </c>
      <c r="Q25" s="370" t="s">
        <v>46</v>
      </c>
      <c r="R25" s="415" t="s">
        <v>402</v>
      </c>
      <c r="S25" s="234">
        <v>1</v>
      </c>
      <c r="T25" s="234">
        <v>1</v>
      </c>
      <c r="U25" s="234">
        <v>0</v>
      </c>
      <c r="V25" s="234">
        <v>4</v>
      </c>
      <c r="W25" s="234">
        <v>4</v>
      </c>
      <c r="X25" s="234">
        <v>0</v>
      </c>
      <c r="Y25" s="234">
        <v>0</v>
      </c>
      <c r="Z25" s="234">
        <v>0</v>
      </c>
      <c r="AA25" s="234">
        <v>0</v>
      </c>
      <c r="AB25" s="234">
        <v>0</v>
      </c>
      <c r="AC25" s="234">
        <v>0</v>
      </c>
      <c r="AD25" s="234">
        <v>0</v>
      </c>
      <c r="AE25" s="234">
        <v>26</v>
      </c>
      <c r="AF25" s="234">
        <v>19</v>
      </c>
      <c r="AG25" s="234">
        <v>7</v>
      </c>
      <c r="AH25" s="234">
        <v>11</v>
      </c>
      <c r="AI25" s="234">
        <v>9</v>
      </c>
      <c r="AJ25" s="234">
        <v>2</v>
      </c>
      <c r="AK25" s="234">
        <v>25</v>
      </c>
      <c r="AL25" s="234">
        <v>21</v>
      </c>
      <c r="AM25" s="234">
        <v>4</v>
      </c>
      <c r="AN25" s="234">
        <v>2</v>
      </c>
      <c r="AO25" s="234">
        <v>2</v>
      </c>
      <c r="AP25" s="234">
        <v>0</v>
      </c>
      <c r="AQ25" s="234">
        <v>1</v>
      </c>
      <c r="AR25" s="234">
        <v>1</v>
      </c>
      <c r="AS25" s="234">
        <v>0</v>
      </c>
      <c r="AT25" s="234">
        <v>1</v>
      </c>
      <c r="AU25" s="234">
        <v>0</v>
      </c>
      <c r="AV25" s="234">
        <v>1</v>
      </c>
      <c r="AW25" s="234">
        <v>0</v>
      </c>
      <c r="AX25" s="234">
        <v>0</v>
      </c>
      <c r="AY25" s="234">
        <v>0</v>
      </c>
      <c r="AZ25" s="370" t="s">
        <v>46</v>
      </c>
      <c r="BA25" s="415" t="s">
        <v>402</v>
      </c>
      <c r="BB25" s="234">
        <v>0</v>
      </c>
      <c r="BC25" s="234">
        <v>0</v>
      </c>
      <c r="BD25" s="234">
        <v>0</v>
      </c>
      <c r="BE25" s="234">
        <v>0</v>
      </c>
      <c r="BF25" s="234">
        <v>0</v>
      </c>
      <c r="BG25" s="234">
        <v>0</v>
      </c>
      <c r="BH25" s="234">
        <v>30</v>
      </c>
      <c r="BI25" s="234">
        <v>24</v>
      </c>
      <c r="BJ25" s="234">
        <v>6</v>
      </c>
      <c r="BK25" s="234">
        <v>74</v>
      </c>
      <c r="BL25" s="234">
        <v>56</v>
      </c>
      <c r="BM25" s="234">
        <v>18</v>
      </c>
      <c r="BN25" s="370" t="s">
        <v>46</v>
      </c>
    </row>
    <row r="26" spans="1:66" ht="18" customHeight="1">
      <c r="A26" s="415" t="s">
        <v>403</v>
      </c>
      <c r="B26" s="234">
        <f t="shared" si="45"/>
        <v>482</v>
      </c>
      <c r="C26" s="234">
        <f t="shared" si="46"/>
        <v>351</v>
      </c>
      <c r="D26" s="234">
        <f t="shared" si="47"/>
        <v>131</v>
      </c>
      <c r="E26" s="234">
        <v>12</v>
      </c>
      <c r="F26" s="234">
        <v>8</v>
      </c>
      <c r="G26" s="234">
        <v>4</v>
      </c>
      <c r="H26" s="234">
        <v>137</v>
      </c>
      <c r="I26" s="234">
        <v>79</v>
      </c>
      <c r="J26" s="234">
        <v>58</v>
      </c>
      <c r="K26" s="234">
        <v>3</v>
      </c>
      <c r="L26" s="234">
        <v>1</v>
      </c>
      <c r="M26" s="234">
        <v>2</v>
      </c>
      <c r="N26" s="234">
        <v>17</v>
      </c>
      <c r="O26" s="234">
        <v>11</v>
      </c>
      <c r="P26" s="234">
        <v>6</v>
      </c>
      <c r="Q26" s="370" t="s">
        <v>44</v>
      </c>
      <c r="R26" s="415" t="s">
        <v>403</v>
      </c>
      <c r="S26" s="234">
        <v>3</v>
      </c>
      <c r="T26" s="234">
        <v>2</v>
      </c>
      <c r="U26" s="234">
        <v>1</v>
      </c>
      <c r="V26" s="234">
        <v>7</v>
      </c>
      <c r="W26" s="234">
        <v>6</v>
      </c>
      <c r="X26" s="234">
        <v>1</v>
      </c>
      <c r="Y26" s="234">
        <v>0</v>
      </c>
      <c r="Z26" s="234">
        <v>0</v>
      </c>
      <c r="AA26" s="234">
        <v>0</v>
      </c>
      <c r="AB26" s="234">
        <v>0</v>
      </c>
      <c r="AC26" s="234">
        <v>0</v>
      </c>
      <c r="AD26" s="234">
        <v>0</v>
      </c>
      <c r="AE26" s="234">
        <v>66</v>
      </c>
      <c r="AF26" s="234">
        <v>50</v>
      </c>
      <c r="AG26" s="234">
        <v>16</v>
      </c>
      <c r="AH26" s="234">
        <v>21</v>
      </c>
      <c r="AI26" s="234">
        <v>15</v>
      </c>
      <c r="AJ26" s="234">
        <v>6</v>
      </c>
      <c r="AK26" s="234">
        <v>44</v>
      </c>
      <c r="AL26" s="234">
        <v>38</v>
      </c>
      <c r="AM26" s="234">
        <v>6</v>
      </c>
      <c r="AN26" s="234">
        <v>0</v>
      </c>
      <c r="AO26" s="234">
        <v>0</v>
      </c>
      <c r="AP26" s="234">
        <v>0</v>
      </c>
      <c r="AQ26" s="234">
        <v>0</v>
      </c>
      <c r="AR26" s="234">
        <v>0</v>
      </c>
      <c r="AS26" s="234">
        <v>0</v>
      </c>
      <c r="AT26" s="234">
        <v>6</v>
      </c>
      <c r="AU26" s="234">
        <v>3</v>
      </c>
      <c r="AV26" s="234">
        <v>3</v>
      </c>
      <c r="AW26" s="234">
        <v>0</v>
      </c>
      <c r="AX26" s="234">
        <v>0</v>
      </c>
      <c r="AY26" s="234">
        <v>0</v>
      </c>
      <c r="AZ26" s="370" t="s">
        <v>44</v>
      </c>
      <c r="BA26" s="415" t="s">
        <v>403</v>
      </c>
      <c r="BB26" s="234">
        <v>0</v>
      </c>
      <c r="BC26" s="234">
        <v>0</v>
      </c>
      <c r="BD26" s="234">
        <v>0</v>
      </c>
      <c r="BE26" s="234">
        <v>2</v>
      </c>
      <c r="BF26" s="234">
        <v>2</v>
      </c>
      <c r="BG26" s="234">
        <v>0</v>
      </c>
      <c r="BH26" s="234">
        <v>72</v>
      </c>
      <c r="BI26" s="234">
        <v>61</v>
      </c>
      <c r="BJ26" s="234">
        <v>11</v>
      </c>
      <c r="BK26" s="234">
        <v>92</v>
      </c>
      <c r="BL26" s="234">
        <v>75</v>
      </c>
      <c r="BM26" s="234">
        <v>17</v>
      </c>
      <c r="BN26" s="370" t="s">
        <v>44</v>
      </c>
    </row>
    <row r="27" spans="1:66" ht="18" customHeight="1">
      <c r="A27" s="415" t="s">
        <v>404</v>
      </c>
      <c r="B27" s="234">
        <f t="shared" si="45"/>
        <v>629</v>
      </c>
      <c r="C27" s="234">
        <f t="shared" si="46"/>
        <v>509</v>
      </c>
      <c r="D27" s="234">
        <f t="shared" si="47"/>
        <v>120</v>
      </c>
      <c r="E27" s="234">
        <v>18</v>
      </c>
      <c r="F27" s="234">
        <v>14</v>
      </c>
      <c r="G27" s="234">
        <v>4</v>
      </c>
      <c r="H27" s="234">
        <v>205</v>
      </c>
      <c r="I27" s="234">
        <v>154</v>
      </c>
      <c r="J27" s="234">
        <v>51</v>
      </c>
      <c r="K27" s="234">
        <v>1</v>
      </c>
      <c r="L27" s="234">
        <v>0</v>
      </c>
      <c r="M27" s="234">
        <v>1</v>
      </c>
      <c r="N27" s="234">
        <v>21</v>
      </c>
      <c r="O27" s="234">
        <v>18</v>
      </c>
      <c r="P27" s="234">
        <v>3</v>
      </c>
      <c r="Q27" s="370" t="s">
        <v>42</v>
      </c>
      <c r="R27" s="415" t="s">
        <v>404</v>
      </c>
      <c r="S27" s="234">
        <v>3</v>
      </c>
      <c r="T27" s="234">
        <v>3</v>
      </c>
      <c r="U27" s="234">
        <v>0</v>
      </c>
      <c r="V27" s="234">
        <v>9</v>
      </c>
      <c r="W27" s="234">
        <v>9</v>
      </c>
      <c r="X27" s="234">
        <v>0</v>
      </c>
      <c r="Y27" s="234">
        <v>0</v>
      </c>
      <c r="Z27" s="234">
        <v>0</v>
      </c>
      <c r="AA27" s="234">
        <v>0</v>
      </c>
      <c r="AB27" s="234">
        <v>0</v>
      </c>
      <c r="AC27" s="234">
        <v>0</v>
      </c>
      <c r="AD27" s="234">
        <v>0</v>
      </c>
      <c r="AE27" s="234">
        <v>85</v>
      </c>
      <c r="AF27" s="234">
        <v>68</v>
      </c>
      <c r="AG27" s="234">
        <v>17</v>
      </c>
      <c r="AH27" s="234">
        <v>27</v>
      </c>
      <c r="AI27" s="234">
        <v>23</v>
      </c>
      <c r="AJ27" s="234">
        <v>4</v>
      </c>
      <c r="AK27" s="234">
        <v>45</v>
      </c>
      <c r="AL27" s="234">
        <v>39</v>
      </c>
      <c r="AM27" s="234">
        <v>6</v>
      </c>
      <c r="AN27" s="234">
        <v>0</v>
      </c>
      <c r="AO27" s="234">
        <v>0</v>
      </c>
      <c r="AP27" s="234">
        <v>0</v>
      </c>
      <c r="AQ27" s="234">
        <v>1</v>
      </c>
      <c r="AR27" s="234">
        <v>0</v>
      </c>
      <c r="AS27" s="234">
        <v>1</v>
      </c>
      <c r="AT27" s="234">
        <v>9</v>
      </c>
      <c r="AU27" s="234">
        <v>9</v>
      </c>
      <c r="AV27" s="234">
        <v>0</v>
      </c>
      <c r="AW27" s="234">
        <v>0</v>
      </c>
      <c r="AX27" s="234">
        <v>0</v>
      </c>
      <c r="AY27" s="234">
        <v>0</v>
      </c>
      <c r="AZ27" s="370" t="s">
        <v>42</v>
      </c>
      <c r="BA27" s="415" t="s">
        <v>404</v>
      </c>
      <c r="BB27" s="234">
        <v>0</v>
      </c>
      <c r="BC27" s="234">
        <v>0</v>
      </c>
      <c r="BD27" s="234">
        <v>0</v>
      </c>
      <c r="BE27" s="234">
        <v>0</v>
      </c>
      <c r="BF27" s="234">
        <v>0</v>
      </c>
      <c r="BG27" s="234">
        <v>0</v>
      </c>
      <c r="BH27" s="234">
        <v>79</v>
      </c>
      <c r="BI27" s="234">
        <v>68</v>
      </c>
      <c r="BJ27" s="234">
        <v>11</v>
      </c>
      <c r="BK27" s="234">
        <v>126</v>
      </c>
      <c r="BL27" s="234">
        <v>104</v>
      </c>
      <c r="BM27" s="234">
        <v>22</v>
      </c>
      <c r="BN27" s="370" t="s">
        <v>42</v>
      </c>
    </row>
    <row r="28" spans="1:66" ht="18" customHeight="1">
      <c r="A28" s="415" t="s">
        <v>405</v>
      </c>
      <c r="B28" s="234">
        <f t="shared" si="45"/>
        <v>842</v>
      </c>
      <c r="C28" s="234">
        <f t="shared" si="46"/>
        <v>648</v>
      </c>
      <c r="D28" s="234">
        <f t="shared" si="47"/>
        <v>194</v>
      </c>
      <c r="E28" s="234">
        <v>32</v>
      </c>
      <c r="F28" s="234">
        <v>23</v>
      </c>
      <c r="G28" s="234">
        <v>9</v>
      </c>
      <c r="H28" s="234">
        <v>333</v>
      </c>
      <c r="I28" s="234">
        <v>241</v>
      </c>
      <c r="J28" s="234">
        <v>92</v>
      </c>
      <c r="K28" s="234">
        <v>1</v>
      </c>
      <c r="L28" s="234">
        <v>0</v>
      </c>
      <c r="M28" s="234">
        <v>1</v>
      </c>
      <c r="N28" s="234">
        <v>28</v>
      </c>
      <c r="O28" s="234">
        <v>23</v>
      </c>
      <c r="P28" s="234">
        <v>5</v>
      </c>
      <c r="Q28" s="370" t="s">
        <v>43</v>
      </c>
      <c r="R28" s="415" t="s">
        <v>405</v>
      </c>
      <c r="S28" s="234">
        <v>1</v>
      </c>
      <c r="T28" s="234">
        <v>1</v>
      </c>
      <c r="U28" s="234">
        <v>0</v>
      </c>
      <c r="V28" s="234">
        <v>20</v>
      </c>
      <c r="W28" s="234">
        <v>14</v>
      </c>
      <c r="X28" s="234">
        <v>6</v>
      </c>
      <c r="Y28" s="234">
        <v>0</v>
      </c>
      <c r="Z28" s="234">
        <v>0</v>
      </c>
      <c r="AA28" s="234">
        <v>0</v>
      </c>
      <c r="AB28" s="234">
        <v>0</v>
      </c>
      <c r="AC28" s="234">
        <v>0</v>
      </c>
      <c r="AD28" s="234">
        <v>0</v>
      </c>
      <c r="AE28" s="234">
        <v>97</v>
      </c>
      <c r="AF28" s="234">
        <v>71</v>
      </c>
      <c r="AG28" s="234">
        <v>26</v>
      </c>
      <c r="AH28" s="234">
        <v>47</v>
      </c>
      <c r="AI28" s="234">
        <v>39</v>
      </c>
      <c r="AJ28" s="234">
        <v>8</v>
      </c>
      <c r="AK28" s="234">
        <v>57</v>
      </c>
      <c r="AL28" s="234">
        <v>52</v>
      </c>
      <c r="AM28" s="234">
        <v>5</v>
      </c>
      <c r="AN28" s="234">
        <v>0</v>
      </c>
      <c r="AO28" s="234">
        <v>0</v>
      </c>
      <c r="AP28" s="234">
        <v>0</v>
      </c>
      <c r="AQ28" s="234">
        <v>0</v>
      </c>
      <c r="AR28" s="234">
        <v>0</v>
      </c>
      <c r="AS28" s="234">
        <v>0</v>
      </c>
      <c r="AT28" s="234">
        <v>12</v>
      </c>
      <c r="AU28" s="234">
        <v>7</v>
      </c>
      <c r="AV28" s="234">
        <v>5</v>
      </c>
      <c r="AW28" s="234">
        <v>0</v>
      </c>
      <c r="AX28" s="234">
        <v>0</v>
      </c>
      <c r="AY28" s="234">
        <v>0</v>
      </c>
      <c r="AZ28" s="370" t="s">
        <v>43</v>
      </c>
      <c r="BA28" s="415" t="s">
        <v>405</v>
      </c>
      <c r="BB28" s="234">
        <v>0</v>
      </c>
      <c r="BC28" s="234">
        <v>0</v>
      </c>
      <c r="BD28" s="234">
        <v>0</v>
      </c>
      <c r="BE28" s="234">
        <v>1</v>
      </c>
      <c r="BF28" s="234">
        <v>0</v>
      </c>
      <c r="BG28" s="234">
        <v>1</v>
      </c>
      <c r="BH28" s="234">
        <v>108</v>
      </c>
      <c r="BI28" s="234">
        <v>90</v>
      </c>
      <c r="BJ28" s="234">
        <v>18</v>
      </c>
      <c r="BK28" s="234">
        <v>105</v>
      </c>
      <c r="BL28" s="234">
        <v>87</v>
      </c>
      <c r="BM28" s="234">
        <v>18</v>
      </c>
      <c r="BN28" s="370" t="s">
        <v>43</v>
      </c>
    </row>
    <row r="29" spans="1:66" ht="18" customHeight="1">
      <c r="A29" s="415" t="s">
        <v>406</v>
      </c>
      <c r="B29" s="234">
        <f t="shared" si="45"/>
        <v>997</v>
      </c>
      <c r="C29" s="234">
        <f t="shared" si="46"/>
        <v>747</v>
      </c>
      <c r="D29" s="234">
        <f t="shared" si="47"/>
        <v>250</v>
      </c>
      <c r="E29" s="234">
        <v>48</v>
      </c>
      <c r="F29" s="234">
        <v>34</v>
      </c>
      <c r="G29" s="234">
        <v>14</v>
      </c>
      <c r="H29" s="234">
        <v>360</v>
      </c>
      <c r="I29" s="234">
        <v>289</v>
      </c>
      <c r="J29" s="234">
        <v>71</v>
      </c>
      <c r="K29" s="234">
        <v>3</v>
      </c>
      <c r="L29" s="234">
        <v>2</v>
      </c>
      <c r="M29" s="234">
        <v>1</v>
      </c>
      <c r="N29" s="234">
        <v>40</v>
      </c>
      <c r="O29" s="234">
        <v>31</v>
      </c>
      <c r="P29" s="234">
        <v>9</v>
      </c>
      <c r="Q29" s="370" t="s">
        <v>45</v>
      </c>
      <c r="R29" s="415" t="s">
        <v>406</v>
      </c>
      <c r="S29" s="234">
        <v>3</v>
      </c>
      <c r="T29" s="234">
        <v>2</v>
      </c>
      <c r="U29" s="234">
        <v>1</v>
      </c>
      <c r="V29" s="234">
        <v>32</v>
      </c>
      <c r="W29" s="234">
        <v>15</v>
      </c>
      <c r="X29" s="234">
        <v>17</v>
      </c>
      <c r="Y29" s="234">
        <v>0</v>
      </c>
      <c r="Z29" s="234">
        <v>0</v>
      </c>
      <c r="AA29" s="234">
        <v>0</v>
      </c>
      <c r="AB29" s="234">
        <v>0</v>
      </c>
      <c r="AC29" s="234">
        <v>0</v>
      </c>
      <c r="AD29" s="234">
        <v>0</v>
      </c>
      <c r="AE29" s="234">
        <v>135</v>
      </c>
      <c r="AF29" s="234">
        <v>89</v>
      </c>
      <c r="AG29" s="234">
        <v>46</v>
      </c>
      <c r="AH29" s="234">
        <v>84</v>
      </c>
      <c r="AI29" s="234">
        <v>62</v>
      </c>
      <c r="AJ29" s="234">
        <v>22</v>
      </c>
      <c r="AK29" s="234">
        <v>49</v>
      </c>
      <c r="AL29" s="234">
        <v>37</v>
      </c>
      <c r="AM29" s="234">
        <v>12</v>
      </c>
      <c r="AN29" s="234">
        <v>4</v>
      </c>
      <c r="AO29" s="234">
        <v>3</v>
      </c>
      <c r="AP29" s="234">
        <v>1</v>
      </c>
      <c r="AQ29" s="234">
        <v>8</v>
      </c>
      <c r="AR29" s="234">
        <v>5</v>
      </c>
      <c r="AS29" s="234">
        <v>3</v>
      </c>
      <c r="AT29" s="234">
        <v>27</v>
      </c>
      <c r="AU29" s="234">
        <v>17</v>
      </c>
      <c r="AV29" s="234">
        <v>10</v>
      </c>
      <c r="AW29" s="234">
        <v>0</v>
      </c>
      <c r="AX29" s="234">
        <v>0</v>
      </c>
      <c r="AY29" s="234">
        <v>0</v>
      </c>
      <c r="AZ29" s="370" t="s">
        <v>45</v>
      </c>
      <c r="BA29" s="415" t="s">
        <v>406</v>
      </c>
      <c r="BB29" s="234">
        <v>0</v>
      </c>
      <c r="BC29" s="234">
        <v>0</v>
      </c>
      <c r="BD29" s="234">
        <v>0</v>
      </c>
      <c r="BE29" s="234">
        <v>1</v>
      </c>
      <c r="BF29" s="234">
        <v>0</v>
      </c>
      <c r="BG29" s="234">
        <v>1</v>
      </c>
      <c r="BH29" s="234">
        <v>122</v>
      </c>
      <c r="BI29" s="234">
        <v>99</v>
      </c>
      <c r="BJ29" s="234">
        <v>23</v>
      </c>
      <c r="BK29" s="234">
        <v>81</v>
      </c>
      <c r="BL29" s="234">
        <v>62</v>
      </c>
      <c r="BM29" s="234">
        <v>19</v>
      </c>
      <c r="BN29" s="370" t="s">
        <v>45</v>
      </c>
    </row>
    <row r="30" spans="1:66" ht="18" customHeight="1">
      <c r="A30" s="415" t="s">
        <v>407</v>
      </c>
      <c r="B30" s="234">
        <f t="shared" si="45"/>
        <v>1541</v>
      </c>
      <c r="C30" s="234">
        <f t="shared" si="46"/>
        <v>1033</v>
      </c>
      <c r="D30" s="234">
        <f t="shared" si="47"/>
        <v>508</v>
      </c>
      <c r="E30" s="234">
        <v>63</v>
      </c>
      <c r="F30" s="234">
        <v>34</v>
      </c>
      <c r="G30" s="234">
        <v>29</v>
      </c>
      <c r="H30" s="234">
        <v>562</v>
      </c>
      <c r="I30" s="234">
        <v>397</v>
      </c>
      <c r="J30" s="234">
        <v>165</v>
      </c>
      <c r="K30" s="234">
        <v>2</v>
      </c>
      <c r="L30" s="234">
        <v>0</v>
      </c>
      <c r="M30" s="234">
        <v>2</v>
      </c>
      <c r="N30" s="234">
        <v>42</v>
      </c>
      <c r="O30" s="234">
        <v>22</v>
      </c>
      <c r="P30" s="234">
        <v>20</v>
      </c>
      <c r="Q30" s="370" t="s">
        <v>41</v>
      </c>
      <c r="R30" s="415" t="s">
        <v>407</v>
      </c>
      <c r="S30" s="234">
        <v>9</v>
      </c>
      <c r="T30" s="234">
        <v>3</v>
      </c>
      <c r="U30" s="234">
        <v>6</v>
      </c>
      <c r="V30" s="234">
        <v>51</v>
      </c>
      <c r="W30" s="234">
        <v>32</v>
      </c>
      <c r="X30" s="234">
        <v>19</v>
      </c>
      <c r="Y30" s="234">
        <v>0</v>
      </c>
      <c r="Z30" s="234">
        <v>0</v>
      </c>
      <c r="AA30" s="234">
        <v>0</v>
      </c>
      <c r="AB30" s="234">
        <v>0</v>
      </c>
      <c r="AC30" s="234">
        <v>0</v>
      </c>
      <c r="AD30" s="234">
        <v>0</v>
      </c>
      <c r="AE30" s="234">
        <v>227</v>
      </c>
      <c r="AF30" s="234">
        <v>145</v>
      </c>
      <c r="AG30" s="234">
        <v>82</v>
      </c>
      <c r="AH30" s="234">
        <v>191</v>
      </c>
      <c r="AI30" s="234">
        <v>146</v>
      </c>
      <c r="AJ30" s="234">
        <v>45</v>
      </c>
      <c r="AK30" s="234">
        <v>62</v>
      </c>
      <c r="AL30" s="234">
        <v>40</v>
      </c>
      <c r="AM30" s="234">
        <v>22</v>
      </c>
      <c r="AN30" s="234">
        <v>2</v>
      </c>
      <c r="AO30" s="234">
        <v>1</v>
      </c>
      <c r="AP30" s="234">
        <v>1</v>
      </c>
      <c r="AQ30" s="234">
        <v>9</v>
      </c>
      <c r="AR30" s="234">
        <v>4</v>
      </c>
      <c r="AS30" s="234">
        <v>5</v>
      </c>
      <c r="AT30" s="234">
        <v>42</v>
      </c>
      <c r="AU30" s="234">
        <v>26</v>
      </c>
      <c r="AV30" s="234">
        <v>16</v>
      </c>
      <c r="AW30" s="234">
        <v>0</v>
      </c>
      <c r="AX30" s="234">
        <v>0</v>
      </c>
      <c r="AY30" s="234">
        <v>0</v>
      </c>
      <c r="AZ30" s="370" t="s">
        <v>41</v>
      </c>
      <c r="BA30" s="415" t="s">
        <v>407</v>
      </c>
      <c r="BB30" s="234">
        <v>0</v>
      </c>
      <c r="BC30" s="234">
        <v>0</v>
      </c>
      <c r="BD30" s="234">
        <v>0</v>
      </c>
      <c r="BE30" s="234">
        <v>1</v>
      </c>
      <c r="BF30" s="234">
        <v>0</v>
      </c>
      <c r="BG30" s="234">
        <v>1</v>
      </c>
      <c r="BH30" s="234">
        <v>143</v>
      </c>
      <c r="BI30" s="234">
        <v>97</v>
      </c>
      <c r="BJ30" s="234">
        <v>46</v>
      </c>
      <c r="BK30" s="234">
        <v>135</v>
      </c>
      <c r="BL30" s="234">
        <v>86</v>
      </c>
      <c r="BM30" s="234">
        <v>49</v>
      </c>
      <c r="BN30" s="370" t="s">
        <v>41</v>
      </c>
    </row>
    <row r="31" spans="1:66" ht="18" customHeight="1">
      <c r="A31" s="415" t="s">
        <v>408</v>
      </c>
      <c r="B31" s="234">
        <f t="shared" si="45"/>
        <v>2312</v>
      </c>
      <c r="C31" s="234">
        <f t="shared" si="46"/>
        <v>1423</v>
      </c>
      <c r="D31" s="234">
        <f t="shared" si="47"/>
        <v>889</v>
      </c>
      <c r="E31" s="234">
        <v>101</v>
      </c>
      <c r="F31" s="234">
        <v>54</v>
      </c>
      <c r="G31" s="234">
        <v>47</v>
      </c>
      <c r="H31" s="234">
        <v>700</v>
      </c>
      <c r="I31" s="234">
        <v>476</v>
      </c>
      <c r="J31" s="234">
        <v>224</v>
      </c>
      <c r="K31" s="234">
        <v>4</v>
      </c>
      <c r="L31" s="234">
        <v>1</v>
      </c>
      <c r="M31" s="234">
        <v>3</v>
      </c>
      <c r="N31" s="234">
        <v>86</v>
      </c>
      <c r="O31" s="234">
        <v>50</v>
      </c>
      <c r="P31" s="234">
        <v>36</v>
      </c>
      <c r="Q31" s="370" t="s">
        <v>48</v>
      </c>
      <c r="R31" s="415" t="s">
        <v>408</v>
      </c>
      <c r="S31" s="234">
        <v>8</v>
      </c>
      <c r="T31" s="234">
        <v>3</v>
      </c>
      <c r="U31" s="234">
        <v>5</v>
      </c>
      <c r="V31" s="234">
        <v>81</v>
      </c>
      <c r="W31" s="234">
        <v>43</v>
      </c>
      <c r="X31" s="234">
        <v>38</v>
      </c>
      <c r="Y31" s="234">
        <v>0</v>
      </c>
      <c r="Z31" s="234">
        <v>0</v>
      </c>
      <c r="AA31" s="234">
        <v>0</v>
      </c>
      <c r="AB31" s="234">
        <v>0</v>
      </c>
      <c r="AC31" s="234">
        <v>0</v>
      </c>
      <c r="AD31" s="234">
        <v>0</v>
      </c>
      <c r="AE31" s="234">
        <v>441</v>
      </c>
      <c r="AF31" s="234">
        <v>234</v>
      </c>
      <c r="AG31" s="234">
        <v>207</v>
      </c>
      <c r="AH31" s="234">
        <v>325</v>
      </c>
      <c r="AI31" s="234">
        <v>226</v>
      </c>
      <c r="AJ31" s="234">
        <v>99</v>
      </c>
      <c r="AK31" s="234">
        <v>94</v>
      </c>
      <c r="AL31" s="234">
        <v>60</v>
      </c>
      <c r="AM31" s="234">
        <v>34</v>
      </c>
      <c r="AN31" s="234">
        <v>7</v>
      </c>
      <c r="AO31" s="234">
        <v>2</v>
      </c>
      <c r="AP31" s="234">
        <v>5</v>
      </c>
      <c r="AQ31" s="234">
        <v>7</v>
      </c>
      <c r="AR31" s="234">
        <v>5</v>
      </c>
      <c r="AS31" s="234">
        <v>2</v>
      </c>
      <c r="AT31" s="234">
        <v>89</v>
      </c>
      <c r="AU31" s="234">
        <v>41</v>
      </c>
      <c r="AV31" s="234">
        <v>48</v>
      </c>
      <c r="AW31" s="234">
        <v>0</v>
      </c>
      <c r="AX31" s="234">
        <v>0</v>
      </c>
      <c r="AY31" s="234">
        <v>0</v>
      </c>
      <c r="AZ31" s="370" t="s">
        <v>48</v>
      </c>
      <c r="BA31" s="415" t="s">
        <v>408</v>
      </c>
      <c r="BB31" s="234">
        <v>0</v>
      </c>
      <c r="BC31" s="234">
        <v>0</v>
      </c>
      <c r="BD31" s="234">
        <v>0</v>
      </c>
      <c r="BE31" s="234">
        <v>0</v>
      </c>
      <c r="BF31" s="234">
        <v>0</v>
      </c>
      <c r="BG31" s="234">
        <v>0</v>
      </c>
      <c r="BH31" s="234">
        <v>230</v>
      </c>
      <c r="BI31" s="234">
        <v>146</v>
      </c>
      <c r="BJ31" s="234">
        <v>84</v>
      </c>
      <c r="BK31" s="234">
        <v>139</v>
      </c>
      <c r="BL31" s="234">
        <v>82</v>
      </c>
      <c r="BM31" s="234">
        <v>57</v>
      </c>
      <c r="BN31" s="370" t="s">
        <v>48</v>
      </c>
    </row>
    <row r="32" spans="1:66" ht="18" customHeight="1">
      <c r="A32" s="415" t="s">
        <v>409</v>
      </c>
      <c r="B32" s="234">
        <f t="shared" si="45"/>
        <v>3751</v>
      </c>
      <c r="C32" s="234">
        <f t="shared" si="46"/>
        <v>1884</v>
      </c>
      <c r="D32" s="234">
        <f t="shared" si="47"/>
        <v>1867</v>
      </c>
      <c r="E32" s="234">
        <v>164</v>
      </c>
      <c r="F32" s="234">
        <v>69</v>
      </c>
      <c r="G32" s="234">
        <v>95</v>
      </c>
      <c r="H32" s="234">
        <v>832</v>
      </c>
      <c r="I32" s="234">
        <v>491</v>
      </c>
      <c r="J32" s="234">
        <v>341</v>
      </c>
      <c r="K32" s="234">
        <v>5</v>
      </c>
      <c r="L32" s="234">
        <v>3</v>
      </c>
      <c r="M32" s="234">
        <v>2</v>
      </c>
      <c r="N32" s="234">
        <v>131</v>
      </c>
      <c r="O32" s="234">
        <v>57</v>
      </c>
      <c r="P32" s="234">
        <v>74</v>
      </c>
      <c r="Q32" s="370" t="s">
        <v>47</v>
      </c>
      <c r="R32" s="415" t="s">
        <v>409</v>
      </c>
      <c r="S32" s="234">
        <v>31</v>
      </c>
      <c r="T32" s="234">
        <v>8</v>
      </c>
      <c r="U32" s="234">
        <v>23</v>
      </c>
      <c r="V32" s="234">
        <v>214</v>
      </c>
      <c r="W32" s="234">
        <v>86</v>
      </c>
      <c r="X32" s="234">
        <v>128</v>
      </c>
      <c r="Y32" s="234">
        <v>0</v>
      </c>
      <c r="Z32" s="234">
        <v>0</v>
      </c>
      <c r="AA32" s="234">
        <v>0</v>
      </c>
      <c r="AB32" s="234">
        <v>1</v>
      </c>
      <c r="AC32" s="234">
        <v>0</v>
      </c>
      <c r="AD32" s="234">
        <v>1</v>
      </c>
      <c r="AE32" s="234">
        <v>779</v>
      </c>
      <c r="AF32" s="234">
        <v>323</v>
      </c>
      <c r="AG32" s="234">
        <v>456</v>
      </c>
      <c r="AH32" s="234">
        <v>636</v>
      </c>
      <c r="AI32" s="234">
        <v>387</v>
      </c>
      <c r="AJ32" s="234">
        <v>249</v>
      </c>
      <c r="AK32" s="234">
        <v>144</v>
      </c>
      <c r="AL32" s="234">
        <v>69</v>
      </c>
      <c r="AM32" s="234">
        <v>75</v>
      </c>
      <c r="AN32" s="234">
        <v>18</v>
      </c>
      <c r="AO32" s="234">
        <v>6</v>
      </c>
      <c r="AP32" s="234">
        <v>12</v>
      </c>
      <c r="AQ32" s="234">
        <v>11</v>
      </c>
      <c r="AR32" s="234">
        <v>4</v>
      </c>
      <c r="AS32" s="234">
        <v>7</v>
      </c>
      <c r="AT32" s="234">
        <v>130</v>
      </c>
      <c r="AU32" s="234">
        <v>47</v>
      </c>
      <c r="AV32" s="234">
        <v>83</v>
      </c>
      <c r="AW32" s="234">
        <v>0</v>
      </c>
      <c r="AX32" s="234">
        <v>0</v>
      </c>
      <c r="AY32" s="234">
        <v>0</v>
      </c>
      <c r="AZ32" s="370" t="s">
        <v>47</v>
      </c>
      <c r="BA32" s="415" t="s">
        <v>409</v>
      </c>
      <c r="BB32" s="234">
        <v>0</v>
      </c>
      <c r="BC32" s="234">
        <v>0</v>
      </c>
      <c r="BD32" s="234">
        <v>0</v>
      </c>
      <c r="BE32" s="234">
        <v>0</v>
      </c>
      <c r="BF32" s="234">
        <v>0</v>
      </c>
      <c r="BG32" s="234">
        <v>0</v>
      </c>
      <c r="BH32" s="234">
        <v>468</v>
      </c>
      <c r="BI32" s="234">
        <v>224</v>
      </c>
      <c r="BJ32" s="234">
        <v>244</v>
      </c>
      <c r="BK32" s="234">
        <v>187</v>
      </c>
      <c r="BL32" s="234">
        <v>110</v>
      </c>
      <c r="BM32" s="234">
        <v>77</v>
      </c>
      <c r="BN32" s="370" t="s">
        <v>47</v>
      </c>
    </row>
    <row r="33" spans="1:66" ht="18" customHeight="1">
      <c r="A33" s="415" t="s">
        <v>410</v>
      </c>
      <c r="B33" s="234">
        <f t="shared" si="45"/>
        <v>3354</v>
      </c>
      <c r="C33" s="234">
        <f t="shared" si="46"/>
        <v>1275</v>
      </c>
      <c r="D33" s="234">
        <f t="shared" si="47"/>
        <v>2079</v>
      </c>
      <c r="E33" s="234">
        <v>151</v>
      </c>
      <c r="F33" s="234">
        <v>48</v>
      </c>
      <c r="G33" s="234">
        <v>103</v>
      </c>
      <c r="H33" s="234">
        <v>512</v>
      </c>
      <c r="I33" s="234">
        <v>256</v>
      </c>
      <c r="J33" s="234">
        <v>256</v>
      </c>
      <c r="K33" s="234">
        <v>8</v>
      </c>
      <c r="L33" s="234">
        <v>3</v>
      </c>
      <c r="M33" s="234">
        <v>5</v>
      </c>
      <c r="N33" s="234">
        <v>108</v>
      </c>
      <c r="O33" s="234">
        <v>36</v>
      </c>
      <c r="P33" s="234">
        <v>72</v>
      </c>
      <c r="Q33" s="370" t="s">
        <v>288</v>
      </c>
      <c r="R33" s="415" t="s">
        <v>410</v>
      </c>
      <c r="S33" s="234">
        <v>39</v>
      </c>
      <c r="T33" s="234">
        <v>8</v>
      </c>
      <c r="U33" s="234">
        <v>31</v>
      </c>
      <c r="V33" s="234">
        <v>232</v>
      </c>
      <c r="W33" s="234">
        <v>68</v>
      </c>
      <c r="X33" s="234">
        <v>164</v>
      </c>
      <c r="Y33" s="234">
        <v>0</v>
      </c>
      <c r="Z33" s="234">
        <v>0</v>
      </c>
      <c r="AA33" s="234">
        <v>0</v>
      </c>
      <c r="AB33" s="234">
        <v>0</v>
      </c>
      <c r="AC33" s="234">
        <v>0</v>
      </c>
      <c r="AD33" s="234">
        <v>0</v>
      </c>
      <c r="AE33" s="234">
        <v>821</v>
      </c>
      <c r="AF33" s="234">
        <v>242</v>
      </c>
      <c r="AG33" s="234">
        <v>579</v>
      </c>
      <c r="AH33" s="234">
        <v>609</v>
      </c>
      <c r="AI33" s="234">
        <v>304</v>
      </c>
      <c r="AJ33" s="234">
        <v>305</v>
      </c>
      <c r="AK33" s="234">
        <v>110</v>
      </c>
      <c r="AL33" s="234">
        <v>34</v>
      </c>
      <c r="AM33" s="234">
        <v>76</v>
      </c>
      <c r="AN33" s="234">
        <v>14</v>
      </c>
      <c r="AO33" s="234">
        <v>4</v>
      </c>
      <c r="AP33" s="234">
        <v>10</v>
      </c>
      <c r="AQ33" s="234">
        <v>10</v>
      </c>
      <c r="AR33" s="234">
        <v>3</v>
      </c>
      <c r="AS33" s="234">
        <v>7</v>
      </c>
      <c r="AT33" s="234">
        <v>134</v>
      </c>
      <c r="AU33" s="234">
        <v>39</v>
      </c>
      <c r="AV33" s="234">
        <v>95</v>
      </c>
      <c r="AW33" s="234">
        <v>0</v>
      </c>
      <c r="AX33" s="234">
        <v>0</v>
      </c>
      <c r="AY33" s="234">
        <v>0</v>
      </c>
      <c r="AZ33" s="370" t="s">
        <v>288</v>
      </c>
      <c r="BA33" s="415" t="s">
        <v>410</v>
      </c>
      <c r="BB33" s="234">
        <v>0</v>
      </c>
      <c r="BC33" s="234">
        <v>0</v>
      </c>
      <c r="BD33" s="234">
        <v>0</v>
      </c>
      <c r="BE33" s="234">
        <v>0</v>
      </c>
      <c r="BF33" s="234">
        <v>0</v>
      </c>
      <c r="BG33" s="234">
        <v>0</v>
      </c>
      <c r="BH33" s="234">
        <v>517</v>
      </c>
      <c r="BI33" s="234">
        <v>181</v>
      </c>
      <c r="BJ33" s="234">
        <v>336</v>
      </c>
      <c r="BK33" s="234">
        <v>89</v>
      </c>
      <c r="BL33" s="234">
        <v>49</v>
      </c>
      <c r="BM33" s="234">
        <v>40</v>
      </c>
      <c r="BN33" s="370" t="s">
        <v>288</v>
      </c>
    </row>
    <row r="34" spans="1:66" ht="18" customHeight="1">
      <c r="A34" s="415" t="s">
        <v>411</v>
      </c>
      <c r="B34" s="234">
        <f t="shared" si="45"/>
        <v>2879</v>
      </c>
      <c r="C34" s="234">
        <f t="shared" si="46"/>
        <v>678</v>
      </c>
      <c r="D34" s="234">
        <f t="shared" si="47"/>
        <v>2201</v>
      </c>
      <c r="E34" s="234">
        <v>131</v>
      </c>
      <c r="F34" s="234">
        <v>26</v>
      </c>
      <c r="G34" s="234">
        <v>105</v>
      </c>
      <c r="H34" s="234">
        <v>260</v>
      </c>
      <c r="I34" s="234">
        <v>96</v>
      </c>
      <c r="J34" s="234">
        <v>164</v>
      </c>
      <c r="K34" s="234">
        <v>11</v>
      </c>
      <c r="L34" s="234">
        <v>1</v>
      </c>
      <c r="M34" s="234">
        <v>10</v>
      </c>
      <c r="N34" s="234">
        <v>57</v>
      </c>
      <c r="O34" s="234">
        <v>10</v>
      </c>
      <c r="P34" s="234">
        <v>47</v>
      </c>
      <c r="Q34" s="370" t="s">
        <v>289</v>
      </c>
      <c r="R34" s="415" t="s">
        <v>411</v>
      </c>
      <c r="S34" s="234">
        <v>38</v>
      </c>
      <c r="T34" s="234">
        <v>7</v>
      </c>
      <c r="U34" s="234">
        <v>31</v>
      </c>
      <c r="V34" s="234">
        <v>223</v>
      </c>
      <c r="W34" s="234">
        <v>43</v>
      </c>
      <c r="X34" s="234">
        <v>180</v>
      </c>
      <c r="Y34" s="234">
        <v>0</v>
      </c>
      <c r="Z34" s="234">
        <v>0</v>
      </c>
      <c r="AA34" s="234">
        <v>0</v>
      </c>
      <c r="AB34" s="234">
        <v>0</v>
      </c>
      <c r="AC34" s="234">
        <v>0</v>
      </c>
      <c r="AD34" s="234">
        <v>0</v>
      </c>
      <c r="AE34" s="234">
        <v>711</v>
      </c>
      <c r="AF34" s="234">
        <v>124</v>
      </c>
      <c r="AG34" s="234">
        <v>587</v>
      </c>
      <c r="AH34" s="234">
        <v>528</v>
      </c>
      <c r="AI34" s="234">
        <v>174</v>
      </c>
      <c r="AJ34" s="234">
        <v>354</v>
      </c>
      <c r="AK34" s="234">
        <v>91</v>
      </c>
      <c r="AL34" s="234">
        <v>16</v>
      </c>
      <c r="AM34" s="234">
        <v>75</v>
      </c>
      <c r="AN34" s="234">
        <v>8</v>
      </c>
      <c r="AO34" s="234">
        <v>1</v>
      </c>
      <c r="AP34" s="234">
        <v>7</v>
      </c>
      <c r="AQ34" s="234">
        <v>11</v>
      </c>
      <c r="AR34" s="234">
        <v>5</v>
      </c>
      <c r="AS34" s="234">
        <v>6</v>
      </c>
      <c r="AT34" s="234">
        <v>112</v>
      </c>
      <c r="AU34" s="234">
        <v>23</v>
      </c>
      <c r="AV34" s="234">
        <v>89</v>
      </c>
      <c r="AW34" s="234">
        <v>0</v>
      </c>
      <c r="AX34" s="234">
        <v>0</v>
      </c>
      <c r="AY34" s="234">
        <v>0</v>
      </c>
      <c r="AZ34" s="370" t="s">
        <v>289</v>
      </c>
      <c r="BA34" s="415" t="s">
        <v>411</v>
      </c>
      <c r="BB34" s="234">
        <v>0</v>
      </c>
      <c r="BC34" s="234">
        <v>0</v>
      </c>
      <c r="BD34" s="234">
        <v>0</v>
      </c>
      <c r="BE34" s="234">
        <v>0</v>
      </c>
      <c r="BF34" s="234">
        <v>0</v>
      </c>
      <c r="BG34" s="234">
        <v>0</v>
      </c>
      <c r="BH34" s="234">
        <v>640</v>
      </c>
      <c r="BI34" s="234">
        <v>131</v>
      </c>
      <c r="BJ34" s="234">
        <v>509</v>
      </c>
      <c r="BK34" s="234">
        <v>58</v>
      </c>
      <c r="BL34" s="234">
        <v>21</v>
      </c>
      <c r="BM34" s="234">
        <v>37</v>
      </c>
      <c r="BN34" s="370" t="s">
        <v>289</v>
      </c>
    </row>
    <row r="35" spans="1:66" ht="18" customHeight="1">
      <c r="A35" s="506" t="s">
        <v>225</v>
      </c>
      <c r="B35" s="554">
        <f t="shared" si="45"/>
        <v>0</v>
      </c>
      <c r="C35" s="382">
        <f t="shared" si="46"/>
        <v>0</v>
      </c>
      <c r="D35" s="382">
        <f t="shared" si="47"/>
        <v>0</v>
      </c>
      <c r="E35" s="382">
        <v>0</v>
      </c>
      <c r="F35" s="382">
        <v>0</v>
      </c>
      <c r="G35" s="382">
        <v>0</v>
      </c>
      <c r="H35" s="382">
        <v>0</v>
      </c>
      <c r="I35" s="382">
        <v>0</v>
      </c>
      <c r="J35" s="382">
        <v>0</v>
      </c>
      <c r="K35" s="382">
        <v>0</v>
      </c>
      <c r="L35" s="382">
        <v>0</v>
      </c>
      <c r="M35" s="382">
        <v>0</v>
      </c>
      <c r="N35" s="382">
        <v>0</v>
      </c>
      <c r="O35" s="382">
        <v>0</v>
      </c>
      <c r="P35" s="383">
        <v>0</v>
      </c>
      <c r="Q35" s="444" t="s">
        <v>136</v>
      </c>
      <c r="R35" s="506" t="s">
        <v>225</v>
      </c>
      <c r="S35" s="554">
        <v>0</v>
      </c>
      <c r="T35" s="382">
        <v>0</v>
      </c>
      <c r="U35" s="382">
        <v>0</v>
      </c>
      <c r="V35" s="382">
        <v>0</v>
      </c>
      <c r="W35" s="382">
        <v>0</v>
      </c>
      <c r="X35" s="382">
        <v>0</v>
      </c>
      <c r="Y35" s="382">
        <v>0</v>
      </c>
      <c r="Z35" s="382">
        <v>0</v>
      </c>
      <c r="AA35" s="382">
        <v>0</v>
      </c>
      <c r="AB35" s="382">
        <v>0</v>
      </c>
      <c r="AC35" s="382">
        <v>0</v>
      </c>
      <c r="AD35" s="382">
        <v>0</v>
      </c>
      <c r="AE35" s="382">
        <v>0</v>
      </c>
      <c r="AF35" s="382">
        <v>0</v>
      </c>
      <c r="AG35" s="382">
        <v>0</v>
      </c>
      <c r="AH35" s="382">
        <v>0</v>
      </c>
      <c r="AI35" s="382">
        <v>0</v>
      </c>
      <c r="AJ35" s="382">
        <v>0</v>
      </c>
      <c r="AK35" s="382">
        <v>0</v>
      </c>
      <c r="AL35" s="382">
        <v>0</v>
      </c>
      <c r="AM35" s="382">
        <v>0</v>
      </c>
      <c r="AN35" s="382">
        <v>0</v>
      </c>
      <c r="AO35" s="382">
        <v>0</v>
      </c>
      <c r="AP35" s="382">
        <v>0</v>
      </c>
      <c r="AQ35" s="382">
        <v>0</v>
      </c>
      <c r="AR35" s="382">
        <v>0</v>
      </c>
      <c r="AS35" s="382">
        <v>0</v>
      </c>
      <c r="AT35" s="382">
        <v>0</v>
      </c>
      <c r="AU35" s="382">
        <v>0</v>
      </c>
      <c r="AV35" s="382">
        <v>0</v>
      </c>
      <c r="AW35" s="382">
        <v>0</v>
      </c>
      <c r="AX35" s="382">
        <v>0</v>
      </c>
      <c r="AY35" s="383">
        <v>0</v>
      </c>
      <c r="AZ35" s="444" t="s">
        <v>136</v>
      </c>
      <c r="BA35" s="506" t="s">
        <v>225</v>
      </c>
      <c r="BB35" s="554">
        <v>0</v>
      </c>
      <c r="BC35" s="382">
        <v>0</v>
      </c>
      <c r="BD35" s="382">
        <v>0</v>
      </c>
      <c r="BE35" s="382">
        <v>0</v>
      </c>
      <c r="BF35" s="382">
        <v>0</v>
      </c>
      <c r="BG35" s="382">
        <v>0</v>
      </c>
      <c r="BH35" s="382">
        <v>0</v>
      </c>
      <c r="BI35" s="382">
        <v>0</v>
      </c>
      <c r="BJ35" s="382">
        <v>0</v>
      </c>
      <c r="BK35" s="382">
        <v>0</v>
      </c>
      <c r="BL35" s="382">
        <v>0</v>
      </c>
      <c r="BM35" s="383">
        <v>0</v>
      </c>
      <c r="BN35" s="444" t="s">
        <v>136</v>
      </c>
    </row>
    <row r="36" spans="1:66" s="36" customFormat="1" ht="15" customHeight="1">
      <c r="A36" s="217" t="s">
        <v>544</v>
      </c>
      <c r="H36" s="416"/>
      <c r="K36" s="416"/>
      <c r="N36" s="416"/>
      <c r="Q36" s="21" t="s">
        <v>440</v>
      </c>
      <c r="R36" s="217" t="s">
        <v>534</v>
      </c>
      <c r="U36" s="385"/>
      <c r="AZ36" s="21" t="s">
        <v>440</v>
      </c>
      <c r="BA36" s="217" t="s">
        <v>534</v>
      </c>
      <c r="BN36" s="21" t="s">
        <v>440</v>
      </c>
    </row>
    <row r="37" spans="1:66">
      <c r="B37" s="69"/>
      <c r="C37" s="69"/>
      <c r="D37" s="69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</row>
    <row r="38" spans="1:66"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</row>
    <row r="39" spans="1:66">
      <c r="B39" s="57"/>
    </row>
  </sheetData>
  <mergeCells count="8">
    <mergeCell ref="R2:AG2"/>
    <mergeCell ref="A3:Q3"/>
    <mergeCell ref="AH2:AZ2"/>
    <mergeCell ref="K5:M5"/>
    <mergeCell ref="K6:M6"/>
    <mergeCell ref="AN5:AP5"/>
    <mergeCell ref="AB6:AD6"/>
    <mergeCell ref="AT5:AV5"/>
  </mergeCells>
  <phoneticPr fontId="42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94" orientation="portrait" blackAndWhite="1" r:id="rId1"/>
  <headerFooter alignWithMargins="0"/>
  <colBreaks count="3" manualBreakCount="3">
    <brk id="17" max="38" man="1"/>
    <brk id="33" max="38" man="1"/>
    <brk id="52" max="3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8"/>
  <sheetViews>
    <sheetView view="pageBreakPreview" zoomScale="80" zoomScaleNormal="90" zoomScaleSheetLayoutView="80" workbookViewId="0">
      <selection activeCell="A3" sqref="A3:Q3"/>
    </sheetView>
  </sheetViews>
  <sheetFormatPr defaultRowHeight="12.75"/>
  <cols>
    <col min="1" max="1" width="12.140625" style="13" customWidth="1"/>
    <col min="2" max="4" width="7.28515625" style="13" customWidth="1"/>
    <col min="5" max="16" width="6.28515625" style="13" customWidth="1"/>
    <col min="17" max="17" width="15.140625" style="7" customWidth="1"/>
    <col min="18" max="18" width="12.140625" style="13" customWidth="1"/>
    <col min="19" max="20" width="6.28515625" style="13" customWidth="1"/>
    <col min="21" max="21" width="6.28515625" style="42" customWidth="1"/>
    <col min="22" max="30" width="6.28515625" style="13" customWidth="1"/>
    <col min="31" max="31" width="6.140625" style="13" customWidth="1"/>
    <col min="32" max="32" width="6.28515625" style="13" customWidth="1"/>
    <col min="33" max="33" width="6.140625" style="13" customWidth="1"/>
    <col min="34" max="34" width="6.28515625" style="13" customWidth="1"/>
    <col min="35" max="36" width="6.140625" style="13" customWidth="1"/>
    <col min="37" max="39" width="4.7109375" style="13" customWidth="1"/>
    <col min="40" max="42" width="4.28515625" style="13" customWidth="1"/>
    <col min="43" max="43" width="4.7109375" style="13" customWidth="1"/>
    <col min="44" max="45" width="4.28515625" style="13" customWidth="1"/>
    <col min="46" max="51" width="4.7109375" style="13" customWidth="1"/>
    <col min="52" max="52" width="14.5703125" style="7" customWidth="1"/>
    <col min="53" max="53" width="12.140625" style="13" customWidth="1"/>
    <col min="54" max="65" width="7" style="13" customWidth="1"/>
    <col min="66" max="66" width="13.42578125" style="7" customWidth="1"/>
    <col min="67" max="16384" width="9.140625" style="13"/>
  </cols>
  <sheetData>
    <row r="1" spans="1:67" s="49" customFormat="1" ht="24.95" customHeight="1">
      <c r="B1" s="61"/>
      <c r="C1" s="61"/>
      <c r="H1" s="61"/>
      <c r="Q1" s="277" t="s">
        <v>511</v>
      </c>
      <c r="R1" s="49" t="s">
        <v>512</v>
      </c>
      <c r="U1" s="347"/>
      <c r="AZ1" s="277" t="s">
        <v>513</v>
      </c>
      <c r="BA1" s="49" t="s">
        <v>514</v>
      </c>
      <c r="BN1" s="277"/>
    </row>
    <row r="2" spans="1:67" s="110" customFormat="1" ht="24.95" customHeight="1">
      <c r="A2" s="628" t="s">
        <v>568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65" t="s">
        <v>497</v>
      </c>
      <c r="S2" s="665"/>
      <c r="T2" s="665"/>
      <c r="U2" s="665"/>
      <c r="V2" s="665"/>
      <c r="W2" s="665"/>
      <c r="X2" s="665"/>
      <c r="Y2" s="665"/>
      <c r="Z2" s="665"/>
      <c r="AA2" s="665"/>
      <c r="AB2" s="665"/>
      <c r="AC2" s="665"/>
      <c r="AD2" s="665"/>
      <c r="AE2" s="665"/>
      <c r="AF2" s="665"/>
      <c r="AG2" s="665"/>
      <c r="AH2" s="629" t="s">
        <v>538</v>
      </c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65" t="s">
        <v>496</v>
      </c>
      <c r="BB2" s="665"/>
      <c r="BC2" s="665"/>
      <c r="BD2" s="665"/>
      <c r="BE2" s="665"/>
      <c r="BF2" s="665"/>
      <c r="BG2" s="665"/>
      <c r="BH2" s="665"/>
      <c r="BI2" s="665"/>
      <c r="BJ2" s="665"/>
      <c r="BK2" s="665"/>
      <c r="BL2" s="665"/>
      <c r="BM2" s="665"/>
      <c r="BN2" s="665"/>
    </row>
    <row r="3" spans="1:67" ht="23.1" customHeight="1">
      <c r="A3" s="629" t="s">
        <v>537</v>
      </c>
      <c r="B3" s="629"/>
      <c r="C3" s="629"/>
      <c r="D3" s="629"/>
      <c r="E3" s="629"/>
      <c r="F3" s="629"/>
      <c r="G3" s="629"/>
      <c r="H3" s="629"/>
      <c r="I3" s="629"/>
      <c r="J3" s="629"/>
      <c r="K3" s="629"/>
      <c r="L3" s="629"/>
      <c r="M3" s="629"/>
      <c r="N3" s="629"/>
      <c r="O3" s="629"/>
      <c r="P3" s="629"/>
      <c r="Q3" s="629"/>
      <c r="R3" s="419"/>
      <c r="S3" s="56"/>
      <c r="T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BA3" s="629" t="s">
        <v>538</v>
      </c>
      <c r="BB3" s="629"/>
      <c r="BC3" s="629"/>
      <c r="BD3" s="629"/>
      <c r="BE3" s="629"/>
      <c r="BF3" s="629"/>
      <c r="BG3" s="629"/>
      <c r="BH3" s="629"/>
      <c r="BI3" s="629"/>
      <c r="BJ3" s="629"/>
      <c r="BK3" s="629"/>
      <c r="BL3" s="629"/>
      <c r="BM3" s="629"/>
      <c r="BN3" s="629"/>
      <c r="BO3" s="43"/>
    </row>
    <row r="4" spans="1:67" s="36" customFormat="1" ht="15" customHeight="1" thickBot="1">
      <c r="A4" s="217" t="s">
        <v>449</v>
      </c>
      <c r="Q4" s="14" t="s">
        <v>442</v>
      </c>
      <c r="R4" s="217" t="s">
        <v>447</v>
      </c>
      <c r="U4" s="385"/>
      <c r="AA4" s="14"/>
      <c r="AD4" s="14"/>
      <c r="AG4" s="14"/>
      <c r="AJ4" s="14"/>
      <c r="AM4" s="14"/>
      <c r="AP4" s="14"/>
      <c r="AS4" s="14"/>
      <c r="AV4" s="14"/>
      <c r="AY4" s="510"/>
      <c r="AZ4" s="14" t="s">
        <v>442</v>
      </c>
      <c r="BA4" s="217" t="s">
        <v>447</v>
      </c>
      <c r="BB4" s="217"/>
      <c r="BD4" s="14"/>
      <c r="BG4" s="14"/>
      <c r="BJ4" s="14"/>
      <c r="BM4" s="14"/>
      <c r="BN4" s="14" t="s">
        <v>442</v>
      </c>
    </row>
    <row r="5" spans="1:67" s="110" customFormat="1" ht="42" customHeight="1">
      <c r="A5" s="121" t="s">
        <v>341</v>
      </c>
      <c r="B5" s="399" t="s">
        <v>253</v>
      </c>
      <c r="C5" s="396"/>
      <c r="D5" s="397"/>
      <c r="E5" s="398" t="s">
        <v>491</v>
      </c>
      <c r="F5" s="396"/>
      <c r="G5" s="397"/>
      <c r="H5" s="399" t="s">
        <v>232</v>
      </c>
      <c r="I5" s="396"/>
      <c r="J5" s="397"/>
      <c r="K5" s="646" t="s">
        <v>324</v>
      </c>
      <c r="L5" s="647"/>
      <c r="M5" s="648"/>
      <c r="N5" s="400" t="s">
        <v>325</v>
      </c>
      <c r="O5" s="396"/>
      <c r="P5" s="397"/>
      <c r="Q5" s="357" t="s">
        <v>128</v>
      </c>
      <c r="R5" s="394" t="s">
        <v>322</v>
      </c>
      <c r="S5" s="402" t="s">
        <v>326</v>
      </c>
      <c r="T5" s="396"/>
      <c r="U5" s="397"/>
      <c r="V5" s="395" t="s">
        <v>342</v>
      </c>
      <c r="W5" s="396"/>
      <c r="X5" s="397"/>
      <c r="Y5" s="398" t="s">
        <v>328</v>
      </c>
      <c r="Z5" s="396"/>
      <c r="AA5" s="397"/>
      <c r="AB5" s="398" t="s">
        <v>329</v>
      </c>
      <c r="AC5" s="396"/>
      <c r="AD5" s="397"/>
      <c r="AE5" s="402" t="s">
        <v>330</v>
      </c>
      <c r="AF5" s="396"/>
      <c r="AG5" s="397"/>
      <c r="AH5" s="402" t="s">
        <v>331</v>
      </c>
      <c r="AI5" s="396"/>
      <c r="AJ5" s="397"/>
      <c r="AK5" s="400" t="s">
        <v>332</v>
      </c>
      <c r="AL5" s="396"/>
      <c r="AM5" s="397"/>
      <c r="AN5" s="646" t="s">
        <v>527</v>
      </c>
      <c r="AO5" s="654"/>
      <c r="AP5" s="655"/>
      <c r="AQ5" s="657" t="s">
        <v>413</v>
      </c>
      <c r="AR5" s="658"/>
      <c r="AS5" s="659"/>
      <c r="AT5" s="398" t="s">
        <v>335</v>
      </c>
      <c r="AU5" s="396"/>
      <c r="AV5" s="397"/>
      <c r="AW5" s="398" t="s">
        <v>555</v>
      </c>
      <c r="AX5" s="396"/>
      <c r="AY5" s="397"/>
      <c r="AZ5" s="401" t="s">
        <v>38</v>
      </c>
      <c r="BA5" s="394" t="s">
        <v>322</v>
      </c>
      <c r="BB5" s="420" t="s">
        <v>343</v>
      </c>
      <c r="BC5" s="396"/>
      <c r="BD5" s="397"/>
      <c r="BE5" s="398" t="s">
        <v>338</v>
      </c>
      <c r="BF5" s="396"/>
      <c r="BG5" s="397"/>
      <c r="BH5" s="400" t="s">
        <v>553</v>
      </c>
      <c r="BI5" s="396"/>
      <c r="BJ5" s="397"/>
      <c r="BK5" s="398" t="s">
        <v>554</v>
      </c>
      <c r="BL5" s="396"/>
      <c r="BM5" s="397"/>
      <c r="BN5" s="401" t="s">
        <v>38</v>
      </c>
    </row>
    <row r="6" spans="1:67" s="110" customFormat="1" ht="62.25" customHeight="1">
      <c r="A6" s="267"/>
      <c r="B6" s="287" t="s">
        <v>163</v>
      </c>
      <c r="C6" s="358"/>
      <c r="D6" s="359"/>
      <c r="E6" s="404" t="s">
        <v>25</v>
      </c>
      <c r="F6" s="358"/>
      <c r="G6" s="359"/>
      <c r="H6" s="287" t="s">
        <v>194</v>
      </c>
      <c r="I6" s="358"/>
      <c r="J6" s="359"/>
      <c r="K6" s="649" t="s">
        <v>0</v>
      </c>
      <c r="L6" s="656"/>
      <c r="M6" s="651"/>
      <c r="N6" s="405" t="s">
        <v>20</v>
      </c>
      <c r="O6" s="358"/>
      <c r="P6" s="359"/>
      <c r="Q6" s="227"/>
      <c r="R6" s="267"/>
      <c r="S6" s="406" t="s">
        <v>5</v>
      </c>
      <c r="T6" s="358"/>
      <c r="U6" s="359"/>
      <c r="V6" s="406" t="s">
        <v>180</v>
      </c>
      <c r="W6" s="358"/>
      <c r="X6" s="359"/>
      <c r="Y6" s="404" t="s">
        <v>469</v>
      </c>
      <c r="Z6" s="358"/>
      <c r="AA6" s="359"/>
      <c r="AB6" s="287" t="s">
        <v>52</v>
      </c>
      <c r="AC6" s="358"/>
      <c r="AD6" s="359"/>
      <c r="AE6" s="406" t="s">
        <v>4</v>
      </c>
      <c r="AF6" s="358"/>
      <c r="AG6" s="359"/>
      <c r="AH6" s="406" t="s">
        <v>6</v>
      </c>
      <c r="AI6" s="358"/>
      <c r="AJ6" s="359"/>
      <c r="AK6" s="405" t="s">
        <v>3</v>
      </c>
      <c r="AL6" s="358"/>
      <c r="AM6" s="359"/>
      <c r="AN6" s="662" t="s">
        <v>471</v>
      </c>
      <c r="AO6" s="663"/>
      <c r="AP6" s="664"/>
      <c r="AQ6" s="404" t="s">
        <v>13</v>
      </c>
      <c r="AR6" s="358"/>
      <c r="AS6" s="359"/>
      <c r="AT6" s="404" t="s">
        <v>23</v>
      </c>
      <c r="AU6" s="358"/>
      <c r="AV6" s="359"/>
      <c r="AW6" s="404" t="s">
        <v>26</v>
      </c>
      <c r="AX6" s="358"/>
      <c r="AY6" s="359"/>
      <c r="AZ6" s="227"/>
      <c r="BA6" s="267"/>
      <c r="BB6" s="421" t="s">
        <v>1</v>
      </c>
      <c r="BC6" s="358"/>
      <c r="BD6" s="359"/>
      <c r="BE6" s="649" t="s">
        <v>470</v>
      </c>
      <c r="BF6" s="660"/>
      <c r="BG6" s="661"/>
      <c r="BH6" s="405" t="s">
        <v>40</v>
      </c>
      <c r="BI6" s="358"/>
      <c r="BJ6" s="359"/>
      <c r="BK6" s="404" t="s">
        <v>28</v>
      </c>
      <c r="BL6" s="358"/>
      <c r="BM6" s="359"/>
      <c r="BN6" s="227"/>
    </row>
    <row r="7" spans="1:67" s="110" customFormat="1" ht="15" customHeight="1">
      <c r="A7" s="122" t="s">
        <v>412</v>
      </c>
      <c r="B7" s="409"/>
      <c r="C7" s="116" t="s">
        <v>235</v>
      </c>
      <c r="D7" s="116" t="s">
        <v>236</v>
      </c>
      <c r="E7" s="409"/>
      <c r="F7" s="116" t="s">
        <v>235</v>
      </c>
      <c r="G7" s="116" t="s">
        <v>236</v>
      </c>
      <c r="H7" s="409"/>
      <c r="I7" s="116" t="s">
        <v>235</v>
      </c>
      <c r="J7" s="116" t="s">
        <v>236</v>
      </c>
      <c r="K7" s="409"/>
      <c r="L7" s="555" t="s">
        <v>235</v>
      </c>
      <c r="M7" s="555" t="s">
        <v>236</v>
      </c>
      <c r="N7" s="410"/>
      <c r="O7" s="116" t="s">
        <v>235</v>
      </c>
      <c r="P7" s="116" t="s">
        <v>236</v>
      </c>
      <c r="Q7" s="227" t="s">
        <v>167</v>
      </c>
      <c r="R7" s="122" t="s">
        <v>412</v>
      </c>
      <c r="S7" s="407"/>
      <c r="T7" s="116" t="s">
        <v>235</v>
      </c>
      <c r="U7" s="116" t="s">
        <v>236</v>
      </c>
      <c r="V7" s="407"/>
      <c r="W7" s="116" t="s">
        <v>235</v>
      </c>
      <c r="X7" s="116" t="s">
        <v>236</v>
      </c>
      <c r="Y7" s="409"/>
      <c r="Z7" s="116" t="s">
        <v>235</v>
      </c>
      <c r="AA7" s="116" t="s">
        <v>236</v>
      </c>
      <c r="AB7" s="409"/>
      <c r="AC7" s="116" t="s">
        <v>235</v>
      </c>
      <c r="AD7" s="555" t="s">
        <v>236</v>
      </c>
      <c r="AE7" s="407"/>
      <c r="AF7" s="116" t="s">
        <v>235</v>
      </c>
      <c r="AG7" s="116" t="s">
        <v>236</v>
      </c>
      <c r="AH7" s="407"/>
      <c r="AI7" s="116" t="s">
        <v>235</v>
      </c>
      <c r="AJ7" s="116" t="s">
        <v>236</v>
      </c>
      <c r="AK7" s="410"/>
      <c r="AL7" s="116" t="s">
        <v>235</v>
      </c>
      <c r="AM7" s="116" t="s">
        <v>236</v>
      </c>
      <c r="AN7" s="422"/>
      <c r="AO7" s="116" t="s">
        <v>235</v>
      </c>
      <c r="AP7" s="116" t="s">
        <v>236</v>
      </c>
      <c r="AQ7" s="409"/>
      <c r="AR7" s="116" t="s">
        <v>235</v>
      </c>
      <c r="AS7" s="116" t="s">
        <v>236</v>
      </c>
      <c r="AT7" s="409"/>
      <c r="AU7" s="116" t="s">
        <v>235</v>
      </c>
      <c r="AV7" s="116" t="s">
        <v>236</v>
      </c>
      <c r="AW7" s="409"/>
      <c r="AX7" s="116" t="s">
        <v>235</v>
      </c>
      <c r="AY7" s="116" t="s">
        <v>236</v>
      </c>
      <c r="AZ7" s="227" t="s">
        <v>167</v>
      </c>
      <c r="BA7" s="122" t="s">
        <v>412</v>
      </c>
      <c r="BB7" s="423"/>
      <c r="BC7" s="116" t="s">
        <v>235</v>
      </c>
      <c r="BD7" s="116" t="s">
        <v>236</v>
      </c>
      <c r="BE7" s="409"/>
      <c r="BF7" s="116" t="s">
        <v>235</v>
      </c>
      <c r="BG7" s="116" t="s">
        <v>236</v>
      </c>
      <c r="BH7" s="410"/>
      <c r="BI7" s="116" t="s">
        <v>235</v>
      </c>
      <c r="BJ7" s="116" t="s">
        <v>236</v>
      </c>
      <c r="BK7" s="409"/>
      <c r="BL7" s="116" t="s">
        <v>235</v>
      </c>
      <c r="BM7" s="116" t="s">
        <v>236</v>
      </c>
      <c r="BN7" s="227" t="s">
        <v>167</v>
      </c>
    </row>
    <row r="8" spans="1:67" s="110" customFormat="1" ht="15" customHeight="1">
      <c r="A8" s="229"/>
      <c r="B8" s="364"/>
      <c r="C8" s="337" t="s">
        <v>161</v>
      </c>
      <c r="D8" s="337" t="s">
        <v>169</v>
      </c>
      <c r="E8" s="338"/>
      <c r="F8" s="337" t="s">
        <v>161</v>
      </c>
      <c r="G8" s="337" t="s">
        <v>169</v>
      </c>
      <c r="H8" s="338"/>
      <c r="I8" s="337" t="s">
        <v>161</v>
      </c>
      <c r="J8" s="337" t="s">
        <v>169</v>
      </c>
      <c r="K8" s="338"/>
      <c r="L8" s="337" t="s">
        <v>161</v>
      </c>
      <c r="M8" s="337" t="s">
        <v>169</v>
      </c>
      <c r="N8" s="337"/>
      <c r="O8" s="337" t="s">
        <v>161</v>
      </c>
      <c r="P8" s="337" t="s">
        <v>169</v>
      </c>
      <c r="Q8" s="338"/>
      <c r="R8" s="336"/>
      <c r="S8" s="337"/>
      <c r="T8" s="337" t="s">
        <v>161</v>
      </c>
      <c r="U8" s="337" t="s">
        <v>169</v>
      </c>
      <c r="V8" s="336"/>
      <c r="W8" s="337" t="s">
        <v>161</v>
      </c>
      <c r="X8" s="337" t="s">
        <v>169</v>
      </c>
      <c r="Y8" s="338"/>
      <c r="Z8" s="337" t="s">
        <v>161</v>
      </c>
      <c r="AA8" s="337" t="s">
        <v>169</v>
      </c>
      <c r="AB8" s="338"/>
      <c r="AC8" s="337" t="s">
        <v>161</v>
      </c>
      <c r="AD8" s="337" t="s">
        <v>169</v>
      </c>
      <c r="AE8" s="336"/>
      <c r="AF8" s="337" t="s">
        <v>161</v>
      </c>
      <c r="AG8" s="337" t="s">
        <v>169</v>
      </c>
      <c r="AH8" s="337"/>
      <c r="AI8" s="337" t="s">
        <v>161</v>
      </c>
      <c r="AJ8" s="337" t="s">
        <v>169</v>
      </c>
      <c r="AK8" s="337"/>
      <c r="AL8" s="337" t="s">
        <v>161</v>
      </c>
      <c r="AM8" s="337" t="s">
        <v>169</v>
      </c>
      <c r="AN8" s="338"/>
      <c r="AO8" s="337" t="s">
        <v>161</v>
      </c>
      <c r="AP8" s="337" t="s">
        <v>169</v>
      </c>
      <c r="AQ8" s="338"/>
      <c r="AR8" s="337" t="s">
        <v>161</v>
      </c>
      <c r="AS8" s="337" t="s">
        <v>169</v>
      </c>
      <c r="AT8" s="338"/>
      <c r="AU8" s="337" t="s">
        <v>161</v>
      </c>
      <c r="AV8" s="337" t="s">
        <v>169</v>
      </c>
      <c r="AW8" s="338"/>
      <c r="AX8" s="337" t="s">
        <v>161</v>
      </c>
      <c r="AY8" s="337" t="s">
        <v>169</v>
      </c>
      <c r="AZ8" s="338"/>
      <c r="BA8" s="336"/>
      <c r="BB8" s="337"/>
      <c r="BC8" s="337" t="s">
        <v>161</v>
      </c>
      <c r="BD8" s="337" t="s">
        <v>169</v>
      </c>
      <c r="BE8" s="338"/>
      <c r="BF8" s="337" t="s">
        <v>161</v>
      </c>
      <c r="BG8" s="337" t="s">
        <v>169</v>
      </c>
      <c r="BH8" s="337"/>
      <c r="BI8" s="337" t="s">
        <v>161</v>
      </c>
      <c r="BJ8" s="337" t="s">
        <v>169</v>
      </c>
      <c r="BK8" s="338"/>
      <c r="BL8" s="337" t="s">
        <v>161</v>
      </c>
      <c r="BM8" s="337" t="s">
        <v>169</v>
      </c>
      <c r="BN8" s="232"/>
    </row>
    <row r="9" spans="1:67" s="34" customFormat="1" ht="23.25" customHeight="1">
      <c r="A9" s="238">
        <v>2021</v>
      </c>
      <c r="B9" s="454">
        <f>SUM(C9:D9)</f>
        <v>17568</v>
      </c>
      <c r="C9" s="454">
        <f>SUM(C10:C31)</f>
        <v>9075</v>
      </c>
      <c r="D9" s="454">
        <f>SUM(D10:D31)</f>
        <v>8493</v>
      </c>
      <c r="E9" s="454">
        <f>SUM(F9:G9)</f>
        <v>729</v>
      </c>
      <c r="F9" s="454">
        <f>SUM(F10:F31)</f>
        <v>315</v>
      </c>
      <c r="G9" s="454">
        <f>SUM(G10:G31)</f>
        <v>414</v>
      </c>
      <c r="H9" s="454">
        <f>SUM(I9:J9)</f>
        <v>4061</v>
      </c>
      <c r="I9" s="454">
        <f>SUM(I10:I31)</f>
        <v>2571</v>
      </c>
      <c r="J9" s="454">
        <f>SUM(J10:J31)</f>
        <v>1490</v>
      </c>
      <c r="K9" s="454">
        <f>SUM(L9:M9)</f>
        <v>40</v>
      </c>
      <c r="L9" s="454">
        <f>SUM(L10:L31)</f>
        <v>12</v>
      </c>
      <c r="M9" s="454">
        <f>SUM(M10:M31)</f>
        <v>28</v>
      </c>
      <c r="N9" s="454">
        <f>SUM(O9:P9)</f>
        <v>544</v>
      </c>
      <c r="O9" s="454">
        <f>SUM(O10:O31)</f>
        <v>269</v>
      </c>
      <c r="P9" s="454">
        <f>SUM(P10:P31)</f>
        <v>275</v>
      </c>
      <c r="Q9" s="240">
        <f>A9</f>
        <v>2021</v>
      </c>
      <c r="R9" s="238">
        <f>Q9</f>
        <v>2021</v>
      </c>
      <c r="S9" s="454">
        <f>SUM(T9:U9)</f>
        <v>138</v>
      </c>
      <c r="T9" s="454">
        <f>SUM(T10:T31)</f>
        <v>38</v>
      </c>
      <c r="U9" s="454">
        <f>SUM(U10:U31)</f>
        <v>100</v>
      </c>
      <c r="V9" s="454">
        <f>SUM(W9:X9)</f>
        <v>884</v>
      </c>
      <c r="W9" s="454">
        <f>SUM(W10:W31)</f>
        <v>328</v>
      </c>
      <c r="X9" s="454">
        <f>SUM(X10:X31)</f>
        <v>556</v>
      </c>
      <c r="Y9" s="454">
        <f>SUM(Z9:AA9)</f>
        <v>0</v>
      </c>
      <c r="Z9" s="454">
        <f>SUM(Z10:Z31)</f>
        <v>0</v>
      </c>
      <c r="AA9" s="454">
        <f>SUM(AA10:AA31)</f>
        <v>0</v>
      </c>
      <c r="AB9" s="454">
        <f>SUM(AC9:AD9)</f>
        <v>1</v>
      </c>
      <c r="AC9" s="454">
        <f>SUM(AC10:AC31)</f>
        <v>0</v>
      </c>
      <c r="AD9" s="454">
        <f>SUM(AD10:AD31)</f>
        <v>1</v>
      </c>
      <c r="AE9" s="454">
        <f>SUM(AF9:AG9)</f>
        <v>3432</v>
      </c>
      <c r="AF9" s="454">
        <f>SUM(AF10:AF31)</f>
        <v>1397</v>
      </c>
      <c r="AG9" s="454">
        <f>SUM(AG10:AG31)</f>
        <v>2035</v>
      </c>
      <c r="AH9" s="454">
        <f>SUM(AI9:AJ9)</f>
        <v>2490</v>
      </c>
      <c r="AI9" s="454">
        <f>SUM(AI10:AI31)</f>
        <v>1392</v>
      </c>
      <c r="AJ9" s="454">
        <f>SUM(AJ10:AJ31)</f>
        <v>1098</v>
      </c>
      <c r="AK9" s="454">
        <f>SUM(AL9:AM9)</f>
        <v>746</v>
      </c>
      <c r="AL9" s="454">
        <f>SUM(AL10:AL31)</f>
        <v>424</v>
      </c>
      <c r="AM9" s="454">
        <f>SUM(AM10:AM31)</f>
        <v>322</v>
      </c>
      <c r="AN9" s="454">
        <f>SUM(AO9:AP9)</f>
        <v>57</v>
      </c>
      <c r="AO9" s="454">
        <f>SUM(AO10:AO31)</f>
        <v>19</v>
      </c>
      <c r="AP9" s="454">
        <f>SUM(AP10:AP31)</f>
        <v>38</v>
      </c>
      <c r="AQ9" s="454">
        <f>SUM(AR9:AS9)</f>
        <v>60</v>
      </c>
      <c r="AR9" s="454">
        <f>SUM(AR10:AR31)</f>
        <v>28</v>
      </c>
      <c r="AS9" s="454">
        <f>SUM(AS10:AS31)</f>
        <v>32</v>
      </c>
      <c r="AT9" s="454">
        <f>SUM(AU9:AV9)</f>
        <v>562</v>
      </c>
      <c r="AU9" s="454">
        <f>SUM(AU10:AU31)</f>
        <v>212</v>
      </c>
      <c r="AV9" s="454">
        <f>SUM(AV10:AV31)</f>
        <v>350</v>
      </c>
      <c r="AW9" s="454">
        <f>SUM(AX9:AY9)</f>
        <v>1</v>
      </c>
      <c r="AX9" s="454">
        <f>SUM(AX10:AX31)</f>
        <v>0</v>
      </c>
      <c r="AY9" s="454">
        <f>SUM(AY10:AY31)</f>
        <v>1</v>
      </c>
      <c r="AZ9" s="240">
        <f>R9</f>
        <v>2021</v>
      </c>
      <c r="BA9" s="238">
        <f>AZ9</f>
        <v>2021</v>
      </c>
      <c r="BB9" s="454">
        <f>SUM(BC9:BD9)</f>
        <v>11</v>
      </c>
      <c r="BC9" s="454">
        <f>SUM(BC10:BC31)</f>
        <v>5</v>
      </c>
      <c r="BD9" s="454">
        <f>SUM(BD10:BD31)</f>
        <v>6</v>
      </c>
      <c r="BE9" s="454">
        <f>SUM(BF9:BG9)</f>
        <v>12</v>
      </c>
      <c r="BF9" s="454">
        <f>SUM(BF10:BF31)</f>
        <v>5</v>
      </c>
      <c r="BG9" s="454">
        <f>SUM(BG10:BG31)</f>
        <v>7</v>
      </c>
      <c r="BH9" s="454">
        <f>SUM(BI9:BJ9)</f>
        <v>2458</v>
      </c>
      <c r="BI9" s="454">
        <f>SUM(BI10:BI31)</f>
        <v>1150</v>
      </c>
      <c r="BJ9" s="454">
        <f>SUM(BJ10:BJ31)</f>
        <v>1308</v>
      </c>
      <c r="BK9" s="454">
        <f>SUM(BL9:BM9)</f>
        <v>1342</v>
      </c>
      <c r="BL9" s="454">
        <f>SUM(BL10:BL31)</f>
        <v>910</v>
      </c>
      <c r="BM9" s="454">
        <f>SUM(BM10:BM31)</f>
        <v>432</v>
      </c>
      <c r="BN9" s="240">
        <f>BA9</f>
        <v>2021</v>
      </c>
    </row>
    <row r="10" spans="1:67" ht="20.100000000000001" customHeight="1">
      <c r="A10" s="169" t="s">
        <v>227</v>
      </c>
      <c r="B10" s="234">
        <f t="shared" ref="B10:B31" si="0">SUM(C10:D10)</f>
        <v>1526</v>
      </c>
      <c r="C10" s="234">
        <f>SUM(F10,I10,L10,O10,T10,W10,Z10,AC10,AF10,AI10,AL10,AO10,AR10,AU10,AX10,BC10,BF10,BI10,BL10)</f>
        <v>852</v>
      </c>
      <c r="D10" s="234">
        <f>SUM(G10,J10,M10,P10,U10,X10,AA10,AD10,AG10,AJ10,AM10,AP10,AS10,AV10,AY10,BD10,BG10,BJ10,BM10)</f>
        <v>674</v>
      </c>
      <c r="E10" s="234">
        <v>46</v>
      </c>
      <c r="F10" s="234">
        <v>22</v>
      </c>
      <c r="G10" s="234">
        <v>24</v>
      </c>
      <c r="H10" s="234">
        <v>379</v>
      </c>
      <c r="I10" s="234">
        <v>244</v>
      </c>
      <c r="J10" s="234">
        <v>135</v>
      </c>
      <c r="K10" s="234">
        <v>4</v>
      </c>
      <c r="L10" s="234">
        <v>2</v>
      </c>
      <c r="M10" s="234">
        <v>2</v>
      </c>
      <c r="N10" s="234">
        <v>50</v>
      </c>
      <c r="O10" s="234">
        <v>25</v>
      </c>
      <c r="P10" s="234">
        <v>25</v>
      </c>
      <c r="Q10" s="378" t="s">
        <v>197</v>
      </c>
      <c r="R10" s="169" t="s">
        <v>227</v>
      </c>
      <c r="S10" s="234">
        <v>6</v>
      </c>
      <c r="T10" s="234">
        <v>2</v>
      </c>
      <c r="U10" s="234">
        <v>4</v>
      </c>
      <c r="V10" s="234">
        <v>65</v>
      </c>
      <c r="W10" s="234">
        <v>29</v>
      </c>
      <c r="X10" s="234">
        <v>36</v>
      </c>
      <c r="Y10" s="234">
        <v>0</v>
      </c>
      <c r="Z10" s="234">
        <v>0</v>
      </c>
      <c r="AA10" s="234">
        <v>0</v>
      </c>
      <c r="AB10" s="234">
        <v>0</v>
      </c>
      <c r="AC10" s="234">
        <v>0</v>
      </c>
      <c r="AD10" s="234">
        <v>0</v>
      </c>
      <c r="AE10" s="234">
        <v>248</v>
      </c>
      <c r="AF10" s="234">
        <v>107</v>
      </c>
      <c r="AG10" s="234">
        <v>141</v>
      </c>
      <c r="AH10" s="234">
        <v>223</v>
      </c>
      <c r="AI10" s="234">
        <v>134</v>
      </c>
      <c r="AJ10" s="234">
        <v>89</v>
      </c>
      <c r="AK10" s="234">
        <v>75</v>
      </c>
      <c r="AL10" s="234">
        <v>43</v>
      </c>
      <c r="AM10" s="234">
        <v>32</v>
      </c>
      <c r="AN10" s="234">
        <v>8</v>
      </c>
      <c r="AO10" s="234">
        <v>2</v>
      </c>
      <c r="AP10" s="234">
        <v>6</v>
      </c>
      <c r="AQ10" s="234">
        <v>6</v>
      </c>
      <c r="AR10" s="234">
        <v>2</v>
      </c>
      <c r="AS10" s="234">
        <v>4</v>
      </c>
      <c r="AT10" s="234">
        <v>61</v>
      </c>
      <c r="AU10" s="234">
        <v>22</v>
      </c>
      <c r="AV10" s="234">
        <v>39</v>
      </c>
      <c r="AW10" s="234">
        <v>1</v>
      </c>
      <c r="AX10" s="234">
        <v>0</v>
      </c>
      <c r="AY10" s="234">
        <v>1</v>
      </c>
      <c r="AZ10" s="378" t="s">
        <v>197</v>
      </c>
      <c r="BA10" s="169" t="s">
        <v>227</v>
      </c>
      <c r="BB10" s="234">
        <v>2</v>
      </c>
      <c r="BC10" s="234">
        <v>1</v>
      </c>
      <c r="BD10" s="234">
        <v>1</v>
      </c>
      <c r="BE10" s="234">
        <v>2</v>
      </c>
      <c r="BF10" s="234">
        <v>1</v>
      </c>
      <c r="BG10" s="234">
        <v>1</v>
      </c>
      <c r="BH10" s="234">
        <v>232</v>
      </c>
      <c r="BI10" s="234">
        <v>133</v>
      </c>
      <c r="BJ10" s="234">
        <v>99</v>
      </c>
      <c r="BK10" s="234">
        <v>118</v>
      </c>
      <c r="BL10" s="234">
        <v>83</v>
      </c>
      <c r="BM10" s="234">
        <v>35</v>
      </c>
      <c r="BN10" s="378" t="s">
        <v>197</v>
      </c>
    </row>
    <row r="11" spans="1:67" ht="20.100000000000001" customHeight="1">
      <c r="A11" s="169" t="s">
        <v>252</v>
      </c>
      <c r="B11" s="234">
        <f t="shared" si="0"/>
        <v>2016</v>
      </c>
      <c r="C11" s="234">
        <f t="shared" ref="C11:C31" si="1">SUM(F11,I11,L11,O11,T11,W11,Z11,AC11,AF11,AI11,AL11,AO11,AR11,AU11,AX11,BC11,BF11,BI11,BL11)</f>
        <v>1044</v>
      </c>
      <c r="D11" s="234">
        <f t="shared" ref="D11:D31" si="2">SUM(G11,J11,M11,P11,U11,X11,AA11,AD11,AG11,AJ11,AM11,AP11,AS11,AV11,AY11,BD11,BG11,BJ11,BM11)</f>
        <v>972</v>
      </c>
      <c r="E11" s="234">
        <v>59</v>
      </c>
      <c r="F11" s="234">
        <v>30</v>
      </c>
      <c r="G11" s="234">
        <v>29</v>
      </c>
      <c r="H11" s="234">
        <v>522</v>
      </c>
      <c r="I11" s="234">
        <v>330</v>
      </c>
      <c r="J11" s="234">
        <v>192</v>
      </c>
      <c r="K11" s="234">
        <v>6</v>
      </c>
      <c r="L11" s="234">
        <v>1</v>
      </c>
      <c r="M11" s="234">
        <v>5</v>
      </c>
      <c r="N11" s="234">
        <v>74</v>
      </c>
      <c r="O11" s="234">
        <v>35</v>
      </c>
      <c r="P11" s="234">
        <v>39</v>
      </c>
      <c r="Q11" s="378" t="s">
        <v>55</v>
      </c>
      <c r="R11" s="169" t="s">
        <v>252</v>
      </c>
      <c r="S11" s="234">
        <v>17</v>
      </c>
      <c r="T11" s="234">
        <v>3</v>
      </c>
      <c r="U11" s="234">
        <v>14</v>
      </c>
      <c r="V11" s="234">
        <v>145</v>
      </c>
      <c r="W11" s="234">
        <v>49</v>
      </c>
      <c r="X11" s="234">
        <v>96</v>
      </c>
      <c r="Y11" s="234">
        <v>0</v>
      </c>
      <c r="Z11" s="234">
        <v>0</v>
      </c>
      <c r="AA11" s="234">
        <v>0</v>
      </c>
      <c r="AB11" s="234">
        <v>0</v>
      </c>
      <c r="AC11" s="234">
        <v>0</v>
      </c>
      <c r="AD11" s="234">
        <v>0</v>
      </c>
      <c r="AE11" s="234">
        <v>415</v>
      </c>
      <c r="AF11" s="234">
        <v>175</v>
      </c>
      <c r="AG11" s="234">
        <v>240</v>
      </c>
      <c r="AH11" s="234">
        <v>199</v>
      </c>
      <c r="AI11" s="234">
        <v>114</v>
      </c>
      <c r="AJ11" s="234">
        <v>85</v>
      </c>
      <c r="AK11" s="234">
        <v>71</v>
      </c>
      <c r="AL11" s="234">
        <v>38</v>
      </c>
      <c r="AM11" s="234">
        <v>33</v>
      </c>
      <c r="AN11" s="234">
        <v>6</v>
      </c>
      <c r="AO11" s="234">
        <v>2</v>
      </c>
      <c r="AP11" s="234">
        <v>4</v>
      </c>
      <c r="AQ11" s="234">
        <v>3</v>
      </c>
      <c r="AR11" s="234">
        <v>2</v>
      </c>
      <c r="AS11" s="234">
        <v>1</v>
      </c>
      <c r="AT11" s="234">
        <v>56</v>
      </c>
      <c r="AU11" s="234">
        <v>24</v>
      </c>
      <c r="AV11" s="234">
        <v>32</v>
      </c>
      <c r="AW11" s="234">
        <v>0</v>
      </c>
      <c r="AX11" s="234">
        <v>0</v>
      </c>
      <c r="AY11" s="234">
        <v>0</v>
      </c>
      <c r="AZ11" s="378" t="s">
        <v>55</v>
      </c>
      <c r="BA11" s="169" t="s">
        <v>252</v>
      </c>
      <c r="BB11" s="234">
        <v>3</v>
      </c>
      <c r="BC11" s="234">
        <v>0</v>
      </c>
      <c r="BD11" s="234">
        <v>3</v>
      </c>
      <c r="BE11" s="234">
        <v>0</v>
      </c>
      <c r="BF11" s="234">
        <v>0</v>
      </c>
      <c r="BG11" s="234">
        <v>0</v>
      </c>
      <c r="BH11" s="234">
        <v>289</v>
      </c>
      <c r="BI11" s="234">
        <v>142</v>
      </c>
      <c r="BJ11" s="234">
        <v>147</v>
      </c>
      <c r="BK11" s="234">
        <v>151</v>
      </c>
      <c r="BL11" s="234">
        <v>99</v>
      </c>
      <c r="BM11" s="234">
        <v>52</v>
      </c>
      <c r="BN11" s="378" t="s">
        <v>55</v>
      </c>
    </row>
    <row r="12" spans="1:67" ht="20.100000000000001" customHeight="1">
      <c r="A12" s="169" t="s">
        <v>421</v>
      </c>
      <c r="B12" s="234">
        <f t="shared" si="0"/>
        <v>1796</v>
      </c>
      <c r="C12" s="234">
        <f t="shared" si="1"/>
        <v>929</v>
      </c>
      <c r="D12" s="234">
        <f t="shared" si="2"/>
        <v>867</v>
      </c>
      <c r="E12" s="234">
        <v>75</v>
      </c>
      <c r="F12" s="234">
        <v>29</v>
      </c>
      <c r="G12" s="234">
        <v>46</v>
      </c>
      <c r="H12" s="234">
        <v>437</v>
      </c>
      <c r="I12" s="234">
        <v>296</v>
      </c>
      <c r="J12" s="234">
        <v>141</v>
      </c>
      <c r="K12" s="234">
        <v>0</v>
      </c>
      <c r="L12" s="234">
        <v>0</v>
      </c>
      <c r="M12" s="234">
        <v>0</v>
      </c>
      <c r="N12" s="234">
        <v>45</v>
      </c>
      <c r="O12" s="234">
        <v>17</v>
      </c>
      <c r="P12" s="234">
        <v>28</v>
      </c>
      <c r="Q12" s="378" t="s">
        <v>186</v>
      </c>
      <c r="R12" s="169" t="s">
        <v>262</v>
      </c>
      <c r="S12" s="234">
        <v>10</v>
      </c>
      <c r="T12" s="234">
        <v>1</v>
      </c>
      <c r="U12" s="234">
        <v>9</v>
      </c>
      <c r="V12" s="234">
        <v>96</v>
      </c>
      <c r="W12" s="234">
        <v>28</v>
      </c>
      <c r="X12" s="234">
        <v>68</v>
      </c>
      <c r="Y12" s="234">
        <v>0</v>
      </c>
      <c r="Z12" s="234">
        <v>0</v>
      </c>
      <c r="AA12" s="234">
        <v>0</v>
      </c>
      <c r="AB12" s="234">
        <v>0</v>
      </c>
      <c r="AC12" s="234">
        <v>0</v>
      </c>
      <c r="AD12" s="234">
        <v>0</v>
      </c>
      <c r="AE12" s="234">
        <v>382</v>
      </c>
      <c r="AF12" s="234">
        <v>151</v>
      </c>
      <c r="AG12" s="234">
        <v>231</v>
      </c>
      <c r="AH12" s="234">
        <v>217</v>
      </c>
      <c r="AI12" s="234">
        <v>109</v>
      </c>
      <c r="AJ12" s="234">
        <v>108</v>
      </c>
      <c r="AK12" s="234">
        <v>67</v>
      </c>
      <c r="AL12" s="234">
        <v>43</v>
      </c>
      <c r="AM12" s="234">
        <v>24</v>
      </c>
      <c r="AN12" s="234">
        <v>3</v>
      </c>
      <c r="AO12" s="234">
        <v>0</v>
      </c>
      <c r="AP12" s="234">
        <v>3</v>
      </c>
      <c r="AQ12" s="234">
        <v>6</v>
      </c>
      <c r="AR12" s="234">
        <v>3</v>
      </c>
      <c r="AS12" s="234">
        <v>3</v>
      </c>
      <c r="AT12" s="234">
        <v>54</v>
      </c>
      <c r="AU12" s="234">
        <v>25</v>
      </c>
      <c r="AV12" s="234">
        <v>29</v>
      </c>
      <c r="AW12" s="234">
        <v>0</v>
      </c>
      <c r="AX12" s="234">
        <v>0</v>
      </c>
      <c r="AY12" s="234">
        <v>0</v>
      </c>
      <c r="AZ12" s="378" t="s">
        <v>186</v>
      </c>
      <c r="BA12" s="169" t="s">
        <v>262</v>
      </c>
      <c r="BB12" s="234">
        <v>3</v>
      </c>
      <c r="BC12" s="234">
        <v>2</v>
      </c>
      <c r="BD12" s="234">
        <v>1</v>
      </c>
      <c r="BE12" s="234">
        <v>2</v>
      </c>
      <c r="BF12" s="234">
        <v>0</v>
      </c>
      <c r="BG12" s="234">
        <v>2</v>
      </c>
      <c r="BH12" s="234">
        <v>231</v>
      </c>
      <c r="BI12" s="234">
        <v>100</v>
      </c>
      <c r="BJ12" s="234">
        <v>131</v>
      </c>
      <c r="BK12" s="234">
        <v>168</v>
      </c>
      <c r="BL12" s="234">
        <v>125</v>
      </c>
      <c r="BM12" s="234">
        <v>43</v>
      </c>
      <c r="BN12" s="378" t="s">
        <v>186</v>
      </c>
    </row>
    <row r="13" spans="1:67" ht="20.100000000000001" customHeight="1">
      <c r="A13" s="169" t="s">
        <v>213</v>
      </c>
      <c r="B13" s="234">
        <f t="shared" si="0"/>
        <v>1041</v>
      </c>
      <c r="C13" s="234">
        <f t="shared" si="1"/>
        <v>528</v>
      </c>
      <c r="D13" s="234">
        <f t="shared" si="2"/>
        <v>513</v>
      </c>
      <c r="E13" s="234">
        <v>41</v>
      </c>
      <c r="F13" s="234">
        <v>19</v>
      </c>
      <c r="G13" s="234">
        <v>22</v>
      </c>
      <c r="H13" s="234">
        <v>224</v>
      </c>
      <c r="I13" s="234">
        <v>140</v>
      </c>
      <c r="J13" s="234">
        <v>84</v>
      </c>
      <c r="K13" s="234">
        <v>2</v>
      </c>
      <c r="L13" s="234">
        <v>1</v>
      </c>
      <c r="M13" s="234">
        <v>1</v>
      </c>
      <c r="N13" s="234">
        <v>25</v>
      </c>
      <c r="O13" s="234">
        <v>16</v>
      </c>
      <c r="P13" s="234">
        <v>9</v>
      </c>
      <c r="Q13" s="378" t="s">
        <v>119</v>
      </c>
      <c r="R13" s="169" t="s">
        <v>213</v>
      </c>
      <c r="S13" s="234">
        <v>14</v>
      </c>
      <c r="T13" s="234">
        <v>3</v>
      </c>
      <c r="U13" s="234">
        <v>11</v>
      </c>
      <c r="V13" s="234">
        <v>56</v>
      </c>
      <c r="W13" s="234">
        <v>25</v>
      </c>
      <c r="X13" s="234">
        <v>31</v>
      </c>
      <c r="Y13" s="234">
        <v>0</v>
      </c>
      <c r="Z13" s="234">
        <v>0</v>
      </c>
      <c r="AA13" s="234">
        <v>0</v>
      </c>
      <c r="AB13" s="234">
        <v>0</v>
      </c>
      <c r="AC13" s="234">
        <v>0</v>
      </c>
      <c r="AD13" s="234">
        <v>0</v>
      </c>
      <c r="AE13" s="234">
        <v>209</v>
      </c>
      <c r="AF13" s="234">
        <v>81</v>
      </c>
      <c r="AG13" s="234">
        <v>128</v>
      </c>
      <c r="AH13" s="234">
        <v>177</v>
      </c>
      <c r="AI13" s="234">
        <v>95</v>
      </c>
      <c r="AJ13" s="234">
        <v>82</v>
      </c>
      <c r="AK13" s="234">
        <v>49</v>
      </c>
      <c r="AL13" s="234">
        <v>24</v>
      </c>
      <c r="AM13" s="234">
        <v>25</v>
      </c>
      <c r="AN13" s="234">
        <v>3</v>
      </c>
      <c r="AO13" s="234">
        <v>0</v>
      </c>
      <c r="AP13" s="234">
        <v>3</v>
      </c>
      <c r="AQ13" s="234">
        <v>2</v>
      </c>
      <c r="AR13" s="234">
        <v>1</v>
      </c>
      <c r="AS13" s="234">
        <v>1</v>
      </c>
      <c r="AT13" s="234">
        <v>28</v>
      </c>
      <c r="AU13" s="234">
        <v>15</v>
      </c>
      <c r="AV13" s="234">
        <v>13</v>
      </c>
      <c r="AW13" s="234">
        <v>0</v>
      </c>
      <c r="AX13" s="234">
        <v>0</v>
      </c>
      <c r="AY13" s="234">
        <v>0</v>
      </c>
      <c r="AZ13" s="378" t="s">
        <v>119</v>
      </c>
      <c r="BA13" s="169" t="s">
        <v>213</v>
      </c>
      <c r="BB13" s="234">
        <v>1</v>
      </c>
      <c r="BC13" s="234">
        <v>1</v>
      </c>
      <c r="BD13" s="234">
        <v>0</v>
      </c>
      <c r="BE13" s="234">
        <v>1</v>
      </c>
      <c r="BF13" s="234">
        <v>1</v>
      </c>
      <c r="BG13" s="234">
        <v>0</v>
      </c>
      <c r="BH13" s="234">
        <v>126</v>
      </c>
      <c r="BI13" s="234">
        <v>49</v>
      </c>
      <c r="BJ13" s="234">
        <v>77</v>
      </c>
      <c r="BK13" s="234">
        <v>83</v>
      </c>
      <c r="BL13" s="234">
        <v>57</v>
      </c>
      <c r="BM13" s="234">
        <v>26</v>
      </c>
      <c r="BN13" s="378" t="s">
        <v>119</v>
      </c>
    </row>
    <row r="14" spans="1:67" ht="20.100000000000001" customHeight="1">
      <c r="A14" s="169" t="s">
        <v>267</v>
      </c>
      <c r="B14" s="234">
        <f t="shared" si="0"/>
        <v>842</v>
      </c>
      <c r="C14" s="234">
        <f t="shared" si="1"/>
        <v>435</v>
      </c>
      <c r="D14" s="234">
        <f t="shared" si="2"/>
        <v>407</v>
      </c>
      <c r="E14" s="234">
        <v>39</v>
      </c>
      <c r="F14" s="234">
        <v>16</v>
      </c>
      <c r="G14" s="234">
        <v>23</v>
      </c>
      <c r="H14" s="234">
        <v>200</v>
      </c>
      <c r="I14" s="234">
        <v>123</v>
      </c>
      <c r="J14" s="234">
        <v>77</v>
      </c>
      <c r="K14" s="234">
        <v>2</v>
      </c>
      <c r="L14" s="234">
        <v>1</v>
      </c>
      <c r="M14" s="234">
        <v>1</v>
      </c>
      <c r="N14" s="234">
        <v>27</v>
      </c>
      <c r="O14" s="234">
        <v>12</v>
      </c>
      <c r="P14" s="234">
        <v>15</v>
      </c>
      <c r="Q14" s="378" t="s">
        <v>94</v>
      </c>
      <c r="R14" s="169" t="s">
        <v>267</v>
      </c>
      <c r="S14" s="234">
        <v>23</v>
      </c>
      <c r="T14" s="234">
        <v>6</v>
      </c>
      <c r="U14" s="234">
        <v>17</v>
      </c>
      <c r="V14" s="234">
        <v>35</v>
      </c>
      <c r="W14" s="234">
        <v>12</v>
      </c>
      <c r="X14" s="234">
        <v>23</v>
      </c>
      <c r="Y14" s="234">
        <v>0</v>
      </c>
      <c r="Z14" s="234">
        <v>0</v>
      </c>
      <c r="AA14" s="234">
        <v>0</v>
      </c>
      <c r="AB14" s="234">
        <v>0</v>
      </c>
      <c r="AC14" s="234">
        <v>0</v>
      </c>
      <c r="AD14" s="234">
        <v>0</v>
      </c>
      <c r="AE14" s="234">
        <v>111</v>
      </c>
      <c r="AF14" s="234">
        <v>43</v>
      </c>
      <c r="AG14" s="234">
        <v>68</v>
      </c>
      <c r="AH14" s="234">
        <v>99</v>
      </c>
      <c r="AI14" s="234">
        <v>55</v>
      </c>
      <c r="AJ14" s="234">
        <v>44</v>
      </c>
      <c r="AK14" s="234">
        <v>29</v>
      </c>
      <c r="AL14" s="234">
        <v>21</v>
      </c>
      <c r="AM14" s="234">
        <v>8</v>
      </c>
      <c r="AN14" s="234">
        <v>3</v>
      </c>
      <c r="AO14" s="234">
        <v>0</v>
      </c>
      <c r="AP14" s="234">
        <v>3</v>
      </c>
      <c r="AQ14" s="234">
        <v>4</v>
      </c>
      <c r="AR14" s="234">
        <v>1</v>
      </c>
      <c r="AS14" s="234">
        <v>3</v>
      </c>
      <c r="AT14" s="234">
        <v>33</v>
      </c>
      <c r="AU14" s="234">
        <v>12</v>
      </c>
      <c r="AV14" s="234">
        <v>21</v>
      </c>
      <c r="AW14" s="234">
        <v>0</v>
      </c>
      <c r="AX14" s="234">
        <v>0</v>
      </c>
      <c r="AY14" s="234">
        <v>0</v>
      </c>
      <c r="AZ14" s="378" t="s">
        <v>94</v>
      </c>
      <c r="BA14" s="169" t="s">
        <v>267</v>
      </c>
      <c r="BB14" s="234">
        <v>0</v>
      </c>
      <c r="BC14" s="234">
        <v>0</v>
      </c>
      <c r="BD14" s="234">
        <v>0</v>
      </c>
      <c r="BE14" s="234">
        <v>0</v>
      </c>
      <c r="BF14" s="234">
        <v>0</v>
      </c>
      <c r="BG14" s="234">
        <v>0</v>
      </c>
      <c r="BH14" s="234">
        <v>155</v>
      </c>
      <c r="BI14" s="234">
        <v>73</v>
      </c>
      <c r="BJ14" s="234">
        <v>82</v>
      </c>
      <c r="BK14" s="234">
        <v>82</v>
      </c>
      <c r="BL14" s="234">
        <v>60</v>
      </c>
      <c r="BM14" s="234">
        <v>22</v>
      </c>
      <c r="BN14" s="378" t="s">
        <v>94</v>
      </c>
    </row>
    <row r="15" spans="1:67" ht="25.5" customHeight="1">
      <c r="A15" s="169" t="s">
        <v>215</v>
      </c>
      <c r="B15" s="234">
        <f t="shared" si="0"/>
        <v>534</v>
      </c>
      <c r="C15" s="234">
        <f t="shared" si="1"/>
        <v>253</v>
      </c>
      <c r="D15" s="234">
        <f t="shared" si="2"/>
        <v>281</v>
      </c>
      <c r="E15" s="234">
        <v>23</v>
      </c>
      <c r="F15" s="234">
        <v>9</v>
      </c>
      <c r="G15" s="234">
        <v>14</v>
      </c>
      <c r="H15" s="234">
        <v>125</v>
      </c>
      <c r="I15" s="234">
        <v>65</v>
      </c>
      <c r="J15" s="234">
        <v>60</v>
      </c>
      <c r="K15" s="234">
        <v>1</v>
      </c>
      <c r="L15" s="234">
        <v>0</v>
      </c>
      <c r="M15" s="234">
        <v>1</v>
      </c>
      <c r="N15" s="234">
        <v>8</v>
      </c>
      <c r="O15" s="234">
        <v>2</v>
      </c>
      <c r="P15" s="234">
        <v>6</v>
      </c>
      <c r="Q15" s="378" t="s">
        <v>184</v>
      </c>
      <c r="R15" s="169" t="s">
        <v>215</v>
      </c>
      <c r="S15" s="234">
        <v>5</v>
      </c>
      <c r="T15" s="234">
        <v>0</v>
      </c>
      <c r="U15" s="234">
        <v>5</v>
      </c>
      <c r="V15" s="234">
        <v>27</v>
      </c>
      <c r="W15" s="234">
        <v>9</v>
      </c>
      <c r="X15" s="234">
        <v>18</v>
      </c>
      <c r="Y15" s="234">
        <v>0</v>
      </c>
      <c r="Z15" s="234">
        <v>0</v>
      </c>
      <c r="AA15" s="234">
        <v>0</v>
      </c>
      <c r="AB15" s="234">
        <v>0</v>
      </c>
      <c r="AC15" s="234">
        <v>0</v>
      </c>
      <c r="AD15" s="234">
        <v>0</v>
      </c>
      <c r="AE15" s="234">
        <v>120</v>
      </c>
      <c r="AF15" s="234">
        <v>52</v>
      </c>
      <c r="AG15" s="234">
        <v>68</v>
      </c>
      <c r="AH15" s="234">
        <v>85</v>
      </c>
      <c r="AI15" s="234">
        <v>43</v>
      </c>
      <c r="AJ15" s="234">
        <v>42</v>
      </c>
      <c r="AK15" s="234">
        <v>19</v>
      </c>
      <c r="AL15" s="234">
        <v>12</v>
      </c>
      <c r="AM15" s="234">
        <v>7</v>
      </c>
      <c r="AN15" s="234">
        <v>0</v>
      </c>
      <c r="AO15" s="234">
        <v>0</v>
      </c>
      <c r="AP15" s="234">
        <v>0</v>
      </c>
      <c r="AQ15" s="234">
        <v>1</v>
      </c>
      <c r="AR15" s="234">
        <v>0</v>
      </c>
      <c r="AS15" s="234">
        <v>1</v>
      </c>
      <c r="AT15" s="234">
        <v>20</v>
      </c>
      <c r="AU15" s="234">
        <v>6</v>
      </c>
      <c r="AV15" s="234">
        <v>14</v>
      </c>
      <c r="AW15" s="234">
        <v>0</v>
      </c>
      <c r="AX15" s="234">
        <v>0</v>
      </c>
      <c r="AY15" s="234">
        <v>0</v>
      </c>
      <c r="AZ15" s="378" t="s">
        <v>184</v>
      </c>
      <c r="BA15" s="169" t="s">
        <v>215</v>
      </c>
      <c r="BB15" s="234">
        <v>0</v>
      </c>
      <c r="BC15" s="234">
        <v>0</v>
      </c>
      <c r="BD15" s="234">
        <v>0</v>
      </c>
      <c r="BE15" s="234">
        <v>0</v>
      </c>
      <c r="BF15" s="234">
        <v>0</v>
      </c>
      <c r="BG15" s="234">
        <v>0</v>
      </c>
      <c r="BH15" s="234">
        <v>79</v>
      </c>
      <c r="BI15" s="234">
        <v>41</v>
      </c>
      <c r="BJ15" s="234">
        <v>38</v>
      </c>
      <c r="BK15" s="234">
        <v>21</v>
      </c>
      <c r="BL15" s="234">
        <v>14</v>
      </c>
      <c r="BM15" s="234">
        <v>7</v>
      </c>
      <c r="BN15" s="378" t="s">
        <v>184</v>
      </c>
    </row>
    <row r="16" spans="1:67" ht="20.100000000000001" customHeight="1">
      <c r="A16" s="169" t="s">
        <v>263</v>
      </c>
      <c r="B16" s="234">
        <f t="shared" si="0"/>
        <v>381</v>
      </c>
      <c r="C16" s="234">
        <f t="shared" si="1"/>
        <v>191</v>
      </c>
      <c r="D16" s="234">
        <f t="shared" si="2"/>
        <v>190</v>
      </c>
      <c r="E16" s="234">
        <v>14</v>
      </c>
      <c r="F16" s="234">
        <v>7</v>
      </c>
      <c r="G16" s="234">
        <v>7</v>
      </c>
      <c r="H16" s="234">
        <v>77</v>
      </c>
      <c r="I16" s="234">
        <v>46</v>
      </c>
      <c r="J16" s="234">
        <v>31</v>
      </c>
      <c r="K16" s="234">
        <v>1</v>
      </c>
      <c r="L16" s="234">
        <v>0</v>
      </c>
      <c r="M16" s="234">
        <v>1</v>
      </c>
      <c r="N16" s="234">
        <v>6</v>
      </c>
      <c r="O16" s="234">
        <v>3</v>
      </c>
      <c r="P16" s="234">
        <v>3</v>
      </c>
      <c r="Q16" s="378" t="s">
        <v>89</v>
      </c>
      <c r="R16" s="169" t="s">
        <v>263</v>
      </c>
      <c r="S16" s="234">
        <v>5</v>
      </c>
      <c r="T16" s="234">
        <v>1</v>
      </c>
      <c r="U16" s="234">
        <v>4</v>
      </c>
      <c r="V16" s="234">
        <v>25</v>
      </c>
      <c r="W16" s="234">
        <v>12</v>
      </c>
      <c r="X16" s="234">
        <v>13</v>
      </c>
      <c r="Y16" s="234">
        <v>0</v>
      </c>
      <c r="Z16" s="234">
        <v>0</v>
      </c>
      <c r="AA16" s="234">
        <v>0</v>
      </c>
      <c r="AB16" s="234">
        <v>0</v>
      </c>
      <c r="AC16" s="234">
        <v>0</v>
      </c>
      <c r="AD16" s="234">
        <v>0</v>
      </c>
      <c r="AE16" s="234">
        <v>84</v>
      </c>
      <c r="AF16" s="234">
        <v>31</v>
      </c>
      <c r="AG16" s="234">
        <v>53</v>
      </c>
      <c r="AH16" s="234">
        <v>65</v>
      </c>
      <c r="AI16" s="234">
        <v>37</v>
      </c>
      <c r="AJ16" s="234">
        <v>28</v>
      </c>
      <c r="AK16" s="234">
        <v>11</v>
      </c>
      <c r="AL16" s="234">
        <v>7</v>
      </c>
      <c r="AM16" s="234">
        <v>4</v>
      </c>
      <c r="AN16" s="234">
        <v>0</v>
      </c>
      <c r="AO16" s="234">
        <v>0</v>
      </c>
      <c r="AP16" s="234">
        <v>0</v>
      </c>
      <c r="AQ16" s="234">
        <v>0</v>
      </c>
      <c r="AR16" s="234">
        <v>0</v>
      </c>
      <c r="AS16" s="234">
        <v>0</v>
      </c>
      <c r="AT16" s="234">
        <v>13</v>
      </c>
      <c r="AU16" s="234">
        <v>5</v>
      </c>
      <c r="AV16" s="234">
        <v>8</v>
      </c>
      <c r="AW16" s="234">
        <v>0</v>
      </c>
      <c r="AX16" s="234">
        <v>0</v>
      </c>
      <c r="AY16" s="234">
        <v>0</v>
      </c>
      <c r="AZ16" s="378" t="s">
        <v>89</v>
      </c>
      <c r="BA16" s="169" t="s">
        <v>263</v>
      </c>
      <c r="BB16" s="234">
        <v>0</v>
      </c>
      <c r="BC16" s="234">
        <v>0</v>
      </c>
      <c r="BD16" s="234">
        <v>0</v>
      </c>
      <c r="BE16" s="234">
        <v>0</v>
      </c>
      <c r="BF16" s="234">
        <v>0</v>
      </c>
      <c r="BG16" s="234">
        <v>0</v>
      </c>
      <c r="BH16" s="234">
        <v>53</v>
      </c>
      <c r="BI16" s="234">
        <v>25</v>
      </c>
      <c r="BJ16" s="234">
        <v>28</v>
      </c>
      <c r="BK16" s="234">
        <v>27</v>
      </c>
      <c r="BL16" s="234">
        <v>17</v>
      </c>
      <c r="BM16" s="234">
        <v>10</v>
      </c>
      <c r="BN16" s="378" t="s">
        <v>89</v>
      </c>
    </row>
    <row r="17" spans="1:66" ht="20.100000000000001" customHeight="1">
      <c r="A17" s="169" t="s">
        <v>234</v>
      </c>
      <c r="B17" s="234">
        <f t="shared" si="0"/>
        <v>367</v>
      </c>
      <c r="C17" s="234">
        <f t="shared" si="1"/>
        <v>178</v>
      </c>
      <c r="D17" s="234">
        <f t="shared" si="2"/>
        <v>189</v>
      </c>
      <c r="E17" s="234">
        <v>33</v>
      </c>
      <c r="F17" s="234">
        <v>17</v>
      </c>
      <c r="G17" s="234">
        <v>16</v>
      </c>
      <c r="H17" s="234">
        <v>81</v>
      </c>
      <c r="I17" s="234">
        <v>47</v>
      </c>
      <c r="J17" s="234">
        <v>34</v>
      </c>
      <c r="K17" s="234">
        <v>0</v>
      </c>
      <c r="L17" s="234">
        <v>0</v>
      </c>
      <c r="M17" s="234">
        <v>0</v>
      </c>
      <c r="N17" s="234">
        <v>8</v>
      </c>
      <c r="O17" s="234">
        <v>5</v>
      </c>
      <c r="P17" s="234">
        <v>3</v>
      </c>
      <c r="Q17" s="378" t="s">
        <v>70</v>
      </c>
      <c r="R17" s="169" t="s">
        <v>234</v>
      </c>
      <c r="S17" s="234">
        <v>2</v>
      </c>
      <c r="T17" s="234">
        <v>1</v>
      </c>
      <c r="U17" s="234">
        <v>1</v>
      </c>
      <c r="V17" s="234">
        <v>21</v>
      </c>
      <c r="W17" s="234">
        <v>5</v>
      </c>
      <c r="X17" s="234">
        <v>16</v>
      </c>
      <c r="Y17" s="234">
        <v>0</v>
      </c>
      <c r="Z17" s="234">
        <v>0</v>
      </c>
      <c r="AA17" s="234">
        <v>0</v>
      </c>
      <c r="AB17" s="234">
        <v>0</v>
      </c>
      <c r="AC17" s="234">
        <v>0</v>
      </c>
      <c r="AD17" s="234">
        <v>0</v>
      </c>
      <c r="AE17" s="234">
        <v>96</v>
      </c>
      <c r="AF17" s="234">
        <v>40</v>
      </c>
      <c r="AG17" s="234">
        <v>56</v>
      </c>
      <c r="AH17" s="234">
        <v>45</v>
      </c>
      <c r="AI17" s="234">
        <v>28</v>
      </c>
      <c r="AJ17" s="234">
        <v>17</v>
      </c>
      <c r="AK17" s="234">
        <v>15</v>
      </c>
      <c r="AL17" s="234">
        <v>8</v>
      </c>
      <c r="AM17" s="234">
        <v>7</v>
      </c>
      <c r="AN17" s="234">
        <v>0</v>
      </c>
      <c r="AO17" s="234">
        <v>0</v>
      </c>
      <c r="AP17" s="234">
        <v>0</v>
      </c>
      <c r="AQ17" s="234">
        <v>0</v>
      </c>
      <c r="AR17" s="234">
        <v>0</v>
      </c>
      <c r="AS17" s="234">
        <v>0</v>
      </c>
      <c r="AT17" s="234">
        <v>12</v>
      </c>
      <c r="AU17" s="234">
        <v>5</v>
      </c>
      <c r="AV17" s="234">
        <v>7</v>
      </c>
      <c r="AW17" s="234">
        <v>0</v>
      </c>
      <c r="AX17" s="234">
        <v>0</v>
      </c>
      <c r="AY17" s="234">
        <v>0</v>
      </c>
      <c r="AZ17" s="378" t="s">
        <v>70</v>
      </c>
      <c r="BA17" s="169" t="s">
        <v>234</v>
      </c>
      <c r="BB17" s="234">
        <v>0</v>
      </c>
      <c r="BC17" s="234">
        <v>0</v>
      </c>
      <c r="BD17" s="234">
        <v>0</v>
      </c>
      <c r="BE17" s="234">
        <v>0</v>
      </c>
      <c r="BF17" s="234">
        <v>0</v>
      </c>
      <c r="BG17" s="234">
        <v>0</v>
      </c>
      <c r="BH17" s="234">
        <v>38</v>
      </c>
      <c r="BI17" s="234">
        <v>16</v>
      </c>
      <c r="BJ17" s="234">
        <v>22</v>
      </c>
      <c r="BK17" s="234">
        <v>16</v>
      </c>
      <c r="BL17" s="234">
        <v>6</v>
      </c>
      <c r="BM17" s="234">
        <v>10</v>
      </c>
      <c r="BN17" s="378" t="s">
        <v>70</v>
      </c>
    </row>
    <row r="18" spans="1:66" ht="20.100000000000001" customHeight="1">
      <c r="A18" s="169" t="s">
        <v>237</v>
      </c>
      <c r="B18" s="234">
        <f t="shared" si="0"/>
        <v>1086</v>
      </c>
      <c r="C18" s="234">
        <f t="shared" si="1"/>
        <v>550</v>
      </c>
      <c r="D18" s="234">
        <f t="shared" si="2"/>
        <v>536</v>
      </c>
      <c r="E18" s="234">
        <v>58</v>
      </c>
      <c r="F18" s="234">
        <v>33</v>
      </c>
      <c r="G18" s="234">
        <v>25</v>
      </c>
      <c r="H18" s="234">
        <v>256</v>
      </c>
      <c r="I18" s="234">
        <v>157</v>
      </c>
      <c r="J18" s="234">
        <v>99</v>
      </c>
      <c r="K18" s="234">
        <v>6</v>
      </c>
      <c r="L18" s="234">
        <v>1</v>
      </c>
      <c r="M18" s="234">
        <v>5</v>
      </c>
      <c r="N18" s="234">
        <v>16</v>
      </c>
      <c r="O18" s="234">
        <v>9</v>
      </c>
      <c r="P18" s="234">
        <v>7</v>
      </c>
      <c r="Q18" s="378" t="s">
        <v>62</v>
      </c>
      <c r="R18" s="169" t="s">
        <v>237</v>
      </c>
      <c r="S18" s="234">
        <v>12</v>
      </c>
      <c r="T18" s="234">
        <v>3</v>
      </c>
      <c r="U18" s="234">
        <v>9</v>
      </c>
      <c r="V18" s="234">
        <v>37</v>
      </c>
      <c r="W18" s="234">
        <v>16</v>
      </c>
      <c r="X18" s="234">
        <v>21</v>
      </c>
      <c r="Y18" s="234">
        <v>0</v>
      </c>
      <c r="Z18" s="234">
        <v>0</v>
      </c>
      <c r="AA18" s="234">
        <v>0</v>
      </c>
      <c r="AB18" s="234">
        <v>0</v>
      </c>
      <c r="AC18" s="234">
        <v>0</v>
      </c>
      <c r="AD18" s="234">
        <v>0</v>
      </c>
      <c r="AE18" s="234">
        <v>192</v>
      </c>
      <c r="AF18" s="234">
        <v>65</v>
      </c>
      <c r="AG18" s="234">
        <v>127</v>
      </c>
      <c r="AH18" s="234">
        <v>126</v>
      </c>
      <c r="AI18" s="234">
        <v>65</v>
      </c>
      <c r="AJ18" s="234">
        <v>61</v>
      </c>
      <c r="AK18" s="234">
        <v>36</v>
      </c>
      <c r="AL18" s="234">
        <v>23</v>
      </c>
      <c r="AM18" s="234">
        <v>13</v>
      </c>
      <c r="AN18" s="234">
        <v>7</v>
      </c>
      <c r="AO18" s="234">
        <v>4</v>
      </c>
      <c r="AP18" s="234">
        <v>3</v>
      </c>
      <c r="AQ18" s="234">
        <v>3</v>
      </c>
      <c r="AR18" s="234">
        <v>2</v>
      </c>
      <c r="AS18" s="234">
        <v>1</v>
      </c>
      <c r="AT18" s="234">
        <v>33</v>
      </c>
      <c r="AU18" s="234">
        <v>12</v>
      </c>
      <c r="AV18" s="234">
        <v>21</v>
      </c>
      <c r="AW18" s="234">
        <v>0</v>
      </c>
      <c r="AX18" s="234">
        <v>0</v>
      </c>
      <c r="AY18" s="234">
        <v>0</v>
      </c>
      <c r="AZ18" s="378" t="s">
        <v>62</v>
      </c>
      <c r="BA18" s="169" t="s">
        <v>237</v>
      </c>
      <c r="BB18" s="234">
        <v>1</v>
      </c>
      <c r="BC18" s="234">
        <v>1</v>
      </c>
      <c r="BD18" s="234">
        <v>0</v>
      </c>
      <c r="BE18" s="234">
        <v>1</v>
      </c>
      <c r="BF18" s="234">
        <v>1</v>
      </c>
      <c r="BG18" s="234">
        <v>0</v>
      </c>
      <c r="BH18" s="234">
        <v>223</v>
      </c>
      <c r="BI18" s="234">
        <v>104</v>
      </c>
      <c r="BJ18" s="234">
        <v>119</v>
      </c>
      <c r="BK18" s="234">
        <v>79</v>
      </c>
      <c r="BL18" s="234">
        <v>54</v>
      </c>
      <c r="BM18" s="234">
        <v>25</v>
      </c>
      <c r="BN18" s="378" t="s">
        <v>62</v>
      </c>
    </row>
    <row r="19" spans="1:66" ht="25.5" customHeight="1">
      <c r="A19" s="169" t="s">
        <v>264</v>
      </c>
      <c r="B19" s="234">
        <f t="shared" si="0"/>
        <v>630</v>
      </c>
      <c r="C19" s="234">
        <f t="shared" si="1"/>
        <v>335</v>
      </c>
      <c r="D19" s="234">
        <f t="shared" si="2"/>
        <v>295</v>
      </c>
      <c r="E19" s="234">
        <v>21</v>
      </c>
      <c r="F19" s="234">
        <v>8</v>
      </c>
      <c r="G19" s="234">
        <v>13</v>
      </c>
      <c r="H19" s="234">
        <v>135</v>
      </c>
      <c r="I19" s="234">
        <v>91</v>
      </c>
      <c r="J19" s="234">
        <v>44</v>
      </c>
      <c r="K19" s="234">
        <v>1</v>
      </c>
      <c r="L19" s="234">
        <v>0</v>
      </c>
      <c r="M19" s="234">
        <v>1</v>
      </c>
      <c r="N19" s="234">
        <v>29</v>
      </c>
      <c r="O19" s="234">
        <v>19</v>
      </c>
      <c r="P19" s="234">
        <v>10</v>
      </c>
      <c r="Q19" s="378" t="s">
        <v>73</v>
      </c>
      <c r="R19" s="169" t="s">
        <v>264</v>
      </c>
      <c r="S19" s="234">
        <v>4</v>
      </c>
      <c r="T19" s="234">
        <v>2</v>
      </c>
      <c r="U19" s="234">
        <v>2</v>
      </c>
      <c r="V19" s="234">
        <v>27</v>
      </c>
      <c r="W19" s="234">
        <v>12</v>
      </c>
      <c r="X19" s="234">
        <v>15</v>
      </c>
      <c r="Y19" s="234">
        <v>0</v>
      </c>
      <c r="Z19" s="234">
        <v>0</v>
      </c>
      <c r="AA19" s="234">
        <v>0</v>
      </c>
      <c r="AB19" s="234">
        <v>0</v>
      </c>
      <c r="AC19" s="234">
        <v>0</v>
      </c>
      <c r="AD19" s="234">
        <v>0</v>
      </c>
      <c r="AE19" s="234">
        <v>137</v>
      </c>
      <c r="AF19" s="234">
        <v>54</v>
      </c>
      <c r="AG19" s="234">
        <v>83</v>
      </c>
      <c r="AH19" s="234">
        <v>101</v>
      </c>
      <c r="AI19" s="234">
        <v>57</v>
      </c>
      <c r="AJ19" s="234">
        <v>44</v>
      </c>
      <c r="AK19" s="234">
        <v>34</v>
      </c>
      <c r="AL19" s="234">
        <v>25</v>
      </c>
      <c r="AM19" s="234">
        <v>9</v>
      </c>
      <c r="AN19" s="234">
        <v>2</v>
      </c>
      <c r="AO19" s="234">
        <v>0</v>
      </c>
      <c r="AP19" s="234">
        <v>2</v>
      </c>
      <c r="AQ19" s="234">
        <v>3</v>
      </c>
      <c r="AR19" s="234">
        <v>1</v>
      </c>
      <c r="AS19" s="234">
        <v>2</v>
      </c>
      <c r="AT19" s="234">
        <v>16</v>
      </c>
      <c r="AU19" s="234">
        <v>6</v>
      </c>
      <c r="AV19" s="234">
        <v>10</v>
      </c>
      <c r="AW19" s="234">
        <v>0</v>
      </c>
      <c r="AX19" s="234">
        <v>0</v>
      </c>
      <c r="AY19" s="234">
        <v>0</v>
      </c>
      <c r="AZ19" s="378" t="s">
        <v>73</v>
      </c>
      <c r="BA19" s="169" t="s">
        <v>264</v>
      </c>
      <c r="BB19" s="234">
        <v>0</v>
      </c>
      <c r="BC19" s="234">
        <v>0</v>
      </c>
      <c r="BD19" s="234">
        <v>0</v>
      </c>
      <c r="BE19" s="234">
        <v>1</v>
      </c>
      <c r="BF19" s="234">
        <v>0</v>
      </c>
      <c r="BG19" s="234">
        <v>1</v>
      </c>
      <c r="BH19" s="234">
        <v>71</v>
      </c>
      <c r="BI19" s="234">
        <v>31</v>
      </c>
      <c r="BJ19" s="234">
        <v>40</v>
      </c>
      <c r="BK19" s="234">
        <v>48</v>
      </c>
      <c r="BL19" s="234">
        <v>29</v>
      </c>
      <c r="BM19" s="234">
        <v>19</v>
      </c>
      <c r="BN19" s="378" t="s">
        <v>73</v>
      </c>
    </row>
    <row r="20" spans="1:66" ht="20.100000000000001" customHeight="1">
      <c r="A20" s="169" t="s">
        <v>216</v>
      </c>
      <c r="B20" s="234">
        <f t="shared" si="0"/>
        <v>634</v>
      </c>
      <c r="C20" s="234">
        <f t="shared" si="1"/>
        <v>362</v>
      </c>
      <c r="D20" s="234">
        <f t="shared" si="2"/>
        <v>272</v>
      </c>
      <c r="E20" s="234">
        <v>13</v>
      </c>
      <c r="F20" s="234">
        <v>7</v>
      </c>
      <c r="G20" s="234">
        <v>6</v>
      </c>
      <c r="H20" s="234">
        <v>144</v>
      </c>
      <c r="I20" s="234">
        <v>99</v>
      </c>
      <c r="J20" s="234">
        <v>45</v>
      </c>
      <c r="K20" s="234">
        <v>2</v>
      </c>
      <c r="L20" s="234">
        <v>1</v>
      </c>
      <c r="M20" s="234">
        <v>1</v>
      </c>
      <c r="N20" s="234">
        <v>16</v>
      </c>
      <c r="O20" s="234">
        <v>10</v>
      </c>
      <c r="P20" s="234">
        <v>6</v>
      </c>
      <c r="Q20" s="378" t="s">
        <v>198</v>
      </c>
      <c r="R20" s="169" t="s">
        <v>216</v>
      </c>
      <c r="S20" s="234">
        <v>10</v>
      </c>
      <c r="T20" s="234">
        <v>4</v>
      </c>
      <c r="U20" s="234">
        <v>6</v>
      </c>
      <c r="V20" s="234">
        <v>40</v>
      </c>
      <c r="W20" s="234">
        <v>14</v>
      </c>
      <c r="X20" s="234">
        <v>26</v>
      </c>
      <c r="Y20" s="234">
        <v>0</v>
      </c>
      <c r="Z20" s="234">
        <v>0</v>
      </c>
      <c r="AA20" s="234">
        <v>0</v>
      </c>
      <c r="AB20" s="234">
        <v>0</v>
      </c>
      <c r="AC20" s="234">
        <v>0</v>
      </c>
      <c r="AD20" s="234">
        <v>0</v>
      </c>
      <c r="AE20" s="234">
        <v>122</v>
      </c>
      <c r="AF20" s="234">
        <v>52</v>
      </c>
      <c r="AG20" s="234">
        <v>70</v>
      </c>
      <c r="AH20" s="234">
        <v>107</v>
      </c>
      <c r="AI20" s="234">
        <v>62</v>
      </c>
      <c r="AJ20" s="234">
        <v>45</v>
      </c>
      <c r="AK20" s="234">
        <v>36</v>
      </c>
      <c r="AL20" s="234">
        <v>26</v>
      </c>
      <c r="AM20" s="234">
        <v>10</v>
      </c>
      <c r="AN20" s="234">
        <v>1</v>
      </c>
      <c r="AO20" s="234">
        <v>0</v>
      </c>
      <c r="AP20" s="234">
        <v>1</v>
      </c>
      <c r="AQ20" s="234">
        <v>5</v>
      </c>
      <c r="AR20" s="234">
        <v>4</v>
      </c>
      <c r="AS20" s="234">
        <v>1</v>
      </c>
      <c r="AT20" s="234">
        <v>20</v>
      </c>
      <c r="AU20" s="234">
        <v>9</v>
      </c>
      <c r="AV20" s="234">
        <v>11</v>
      </c>
      <c r="AW20" s="234">
        <v>0</v>
      </c>
      <c r="AX20" s="234">
        <v>0</v>
      </c>
      <c r="AY20" s="234">
        <v>0</v>
      </c>
      <c r="AZ20" s="378" t="s">
        <v>198</v>
      </c>
      <c r="BA20" s="169" t="s">
        <v>216</v>
      </c>
      <c r="BB20" s="234">
        <v>0</v>
      </c>
      <c r="BC20" s="234">
        <v>0</v>
      </c>
      <c r="BD20" s="234">
        <v>0</v>
      </c>
      <c r="BE20" s="234">
        <v>0</v>
      </c>
      <c r="BF20" s="234">
        <v>0</v>
      </c>
      <c r="BG20" s="234">
        <v>0</v>
      </c>
      <c r="BH20" s="234">
        <v>69</v>
      </c>
      <c r="BI20" s="234">
        <v>39</v>
      </c>
      <c r="BJ20" s="234">
        <v>30</v>
      </c>
      <c r="BK20" s="234">
        <v>49</v>
      </c>
      <c r="BL20" s="234">
        <v>35</v>
      </c>
      <c r="BM20" s="234">
        <v>14</v>
      </c>
      <c r="BN20" s="378" t="s">
        <v>198</v>
      </c>
    </row>
    <row r="21" spans="1:66" ht="20.100000000000001" customHeight="1">
      <c r="A21" s="169" t="s">
        <v>218</v>
      </c>
      <c r="B21" s="234">
        <f t="shared" si="0"/>
        <v>524</v>
      </c>
      <c r="C21" s="234">
        <f t="shared" si="1"/>
        <v>273</v>
      </c>
      <c r="D21" s="234">
        <f t="shared" si="2"/>
        <v>251</v>
      </c>
      <c r="E21" s="234">
        <v>18</v>
      </c>
      <c r="F21" s="234">
        <v>7</v>
      </c>
      <c r="G21" s="234">
        <v>11</v>
      </c>
      <c r="H21" s="234">
        <v>100</v>
      </c>
      <c r="I21" s="234">
        <v>67</v>
      </c>
      <c r="J21" s="234">
        <v>33</v>
      </c>
      <c r="K21" s="234">
        <v>2</v>
      </c>
      <c r="L21" s="234">
        <v>1</v>
      </c>
      <c r="M21" s="234">
        <v>1</v>
      </c>
      <c r="N21" s="234">
        <v>18</v>
      </c>
      <c r="O21" s="234">
        <v>5</v>
      </c>
      <c r="P21" s="234">
        <v>13</v>
      </c>
      <c r="Q21" s="378" t="s">
        <v>82</v>
      </c>
      <c r="R21" s="169" t="s">
        <v>218</v>
      </c>
      <c r="S21" s="234">
        <v>2</v>
      </c>
      <c r="T21" s="234">
        <v>0</v>
      </c>
      <c r="U21" s="234">
        <v>2</v>
      </c>
      <c r="V21" s="234">
        <v>26</v>
      </c>
      <c r="W21" s="234">
        <v>8</v>
      </c>
      <c r="X21" s="234">
        <v>18</v>
      </c>
      <c r="Y21" s="234">
        <v>0</v>
      </c>
      <c r="Z21" s="234">
        <v>0</v>
      </c>
      <c r="AA21" s="234">
        <v>0</v>
      </c>
      <c r="AB21" s="234">
        <v>0</v>
      </c>
      <c r="AC21" s="234">
        <v>0</v>
      </c>
      <c r="AD21" s="234">
        <v>0</v>
      </c>
      <c r="AE21" s="234">
        <v>119</v>
      </c>
      <c r="AF21" s="234">
        <v>60</v>
      </c>
      <c r="AG21" s="234">
        <v>59</v>
      </c>
      <c r="AH21" s="234">
        <v>93</v>
      </c>
      <c r="AI21" s="234">
        <v>53</v>
      </c>
      <c r="AJ21" s="234">
        <v>40</v>
      </c>
      <c r="AK21" s="234">
        <v>18</v>
      </c>
      <c r="AL21" s="234">
        <v>12</v>
      </c>
      <c r="AM21" s="234">
        <v>6</v>
      </c>
      <c r="AN21" s="234">
        <v>1</v>
      </c>
      <c r="AO21" s="234">
        <v>1</v>
      </c>
      <c r="AP21" s="234">
        <v>0</v>
      </c>
      <c r="AQ21" s="234">
        <v>2</v>
      </c>
      <c r="AR21" s="234">
        <v>1</v>
      </c>
      <c r="AS21" s="234">
        <v>1</v>
      </c>
      <c r="AT21" s="234">
        <v>11</v>
      </c>
      <c r="AU21" s="234">
        <v>5</v>
      </c>
      <c r="AV21" s="234">
        <v>6</v>
      </c>
      <c r="AW21" s="234">
        <v>0</v>
      </c>
      <c r="AX21" s="234">
        <v>0</v>
      </c>
      <c r="AY21" s="234">
        <v>0</v>
      </c>
      <c r="AZ21" s="378" t="s">
        <v>82</v>
      </c>
      <c r="BA21" s="169" t="s">
        <v>218</v>
      </c>
      <c r="BB21" s="234">
        <v>0</v>
      </c>
      <c r="BC21" s="234">
        <v>0</v>
      </c>
      <c r="BD21" s="234">
        <v>0</v>
      </c>
      <c r="BE21" s="234">
        <v>1</v>
      </c>
      <c r="BF21" s="234">
        <v>0</v>
      </c>
      <c r="BG21" s="234">
        <v>1</v>
      </c>
      <c r="BH21" s="234">
        <v>69</v>
      </c>
      <c r="BI21" s="234">
        <v>26</v>
      </c>
      <c r="BJ21" s="234">
        <v>43</v>
      </c>
      <c r="BK21" s="234">
        <v>44</v>
      </c>
      <c r="BL21" s="234">
        <v>27</v>
      </c>
      <c r="BM21" s="234">
        <v>17</v>
      </c>
      <c r="BN21" s="378" t="s">
        <v>82</v>
      </c>
    </row>
    <row r="22" spans="1:66" ht="20.100000000000001" customHeight="1">
      <c r="A22" s="169" t="s">
        <v>208</v>
      </c>
      <c r="B22" s="234">
        <f t="shared" si="0"/>
        <v>483</v>
      </c>
      <c r="C22" s="234">
        <f t="shared" si="1"/>
        <v>237</v>
      </c>
      <c r="D22" s="234">
        <f t="shared" si="2"/>
        <v>246</v>
      </c>
      <c r="E22" s="234">
        <v>34</v>
      </c>
      <c r="F22" s="234">
        <v>12</v>
      </c>
      <c r="G22" s="234">
        <v>22</v>
      </c>
      <c r="H22" s="234">
        <v>101</v>
      </c>
      <c r="I22" s="234">
        <v>66</v>
      </c>
      <c r="J22" s="234">
        <v>35</v>
      </c>
      <c r="K22" s="234">
        <v>2</v>
      </c>
      <c r="L22" s="234">
        <v>0</v>
      </c>
      <c r="M22" s="234">
        <v>2</v>
      </c>
      <c r="N22" s="234">
        <v>15</v>
      </c>
      <c r="O22" s="234">
        <v>5</v>
      </c>
      <c r="P22" s="234">
        <v>10</v>
      </c>
      <c r="Q22" s="378" t="s">
        <v>56</v>
      </c>
      <c r="R22" s="169" t="s">
        <v>208</v>
      </c>
      <c r="S22" s="234">
        <v>3</v>
      </c>
      <c r="T22" s="234">
        <v>0</v>
      </c>
      <c r="U22" s="234">
        <v>3</v>
      </c>
      <c r="V22" s="234">
        <v>22</v>
      </c>
      <c r="W22" s="234">
        <v>9</v>
      </c>
      <c r="X22" s="234">
        <v>13</v>
      </c>
      <c r="Y22" s="234">
        <v>0</v>
      </c>
      <c r="Z22" s="234">
        <v>0</v>
      </c>
      <c r="AA22" s="234">
        <v>0</v>
      </c>
      <c r="AB22" s="234">
        <v>0</v>
      </c>
      <c r="AC22" s="234">
        <v>0</v>
      </c>
      <c r="AD22" s="234">
        <v>0</v>
      </c>
      <c r="AE22" s="234">
        <v>69</v>
      </c>
      <c r="AF22" s="234">
        <v>27</v>
      </c>
      <c r="AG22" s="234">
        <v>42</v>
      </c>
      <c r="AH22" s="234">
        <v>75</v>
      </c>
      <c r="AI22" s="234">
        <v>43</v>
      </c>
      <c r="AJ22" s="234">
        <v>32</v>
      </c>
      <c r="AK22" s="234">
        <v>19</v>
      </c>
      <c r="AL22" s="234">
        <v>6</v>
      </c>
      <c r="AM22" s="234">
        <v>13</v>
      </c>
      <c r="AN22" s="234">
        <v>1</v>
      </c>
      <c r="AO22" s="234">
        <v>0</v>
      </c>
      <c r="AP22" s="234">
        <v>1</v>
      </c>
      <c r="AQ22" s="234">
        <v>2</v>
      </c>
      <c r="AR22" s="234">
        <v>1</v>
      </c>
      <c r="AS22" s="234">
        <v>1</v>
      </c>
      <c r="AT22" s="234">
        <v>19</v>
      </c>
      <c r="AU22" s="234">
        <v>1</v>
      </c>
      <c r="AV22" s="234">
        <v>18</v>
      </c>
      <c r="AW22" s="234">
        <v>0</v>
      </c>
      <c r="AX22" s="234">
        <v>0</v>
      </c>
      <c r="AY22" s="234">
        <v>0</v>
      </c>
      <c r="AZ22" s="378" t="s">
        <v>56</v>
      </c>
      <c r="BA22" s="169" t="s">
        <v>208</v>
      </c>
      <c r="BB22" s="234">
        <v>0</v>
      </c>
      <c r="BC22" s="234">
        <v>0</v>
      </c>
      <c r="BD22" s="234">
        <v>0</v>
      </c>
      <c r="BE22" s="234">
        <v>0</v>
      </c>
      <c r="BF22" s="234">
        <v>0</v>
      </c>
      <c r="BG22" s="234">
        <v>0</v>
      </c>
      <c r="BH22" s="234">
        <v>86</v>
      </c>
      <c r="BI22" s="234">
        <v>42</v>
      </c>
      <c r="BJ22" s="234">
        <v>44</v>
      </c>
      <c r="BK22" s="234">
        <v>35</v>
      </c>
      <c r="BL22" s="234">
        <v>25</v>
      </c>
      <c r="BM22" s="234">
        <v>10</v>
      </c>
      <c r="BN22" s="378" t="s">
        <v>56</v>
      </c>
    </row>
    <row r="23" spans="1:66" ht="27.95" customHeight="1">
      <c r="A23" s="169" t="s">
        <v>205</v>
      </c>
      <c r="B23" s="234">
        <f t="shared" si="0"/>
        <v>952</v>
      </c>
      <c r="C23" s="234">
        <f t="shared" si="1"/>
        <v>482</v>
      </c>
      <c r="D23" s="234">
        <f t="shared" si="2"/>
        <v>470</v>
      </c>
      <c r="E23" s="234">
        <v>42</v>
      </c>
      <c r="F23" s="234">
        <v>12</v>
      </c>
      <c r="G23" s="234">
        <v>30</v>
      </c>
      <c r="H23" s="234">
        <v>188</v>
      </c>
      <c r="I23" s="234">
        <v>125</v>
      </c>
      <c r="J23" s="234">
        <v>63</v>
      </c>
      <c r="K23" s="234">
        <v>0</v>
      </c>
      <c r="L23" s="234">
        <v>0</v>
      </c>
      <c r="M23" s="234">
        <v>0</v>
      </c>
      <c r="N23" s="234">
        <v>36</v>
      </c>
      <c r="O23" s="234">
        <v>17</v>
      </c>
      <c r="P23" s="234">
        <v>19</v>
      </c>
      <c r="Q23" s="378" t="s">
        <v>185</v>
      </c>
      <c r="R23" s="169" t="s">
        <v>205</v>
      </c>
      <c r="S23" s="234">
        <v>5</v>
      </c>
      <c r="T23" s="234">
        <v>3</v>
      </c>
      <c r="U23" s="234">
        <v>2</v>
      </c>
      <c r="V23" s="234">
        <v>37</v>
      </c>
      <c r="W23" s="234">
        <v>13</v>
      </c>
      <c r="X23" s="234">
        <v>24</v>
      </c>
      <c r="Y23" s="234">
        <v>0</v>
      </c>
      <c r="Z23" s="234">
        <v>0</v>
      </c>
      <c r="AA23" s="234">
        <v>0</v>
      </c>
      <c r="AB23" s="234">
        <v>0</v>
      </c>
      <c r="AC23" s="234">
        <v>0</v>
      </c>
      <c r="AD23" s="234">
        <v>0</v>
      </c>
      <c r="AE23" s="234">
        <v>239</v>
      </c>
      <c r="AF23" s="234">
        <v>90</v>
      </c>
      <c r="AG23" s="234">
        <v>149</v>
      </c>
      <c r="AH23" s="234">
        <v>150</v>
      </c>
      <c r="AI23" s="234">
        <v>86</v>
      </c>
      <c r="AJ23" s="234">
        <v>64</v>
      </c>
      <c r="AK23" s="234">
        <v>51</v>
      </c>
      <c r="AL23" s="234">
        <v>27</v>
      </c>
      <c r="AM23" s="234">
        <v>24</v>
      </c>
      <c r="AN23" s="234">
        <v>4</v>
      </c>
      <c r="AO23" s="234">
        <v>0</v>
      </c>
      <c r="AP23" s="234">
        <v>4</v>
      </c>
      <c r="AQ23" s="234">
        <v>5</v>
      </c>
      <c r="AR23" s="234">
        <v>2</v>
      </c>
      <c r="AS23" s="234">
        <v>3</v>
      </c>
      <c r="AT23" s="234">
        <v>22</v>
      </c>
      <c r="AU23" s="234">
        <v>9</v>
      </c>
      <c r="AV23" s="234">
        <v>13</v>
      </c>
      <c r="AW23" s="234">
        <v>0</v>
      </c>
      <c r="AX23" s="234">
        <v>0</v>
      </c>
      <c r="AY23" s="234">
        <v>0</v>
      </c>
      <c r="AZ23" s="378" t="s">
        <v>185</v>
      </c>
      <c r="BA23" s="169" t="s">
        <v>205</v>
      </c>
      <c r="BB23" s="234">
        <v>0</v>
      </c>
      <c r="BC23" s="234">
        <v>0</v>
      </c>
      <c r="BD23" s="234">
        <v>0</v>
      </c>
      <c r="BE23" s="234">
        <v>0</v>
      </c>
      <c r="BF23" s="234">
        <v>0</v>
      </c>
      <c r="BG23" s="234">
        <v>0</v>
      </c>
      <c r="BH23" s="234">
        <v>102</v>
      </c>
      <c r="BI23" s="234">
        <v>50</v>
      </c>
      <c r="BJ23" s="234">
        <v>52</v>
      </c>
      <c r="BK23" s="234">
        <v>71</v>
      </c>
      <c r="BL23" s="234">
        <v>48</v>
      </c>
      <c r="BM23" s="234">
        <v>23</v>
      </c>
      <c r="BN23" s="378" t="s">
        <v>185</v>
      </c>
    </row>
    <row r="24" spans="1:66" ht="20.100000000000001" customHeight="1">
      <c r="A24" s="169" t="s">
        <v>250</v>
      </c>
      <c r="B24" s="234">
        <f t="shared" si="0"/>
        <v>620</v>
      </c>
      <c r="C24" s="234">
        <f t="shared" si="1"/>
        <v>315</v>
      </c>
      <c r="D24" s="234">
        <f t="shared" si="2"/>
        <v>305</v>
      </c>
      <c r="E24" s="234">
        <v>45</v>
      </c>
      <c r="F24" s="234">
        <v>18</v>
      </c>
      <c r="G24" s="234">
        <v>27</v>
      </c>
      <c r="H24" s="234">
        <v>142</v>
      </c>
      <c r="I24" s="234">
        <v>91</v>
      </c>
      <c r="J24" s="234">
        <v>51</v>
      </c>
      <c r="K24" s="234">
        <v>2</v>
      </c>
      <c r="L24" s="234">
        <v>1</v>
      </c>
      <c r="M24" s="234">
        <v>1</v>
      </c>
      <c r="N24" s="234">
        <v>31</v>
      </c>
      <c r="O24" s="234">
        <v>15</v>
      </c>
      <c r="P24" s="234">
        <v>16</v>
      </c>
      <c r="Q24" s="378" t="s">
        <v>192</v>
      </c>
      <c r="R24" s="169" t="s">
        <v>250</v>
      </c>
      <c r="S24" s="234">
        <v>4</v>
      </c>
      <c r="T24" s="234">
        <v>2</v>
      </c>
      <c r="U24" s="234">
        <v>2</v>
      </c>
      <c r="V24" s="234">
        <v>33</v>
      </c>
      <c r="W24" s="234">
        <v>12</v>
      </c>
      <c r="X24" s="234">
        <v>21</v>
      </c>
      <c r="Y24" s="234">
        <v>0</v>
      </c>
      <c r="Z24" s="234">
        <v>0</v>
      </c>
      <c r="AA24" s="234">
        <v>0</v>
      </c>
      <c r="AB24" s="234">
        <v>0</v>
      </c>
      <c r="AC24" s="234">
        <v>0</v>
      </c>
      <c r="AD24" s="234">
        <v>0</v>
      </c>
      <c r="AE24" s="234">
        <v>99</v>
      </c>
      <c r="AF24" s="234">
        <v>35</v>
      </c>
      <c r="AG24" s="234">
        <v>64</v>
      </c>
      <c r="AH24" s="234">
        <v>96</v>
      </c>
      <c r="AI24" s="234">
        <v>53</v>
      </c>
      <c r="AJ24" s="234">
        <v>43</v>
      </c>
      <c r="AK24" s="234">
        <v>29</v>
      </c>
      <c r="AL24" s="234">
        <v>19</v>
      </c>
      <c r="AM24" s="234">
        <v>10</v>
      </c>
      <c r="AN24" s="234">
        <v>1</v>
      </c>
      <c r="AO24" s="234">
        <v>1</v>
      </c>
      <c r="AP24" s="234">
        <v>0</v>
      </c>
      <c r="AQ24" s="234">
        <v>2</v>
      </c>
      <c r="AR24" s="234">
        <v>0</v>
      </c>
      <c r="AS24" s="234">
        <v>2</v>
      </c>
      <c r="AT24" s="234">
        <v>17</v>
      </c>
      <c r="AU24" s="234">
        <v>6</v>
      </c>
      <c r="AV24" s="234">
        <v>11</v>
      </c>
      <c r="AW24" s="234">
        <v>0</v>
      </c>
      <c r="AX24" s="234">
        <v>0</v>
      </c>
      <c r="AY24" s="234">
        <v>0</v>
      </c>
      <c r="AZ24" s="378" t="s">
        <v>192</v>
      </c>
      <c r="BA24" s="169" t="s">
        <v>250</v>
      </c>
      <c r="BB24" s="234">
        <v>0</v>
      </c>
      <c r="BC24" s="234">
        <v>0</v>
      </c>
      <c r="BD24" s="234">
        <v>0</v>
      </c>
      <c r="BE24" s="234">
        <v>1</v>
      </c>
      <c r="BF24" s="234">
        <v>0</v>
      </c>
      <c r="BG24" s="234">
        <v>1</v>
      </c>
      <c r="BH24" s="234">
        <v>74</v>
      </c>
      <c r="BI24" s="234">
        <v>35</v>
      </c>
      <c r="BJ24" s="234">
        <v>39</v>
      </c>
      <c r="BK24" s="234">
        <v>44</v>
      </c>
      <c r="BL24" s="234">
        <v>27</v>
      </c>
      <c r="BM24" s="234">
        <v>17</v>
      </c>
      <c r="BN24" s="378" t="s">
        <v>192</v>
      </c>
    </row>
    <row r="25" spans="1:66" ht="20.100000000000001" customHeight="1">
      <c r="A25" s="169" t="s">
        <v>230</v>
      </c>
      <c r="B25" s="234">
        <f t="shared" si="0"/>
        <v>745</v>
      </c>
      <c r="C25" s="234">
        <f t="shared" si="1"/>
        <v>369</v>
      </c>
      <c r="D25" s="234">
        <f t="shared" si="2"/>
        <v>376</v>
      </c>
      <c r="E25" s="234">
        <v>28</v>
      </c>
      <c r="F25" s="234">
        <v>11</v>
      </c>
      <c r="G25" s="234">
        <v>17</v>
      </c>
      <c r="H25" s="234">
        <v>146</v>
      </c>
      <c r="I25" s="234">
        <v>84</v>
      </c>
      <c r="J25" s="234">
        <v>62</v>
      </c>
      <c r="K25" s="234">
        <v>0</v>
      </c>
      <c r="L25" s="234">
        <v>0</v>
      </c>
      <c r="M25" s="234">
        <v>0</v>
      </c>
      <c r="N25" s="234">
        <v>32</v>
      </c>
      <c r="O25" s="234">
        <v>16</v>
      </c>
      <c r="P25" s="234">
        <v>16</v>
      </c>
      <c r="Q25" s="378" t="s">
        <v>53</v>
      </c>
      <c r="R25" s="169" t="s">
        <v>230</v>
      </c>
      <c r="S25" s="234">
        <v>1</v>
      </c>
      <c r="T25" s="234">
        <v>0</v>
      </c>
      <c r="U25" s="234">
        <v>1</v>
      </c>
      <c r="V25" s="234">
        <v>29</v>
      </c>
      <c r="W25" s="234">
        <v>11</v>
      </c>
      <c r="X25" s="234">
        <v>18</v>
      </c>
      <c r="Y25" s="234">
        <v>0</v>
      </c>
      <c r="Z25" s="234">
        <v>0</v>
      </c>
      <c r="AA25" s="234">
        <v>0</v>
      </c>
      <c r="AB25" s="234">
        <v>1</v>
      </c>
      <c r="AC25" s="234">
        <v>0</v>
      </c>
      <c r="AD25" s="234">
        <v>1</v>
      </c>
      <c r="AE25" s="234">
        <v>145</v>
      </c>
      <c r="AF25" s="234">
        <v>63</v>
      </c>
      <c r="AG25" s="234">
        <v>82</v>
      </c>
      <c r="AH25" s="234">
        <v>121</v>
      </c>
      <c r="AI25" s="234">
        <v>69</v>
      </c>
      <c r="AJ25" s="234">
        <v>52</v>
      </c>
      <c r="AK25" s="234">
        <v>31</v>
      </c>
      <c r="AL25" s="234">
        <v>15</v>
      </c>
      <c r="AM25" s="234">
        <v>16</v>
      </c>
      <c r="AN25" s="234">
        <v>0</v>
      </c>
      <c r="AO25" s="234">
        <v>0</v>
      </c>
      <c r="AP25" s="234">
        <v>0</v>
      </c>
      <c r="AQ25" s="234">
        <v>2</v>
      </c>
      <c r="AR25" s="234">
        <v>1</v>
      </c>
      <c r="AS25" s="234">
        <v>1</v>
      </c>
      <c r="AT25" s="234">
        <v>27</v>
      </c>
      <c r="AU25" s="234">
        <v>7</v>
      </c>
      <c r="AV25" s="234">
        <v>20</v>
      </c>
      <c r="AW25" s="234">
        <v>0</v>
      </c>
      <c r="AX25" s="234">
        <v>0</v>
      </c>
      <c r="AY25" s="234">
        <v>0</v>
      </c>
      <c r="AZ25" s="378" t="s">
        <v>53</v>
      </c>
      <c r="BA25" s="169" t="s">
        <v>230</v>
      </c>
      <c r="BB25" s="234">
        <v>0</v>
      </c>
      <c r="BC25" s="234">
        <v>0</v>
      </c>
      <c r="BD25" s="234">
        <v>0</v>
      </c>
      <c r="BE25" s="234">
        <v>1</v>
      </c>
      <c r="BF25" s="234">
        <v>0</v>
      </c>
      <c r="BG25" s="234">
        <v>1</v>
      </c>
      <c r="BH25" s="234">
        <v>113</v>
      </c>
      <c r="BI25" s="234">
        <v>45</v>
      </c>
      <c r="BJ25" s="234">
        <v>68</v>
      </c>
      <c r="BK25" s="234">
        <v>68</v>
      </c>
      <c r="BL25" s="234">
        <v>47</v>
      </c>
      <c r="BM25" s="234">
        <v>21</v>
      </c>
      <c r="BN25" s="378" t="s">
        <v>53</v>
      </c>
    </row>
    <row r="26" spans="1:66" ht="20.100000000000001" customHeight="1">
      <c r="A26" s="169" t="s">
        <v>229</v>
      </c>
      <c r="B26" s="234">
        <f t="shared" si="0"/>
        <v>442</v>
      </c>
      <c r="C26" s="234">
        <f t="shared" si="1"/>
        <v>206</v>
      </c>
      <c r="D26" s="234">
        <f t="shared" si="2"/>
        <v>236</v>
      </c>
      <c r="E26" s="234">
        <v>19</v>
      </c>
      <c r="F26" s="234">
        <v>9</v>
      </c>
      <c r="G26" s="234">
        <v>10</v>
      </c>
      <c r="H26" s="234">
        <v>103</v>
      </c>
      <c r="I26" s="234">
        <v>58</v>
      </c>
      <c r="J26" s="234">
        <v>45</v>
      </c>
      <c r="K26" s="234">
        <v>3</v>
      </c>
      <c r="L26" s="234">
        <v>1</v>
      </c>
      <c r="M26" s="234">
        <v>2</v>
      </c>
      <c r="N26" s="234">
        <v>17</v>
      </c>
      <c r="O26" s="234">
        <v>8</v>
      </c>
      <c r="P26" s="234">
        <v>9</v>
      </c>
      <c r="Q26" s="378" t="s">
        <v>86</v>
      </c>
      <c r="R26" s="169" t="s">
        <v>229</v>
      </c>
      <c r="S26" s="234">
        <v>0</v>
      </c>
      <c r="T26" s="234">
        <v>0</v>
      </c>
      <c r="U26" s="234">
        <v>0</v>
      </c>
      <c r="V26" s="234">
        <v>21</v>
      </c>
      <c r="W26" s="234">
        <v>8</v>
      </c>
      <c r="X26" s="234">
        <v>13</v>
      </c>
      <c r="Y26" s="234">
        <v>0</v>
      </c>
      <c r="Z26" s="234">
        <v>0</v>
      </c>
      <c r="AA26" s="234">
        <v>0</v>
      </c>
      <c r="AB26" s="234">
        <v>0</v>
      </c>
      <c r="AC26" s="234">
        <v>0</v>
      </c>
      <c r="AD26" s="234">
        <v>0</v>
      </c>
      <c r="AE26" s="234">
        <v>66</v>
      </c>
      <c r="AF26" s="234">
        <v>25</v>
      </c>
      <c r="AG26" s="234">
        <v>41</v>
      </c>
      <c r="AH26" s="234">
        <v>81</v>
      </c>
      <c r="AI26" s="234">
        <v>46</v>
      </c>
      <c r="AJ26" s="234">
        <v>35</v>
      </c>
      <c r="AK26" s="234">
        <v>19</v>
      </c>
      <c r="AL26" s="234">
        <v>6</v>
      </c>
      <c r="AM26" s="234">
        <v>13</v>
      </c>
      <c r="AN26" s="234">
        <v>3</v>
      </c>
      <c r="AO26" s="234">
        <v>1</v>
      </c>
      <c r="AP26" s="234">
        <v>2</v>
      </c>
      <c r="AQ26" s="234">
        <v>0</v>
      </c>
      <c r="AR26" s="234">
        <v>0</v>
      </c>
      <c r="AS26" s="234">
        <v>0</v>
      </c>
      <c r="AT26" s="234">
        <v>16</v>
      </c>
      <c r="AU26" s="234">
        <v>2</v>
      </c>
      <c r="AV26" s="234">
        <v>14</v>
      </c>
      <c r="AW26" s="234">
        <v>0</v>
      </c>
      <c r="AX26" s="234">
        <v>0</v>
      </c>
      <c r="AY26" s="234">
        <v>0</v>
      </c>
      <c r="AZ26" s="378" t="s">
        <v>86</v>
      </c>
      <c r="BA26" s="169" t="s">
        <v>229</v>
      </c>
      <c r="BB26" s="234">
        <v>0</v>
      </c>
      <c r="BC26" s="234">
        <v>0</v>
      </c>
      <c r="BD26" s="234">
        <v>0</v>
      </c>
      <c r="BE26" s="234">
        <v>1</v>
      </c>
      <c r="BF26" s="234">
        <v>1</v>
      </c>
      <c r="BG26" s="234">
        <v>0</v>
      </c>
      <c r="BH26" s="234">
        <v>65</v>
      </c>
      <c r="BI26" s="234">
        <v>28</v>
      </c>
      <c r="BJ26" s="234">
        <v>37</v>
      </c>
      <c r="BK26" s="234">
        <v>28</v>
      </c>
      <c r="BL26" s="234">
        <v>13</v>
      </c>
      <c r="BM26" s="234">
        <v>15</v>
      </c>
      <c r="BN26" s="378" t="s">
        <v>86</v>
      </c>
    </row>
    <row r="27" spans="1:66" ht="24" customHeight="1">
      <c r="A27" s="169" t="s">
        <v>223</v>
      </c>
      <c r="B27" s="234">
        <f t="shared" si="0"/>
        <v>619</v>
      </c>
      <c r="C27" s="234">
        <f t="shared" si="1"/>
        <v>327</v>
      </c>
      <c r="D27" s="234">
        <f t="shared" si="2"/>
        <v>292</v>
      </c>
      <c r="E27" s="234">
        <v>29</v>
      </c>
      <c r="F27" s="234">
        <v>11</v>
      </c>
      <c r="G27" s="234">
        <v>18</v>
      </c>
      <c r="H27" s="234">
        <v>150</v>
      </c>
      <c r="I27" s="234">
        <v>87</v>
      </c>
      <c r="J27" s="234">
        <v>63</v>
      </c>
      <c r="K27" s="234">
        <v>1</v>
      </c>
      <c r="L27" s="234">
        <v>0</v>
      </c>
      <c r="M27" s="234">
        <v>1</v>
      </c>
      <c r="N27" s="234">
        <v>15</v>
      </c>
      <c r="O27" s="234">
        <v>13</v>
      </c>
      <c r="P27" s="234">
        <v>2</v>
      </c>
      <c r="Q27" s="378" t="s">
        <v>95</v>
      </c>
      <c r="R27" s="169" t="s">
        <v>223</v>
      </c>
      <c r="S27" s="234">
        <v>2</v>
      </c>
      <c r="T27" s="234">
        <v>2</v>
      </c>
      <c r="U27" s="234">
        <v>0</v>
      </c>
      <c r="V27" s="234">
        <v>23</v>
      </c>
      <c r="W27" s="234">
        <v>8</v>
      </c>
      <c r="X27" s="234">
        <v>15</v>
      </c>
      <c r="Y27" s="234">
        <v>0</v>
      </c>
      <c r="Z27" s="234">
        <v>0</v>
      </c>
      <c r="AA27" s="234">
        <v>0</v>
      </c>
      <c r="AB27" s="234">
        <v>0</v>
      </c>
      <c r="AC27" s="234">
        <v>0</v>
      </c>
      <c r="AD27" s="234">
        <v>0</v>
      </c>
      <c r="AE27" s="234">
        <v>116</v>
      </c>
      <c r="AF27" s="234">
        <v>55</v>
      </c>
      <c r="AG27" s="234">
        <v>61</v>
      </c>
      <c r="AH27" s="234">
        <v>101</v>
      </c>
      <c r="AI27" s="234">
        <v>53</v>
      </c>
      <c r="AJ27" s="234">
        <v>48</v>
      </c>
      <c r="AK27" s="234">
        <v>27</v>
      </c>
      <c r="AL27" s="234">
        <v>13</v>
      </c>
      <c r="AM27" s="234">
        <v>14</v>
      </c>
      <c r="AN27" s="234">
        <v>3</v>
      </c>
      <c r="AO27" s="234">
        <v>2</v>
      </c>
      <c r="AP27" s="234">
        <v>1</v>
      </c>
      <c r="AQ27" s="234">
        <v>2</v>
      </c>
      <c r="AR27" s="234">
        <v>1</v>
      </c>
      <c r="AS27" s="234">
        <v>1</v>
      </c>
      <c r="AT27" s="234">
        <v>35</v>
      </c>
      <c r="AU27" s="234">
        <v>12</v>
      </c>
      <c r="AV27" s="234">
        <v>23</v>
      </c>
      <c r="AW27" s="234">
        <v>0</v>
      </c>
      <c r="AX27" s="234">
        <v>0</v>
      </c>
      <c r="AY27" s="234">
        <v>0</v>
      </c>
      <c r="AZ27" s="378" t="s">
        <v>95</v>
      </c>
      <c r="BA27" s="169" t="s">
        <v>223</v>
      </c>
      <c r="BB27" s="234">
        <v>0</v>
      </c>
      <c r="BC27" s="234">
        <v>0</v>
      </c>
      <c r="BD27" s="234">
        <v>0</v>
      </c>
      <c r="BE27" s="234">
        <v>0</v>
      </c>
      <c r="BF27" s="234">
        <v>0</v>
      </c>
      <c r="BG27" s="234">
        <v>0</v>
      </c>
      <c r="BH27" s="234">
        <v>71</v>
      </c>
      <c r="BI27" s="234">
        <v>38</v>
      </c>
      <c r="BJ27" s="234">
        <v>33</v>
      </c>
      <c r="BK27" s="234">
        <v>44</v>
      </c>
      <c r="BL27" s="234">
        <v>32</v>
      </c>
      <c r="BM27" s="234">
        <v>12</v>
      </c>
      <c r="BN27" s="378" t="s">
        <v>95</v>
      </c>
    </row>
    <row r="28" spans="1:66" ht="20.100000000000001" customHeight="1">
      <c r="A28" s="169" t="s">
        <v>266</v>
      </c>
      <c r="B28" s="234">
        <f t="shared" si="0"/>
        <v>563</v>
      </c>
      <c r="C28" s="234">
        <f t="shared" si="1"/>
        <v>299</v>
      </c>
      <c r="D28" s="234">
        <f t="shared" si="2"/>
        <v>264</v>
      </c>
      <c r="E28" s="234">
        <v>20</v>
      </c>
      <c r="F28" s="234">
        <v>9</v>
      </c>
      <c r="G28" s="234">
        <v>11</v>
      </c>
      <c r="H28" s="234">
        <v>147</v>
      </c>
      <c r="I28" s="234">
        <v>103</v>
      </c>
      <c r="J28" s="234">
        <v>44</v>
      </c>
      <c r="K28" s="234">
        <v>2</v>
      </c>
      <c r="L28" s="234">
        <v>0</v>
      </c>
      <c r="M28" s="234">
        <v>2</v>
      </c>
      <c r="N28" s="234">
        <v>28</v>
      </c>
      <c r="O28" s="234">
        <v>13</v>
      </c>
      <c r="P28" s="234">
        <v>15</v>
      </c>
      <c r="Q28" s="378" t="s">
        <v>84</v>
      </c>
      <c r="R28" s="169" t="s">
        <v>266</v>
      </c>
      <c r="S28" s="234">
        <v>2</v>
      </c>
      <c r="T28" s="234">
        <v>1</v>
      </c>
      <c r="U28" s="234">
        <v>1</v>
      </c>
      <c r="V28" s="234">
        <v>42</v>
      </c>
      <c r="W28" s="234">
        <v>13</v>
      </c>
      <c r="X28" s="234">
        <v>29</v>
      </c>
      <c r="Y28" s="234">
        <v>0</v>
      </c>
      <c r="Z28" s="234">
        <v>0</v>
      </c>
      <c r="AA28" s="234">
        <v>0</v>
      </c>
      <c r="AB28" s="234">
        <v>0</v>
      </c>
      <c r="AC28" s="234">
        <v>0</v>
      </c>
      <c r="AD28" s="234">
        <v>0</v>
      </c>
      <c r="AE28" s="234">
        <v>113</v>
      </c>
      <c r="AF28" s="234">
        <v>48</v>
      </c>
      <c r="AG28" s="234">
        <v>65</v>
      </c>
      <c r="AH28" s="234">
        <v>84</v>
      </c>
      <c r="AI28" s="234">
        <v>42</v>
      </c>
      <c r="AJ28" s="234">
        <v>42</v>
      </c>
      <c r="AK28" s="234">
        <v>16</v>
      </c>
      <c r="AL28" s="234">
        <v>11</v>
      </c>
      <c r="AM28" s="234">
        <v>5</v>
      </c>
      <c r="AN28" s="234">
        <v>2</v>
      </c>
      <c r="AO28" s="234">
        <v>0</v>
      </c>
      <c r="AP28" s="234">
        <v>2</v>
      </c>
      <c r="AQ28" s="234">
        <v>4</v>
      </c>
      <c r="AR28" s="234">
        <v>0</v>
      </c>
      <c r="AS28" s="234">
        <v>4</v>
      </c>
      <c r="AT28" s="234">
        <v>17</v>
      </c>
      <c r="AU28" s="234">
        <v>8</v>
      </c>
      <c r="AV28" s="234">
        <v>9</v>
      </c>
      <c r="AW28" s="234">
        <v>0</v>
      </c>
      <c r="AX28" s="234">
        <v>0</v>
      </c>
      <c r="AY28" s="234">
        <v>0</v>
      </c>
      <c r="AZ28" s="378" t="s">
        <v>84</v>
      </c>
      <c r="BA28" s="169" t="s">
        <v>266</v>
      </c>
      <c r="BB28" s="234">
        <v>0</v>
      </c>
      <c r="BC28" s="234">
        <v>0</v>
      </c>
      <c r="BD28" s="234">
        <v>0</v>
      </c>
      <c r="BE28" s="234">
        <v>1</v>
      </c>
      <c r="BF28" s="234">
        <v>1</v>
      </c>
      <c r="BG28" s="234">
        <v>0</v>
      </c>
      <c r="BH28" s="234">
        <v>46</v>
      </c>
      <c r="BI28" s="234">
        <v>22</v>
      </c>
      <c r="BJ28" s="234">
        <v>24</v>
      </c>
      <c r="BK28" s="234">
        <v>39</v>
      </c>
      <c r="BL28" s="234">
        <v>28</v>
      </c>
      <c r="BM28" s="234">
        <v>11</v>
      </c>
      <c r="BN28" s="378" t="s">
        <v>84</v>
      </c>
    </row>
    <row r="29" spans="1:66" ht="20.100000000000001" customHeight="1">
      <c r="A29" s="169" t="s">
        <v>22</v>
      </c>
      <c r="B29" s="234">
        <f t="shared" si="0"/>
        <v>700</v>
      </c>
      <c r="C29" s="234">
        <f t="shared" si="1"/>
        <v>383</v>
      </c>
      <c r="D29" s="234">
        <f t="shared" si="2"/>
        <v>317</v>
      </c>
      <c r="E29" s="234">
        <v>39</v>
      </c>
      <c r="F29" s="234">
        <v>18</v>
      </c>
      <c r="G29" s="234">
        <v>21</v>
      </c>
      <c r="H29" s="234">
        <v>162</v>
      </c>
      <c r="I29" s="234">
        <v>105</v>
      </c>
      <c r="J29" s="234">
        <v>57</v>
      </c>
      <c r="K29" s="234">
        <v>2</v>
      </c>
      <c r="L29" s="234">
        <v>1</v>
      </c>
      <c r="M29" s="234">
        <v>1</v>
      </c>
      <c r="N29" s="234">
        <v>23</v>
      </c>
      <c r="O29" s="234">
        <v>12</v>
      </c>
      <c r="P29" s="234">
        <v>11</v>
      </c>
      <c r="Q29" s="378" t="s">
        <v>269</v>
      </c>
      <c r="R29" s="169" t="s">
        <v>22</v>
      </c>
      <c r="S29" s="234">
        <v>1</v>
      </c>
      <c r="T29" s="234">
        <v>0</v>
      </c>
      <c r="U29" s="234">
        <v>1</v>
      </c>
      <c r="V29" s="234">
        <v>32</v>
      </c>
      <c r="W29" s="234">
        <v>16</v>
      </c>
      <c r="X29" s="234">
        <v>16</v>
      </c>
      <c r="Y29" s="234">
        <v>0</v>
      </c>
      <c r="Z29" s="234">
        <v>0</v>
      </c>
      <c r="AA29" s="234">
        <v>0</v>
      </c>
      <c r="AB29" s="234">
        <v>0</v>
      </c>
      <c r="AC29" s="234">
        <v>0</v>
      </c>
      <c r="AD29" s="234">
        <v>0</v>
      </c>
      <c r="AE29" s="234">
        <v>151</v>
      </c>
      <c r="AF29" s="234">
        <v>66</v>
      </c>
      <c r="AG29" s="234">
        <v>85</v>
      </c>
      <c r="AH29" s="234">
        <v>84</v>
      </c>
      <c r="AI29" s="234">
        <v>54</v>
      </c>
      <c r="AJ29" s="234">
        <v>30</v>
      </c>
      <c r="AK29" s="234">
        <v>32</v>
      </c>
      <c r="AL29" s="234">
        <v>20</v>
      </c>
      <c r="AM29" s="234">
        <v>12</v>
      </c>
      <c r="AN29" s="234">
        <v>2</v>
      </c>
      <c r="AO29" s="234">
        <v>2</v>
      </c>
      <c r="AP29" s="234">
        <v>0</v>
      </c>
      <c r="AQ29" s="234">
        <v>3</v>
      </c>
      <c r="AR29" s="234">
        <v>3</v>
      </c>
      <c r="AS29" s="234">
        <v>0</v>
      </c>
      <c r="AT29" s="234">
        <v>23</v>
      </c>
      <c r="AU29" s="234">
        <v>9</v>
      </c>
      <c r="AV29" s="234">
        <v>14</v>
      </c>
      <c r="AW29" s="234">
        <v>0</v>
      </c>
      <c r="AX29" s="234">
        <v>0</v>
      </c>
      <c r="AY29" s="234">
        <v>0</v>
      </c>
      <c r="AZ29" s="378" t="s">
        <v>269</v>
      </c>
      <c r="BA29" s="169" t="s">
        <v>22</v>
      </c>
      <c r="BB29" s="234">
        <v>0</v>
      </c>
      <c r="BC29" s="234">
        <v>0</v>
      </c>
      <c r="BD29" s="234">
        <v>0</v>
      </c>
      <c r="BE29" s="234">
        <v>0</v>
      </c>
      <c r="BF29" s="234">
        <v>0</v>
      </c>
      <c r="BG29" s="234">
        <v>0</v>
      </c>
      <c r="BH29" s="234">
        <v>97</v>
      </c>
      <c r="BI29" s="234">
        <v>47</v>
      </c>
      <c r="BJ29" s="234">
        <v>50</v>
      </c>
      <c r="BK29" s="234">
        <v>49</v>
      </c>
      <c r="BL29" s="234">
        <v>30</v>
      </c>
      <c r="BM29" s="234">
        <v>19</v>
      </c>
      <c r="BN29" s="378" t="s">
        <v>269</v>
      </c>
    </row>
    <row r="30" spans="1:66" ht="20.100000000000001" customHeight="1">
      <c r="A30" s="169" t="s">
        <v>240</v>
      </c>
      <c r="B30" s="234">
        <f t="shared" si="0"/>
        <v>440</v>
      </c>
      <c r="C30" s="234">
        <f t="shared" si="1"/>
        <v>223</v>
      </c>
      <c r="D30" s="234">
        <f t="shared" si="2"/>
        <v>217</v>
      </c>
      <c r="E30" s="234">
        <v>15</v>
      </c>
      <c r="F30" s="234">
        <v>6</v>
      </c>
      <c r="G30" s="234">
        <v>9</v>
      </c>
      <c r="H30" s="234">
        <v>107</v>
      </c>
      <c r="I30" s="234">
        <v>66</v>
      </c>
      <c r="J30" s="234">
        <v>41</v>
      </c>
      <c r="K30" s="234">
        <v>1</v>
      </c>
      <c r="L30" s="234">
        <v>1</v>
      </c>
      <c r="M30" s="234">
        <v>0</v>
      </c>
      <c r="N30" s="234">
        <v>10</v>
      </c>
      <c r="O30" s="234">
        <v>5</v>
      </c>
      <c r="P30" s="234">
        <v>5</v>
      </c>
      <c r="Q30" s="378" t="s">
        <v>51</v>
      </c>
      <c r="R30" s="169" t="s">
        <v>240</v>
      </c>
      <c r="S30" s="234">
        <v>8</v>
      </c>
      <c r="T30" s="234">
        <v>3</v>
      </c>
      <c r="U30" s="234">
        <v>5</v>
      </c>
      <c r="V30" s="234">
        <v>17</v>
      </c>
      <c r="W30" s="234">
        <v>10</v>
      </c>
      <c r="X30" s="234">
        <v>7</v>
      </c>
      <c r="Y30" s="234">
        <v>0</v>
      </c>
      <c r="Z30" s="234">
        <v>0</v>
      </c>
      <c r="AA30" s="234">
        <v>0</v>
      </c>
      <c r="AB30" s="234">
        <v>0</v>
      </c>
      <c r="AC30" s="234">
        <v>0</v>
      </c>
      <c r="AD30" s="234">
        <v>0</v>
      </c>
      <c r="AE30" s="234">
        <v>88</v>
      </c>
      <c r="AF30" s="234">
        <v>33</v>
      </c>
      <c r="AG30" s="234">
        <v>55</v>
      </c>
      <c r="AH30" s="234">
        <v>62</v>
      </c>
      <c r="AI30" s="234">
        <v>33</v>
      </c>
      <c r="AJ30" s="234">
        <v>29</v>
      </c>
      <c r="AK30" s="234">
        <v>34</v>
      </c>
      <c r="AL30" s="234">
        <v>16</v>
      </c>
      <c r="AM30" s="234">
        <v>18</v>
      </c>
      <c r="AN30" s="234">
        <v>2</v>
      </c>
      <c r="AO30" s="234">
        <v>2</v>
      </c>
      <c r="AP30" s="234">
        <v>0</v>
      </c>
      <c r="AQ30" s="234">
        <v>2</v>
      </c>
      <c r="AR30" s="234">
        <v>1</v>
      </c>
      <c r="AS30" s="234">
        <v>1</v>
      </c>
      <c r="AT30" s="234">
        <v>10</v>
      </c>
      <c r="AU30" s="234">
        <v>5</v>
      </c>
      <c r="AV30" s="234">
        <v>5</v>
      </c>
      <c r="AW30" s="234">
        <v>0</v>
      </c>
      <c r="AX30" s="234">
        <v>0</v>
      </c>
      <c r="AY30" s="234">
        <v>0</v>
      </c>
      <c r="AZ30" s="378" t="s">
        <v>51</v>
      </c>
      <c r="BA30" s="169" t="s">
        <v>240</v>
      </c>
      <c r="BB30" s="234">
        <v>1</v>
      </c>
      <c r="BC30" s="234">
        <v>0</v>
      </c>
      <c r="BD30" s="234">
        <v>1</v>
      </c>
      <c r="BE30" s="234">
        <v>0</v>
      </c>
      <c r="BF30" s="234">
        <v>0</v>
      </c>
      <c r="BG30" s="234">
        <v>0</v>
      </c>
      <c r="BH30" s="234">
        <v>46</v>
      </c>
      <c r="BI30" s="234">
        <v>17</v>
      </c>
      <c r="BJ30" s="234">
        <v>29</v>
      </c>
      <c r="BK30" s="234">
        <v>37</v>
      </c>
      <c r="BL30" s="234">
        <v>25</v>
      </c>
      <c r="BM30" s="234">
        <v>12</v>
      </c>
      <c r="BN30" s="378" t="s">
        <v>51</v>
      </c>
    </row>
    <row r="31" spans="1:66" ht="20.100000000000001" customHeight="1">
      <c r="A31" s="169" t="s">
        <v>207</v>
      </c>
      <c r="B31" s="234">
        <f t="shared" si="0"/>
        <v>627</v>
      </c>
      <c r="C31" s="234">
        <f t="shared" si="1"/>
        <v>304</v>
      </c>
      <c r="D31" s="234">
        <f t="shared" si="2"/>
        <v>323</v>
      </c>
      <c r="E31" s="234">
        <v>18</v>
      </c>
      <c r="F31" s="234">
        <v>5</v>
      </c>
      <c r="G31" s="234">
        <v>13</v>
      </c>
      <c r="H31" s="234">
        <v>135</v>
      </c>
      <c r="I31" s="234">
        <v>81</v>
      </c>
      <c r="J31" s="234">
        <v>54</v>
      </c>
      <c r="K31" s="234">
        <v>0</v>
      </c>
      <c r="L31" s="234">
        <v>0</v>
      </c>
      <c r="M31" s="234">
        <v>0</v>
      </c>
      <c r="N31" s="234">
        <v>15</v>
      </c>
      <c r="O31" s="234">
        <v>7</v>
      </c>
      <c r="P31" s="234">
        <v>8</v>
      </c>
      <c r="Q31" s="378" t="s">
        <v>64</v>
      </c>
      <c r="R31" s="169" t="s">
        <v>207</v>
      </c>
      <c r="S31" s="234">
        <v>2</v>
      </c>
      <c r="T31" s="234">
        <v>1</v>
      </c>
      <c r="U31" s="234">
        <v>1</v>
      </c>
      <c r="V31" s="234">
        <v>28</v>
      </c>
      <c r="W31" s="234">
        <v>9</v>
      </c>
      <c r="X31" s="234">
        <v>19</v>
      </c>
      <c r="Y31" s="234">
        <v>0</v>
      </c>
      <c r="Z31" s="234">
        <v>0</v>
      </c>
      <c r="AA31" s="234">
        <v>0</v>
      </c>
      <c r="AB31" s="234">
        <v>0</v>
      </c>
      <c r="AC31" s="234">
        <v>0</v>
      </c>
      <c r="AD31" s="234">
        <v>0</v>
      </c>
      <c r="AE31" s="234">
        <v>111</v>
      </c>
      <c r="AF31" s="234">
        <v>44</v>
      </c>
      <c r="AG31" s="234">
        <v>67</v>
      </c>
      <c r="AH31" s="234">
        <v>99</v>
      </c>
      <c r="AI31" s="234">
        <v>61</v>
      </c>
      <c r="AJ31" s="234">
        <v>38</v>
      </c>
      <c r="AK31" s="234">
        <v>28</v>
      </c>
      <c r="AL31" s="234">
        <v>9</v>
      </c>
      <c r="AM31" s="234">
        <v>19</v>
      </c>
      <c r="AN31" s="234">
        <v>5</v>
      </c>
      <c r="AO31" s="234">
        <v>2</v>
      </c>
      <c r="AP31" s="234">
        <v>3</v>
      </c>
      <c r="AQ31" s="234">
        <v>3</v>
      </c>
      <c r="AR31" s="234">
        <v>2</v>
      </c>
      <c r="AS31" s="234">
        <v>1</v>
      </c>
      <c r="AT31" s="234">
        <v>19</v>
      </c>
      <c r="AU31" s="234">
        <v>7</v>
      </c>
      <c r="AV31" s="234">
        <v>12</v>
      </c>
      <c r="AW31" s="234">
        <v>0</v>
      </c>
      <c r="AX31" s="234">
        <v>0</v>
      </c>
      <c r="AY31" s="234">
        <v>0</v>
      </c>
      <c r="AZ31" s="378" t="s">
        <v>64</v>
      </c>
      <c r="BA31" s="169" t="s">
        <v>207</v>
      </c>
      <c r="BB31" s="234">
        <v>0</v>
      </c>
      <c r="BC31" s="234">
        <v>0</v>
      </c>
      <c r="BD31" s="234">
        <v>0</v>
      </c>
      <c r="BE31" s="234">
        <v>0</v>
      </c>
      <c r="BF31" s="234">
        <v>0</v>
      </c>
      <c r="BG31" s="234">
        <v>0</v>
      </c>
      <c r="BH31" s="234">
        <v>123</v>
      </c>
      <c r="BI31" s="234">
        <v>47</v>
      </c>
      <c r="BJ31" s="234">
        <v>76</v>
      </c>
      <c r="BK31" s="234">
        <v>41</v>
      </c>
      <c r="BL31" s="234">
        <v>29</v>
      </c>
      <c r="BM31" s="234">
        <v>12</v>
      </c>
      <c r="BN31" s="378" t="s">
        <v>64</v>
      </c>
    </row>
    <row r="32" spans="1:66" s="110" customFormat="1" ht="6" customHeight="1">
      <c r="A32" s="229"/>
      <c r="B32" s="380"/>
      <c r="C32" s="381"/>
      <c r="D32" s="381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425"/>
      <c r="R32" s="231"/>
      <c r="S32" s="382"/>
      <c r="T32" s="382"/>
      <c r="U32" s="382"/>
      <c r="V32" s="382"/>
      <c r="W32" s="382"/>
      <c r="X32" s="382"/>
      <c r="Y32" s="382"/>
      <c r="Z32" s="382"/>
      <c r="AA32" s="382"/>
      <c r="AB32" s="382"/>
      <c r="AC32" s="382"/>
      <c r="AD32" s="382"/>
      <c r="AE32" s="382"/>
      <c r="AF32" s="382"/>
      <c r="AG32" s="382"/>
      <c r="AH32" s="382"/>
      <c r="AI32" s="382"/>
      <c r="AJ32" s="382"/>
      <c r="AK32" s="382"/>
      <c r="AL32" s="382"/>
      <c r="AM32" s="382"/>
      <c r="AN32" s="382"/>
      <c r="AO32" s="382"/>
      <c r="AP32" s="382"/>
      <c r="AQ32" s="382"/>
      <c r="AR32" s="382"/>
      <c r="AS32" s="382"/>
      <c r="AT32" s="382"/>
      <c r="AU32" s="382"/>
      <c r="AV32" s="382"/>
      <c r="AW32" s="382"/>
      <c r="AX32" s="382"/>
      <c r="AY32" s="382"/>
      <c r="AZ32" s="425"/>
      <c r="BA32" s="231"/>
      <c r="BB32" s="382"/>
      <c r="BC32" s="382"/>
      <c r="BD32" s="382"/>
      <c r="BE32" s="382"/>
      <c r="BF32" s="382"/>
      <c r="BG32" s="382"/>
      <c r="BH32" s="382"/>
      <c r="BI32" s="382"/>
      <c r="BJ32" s="382"/>
      <c r="BK32" s="382"/>
      <c r="BL32" s="382"/>
      <c r="BM32" s="382"/>
      <c r="BN32" s="425"/>
    </row>
    <row r="33" spans="1:66" s="36" customFormat="1" ht="15" customHeight="1">
      <c r="A33" s="217" t="s">
        <v>534</v>
      </c>
      <c r="Q33" s="21" t="s">
        <v>440</v>
      </c>
      <c r="R33" s="217" t="s">
        <v>534</v>
      </c>
      <c r="U33" s="385"/>
      <c r="AZ33" s="21" t="s">
        <v>440</v>
      </c>
      <c r="BA33" s="217" t="s">
        <v>448</v>
      </c>
      <c r="BN33" s="21" t="s">
        <v>440</v>
      </c>
    </row>
    <row r="34" spans="1:66">
      <c r="B34" s="69"/>
      <c r="C34" s="69"/>
      <c r="D34" s="6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66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66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66"/>
    </row>
    <row r="35" spans="1:66"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66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66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66"/>
    </row>
    <row r="36" spans="1:66">
      <c r="B36" s="57"/>
      <c r="Q36" s="66"/>
      <c r="AZ36" s="66"/>
      <c r="BN36" s="66"/>
    </row>
    <row r="37" spans="1:66">
      <c r="Q37" s="74"/>
      <c r="AZ37" s="74"/>
      <c r="BN37" s="74"/>
    </row>
    <row r="38" spans="1:66" ht="13.5">
      <c r="Q38" s="21"/>
      <c r="AZ38" s="21"/>
      <c r="BN38" s="21"/>
    </row>
  </sheetData>
  <mergeCells count="12">
    <mergeCell ref="BA2:BN2"/>
    <mergeCell ref="A2:Q2"/>
    <mergeCell ref="A3:Q3"/>
    <mergeCell ref="AH2:AZ2"/>
    <mergeCell ref="R2:AG2"/>
    <mergeCell ref="K6:M6"/>
    <mergeCell ref="AQ5:AS5"/>
    <mergeCell ref="K5:M5"/>
    <mergeCell ref="BA3:BN3"/>
    <mergeCell ref="BE6:BG6"/>
    <mergeCell ref="AN5:AP5"/>
    <mergeCell ref="AN6:AP6"/>
  </mergeCells>
  <phoneticPr fontId="42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85" fitToWidth="4" orientation="portrait" blackAndWhite="1" r:id="rId1"/>
  <headerFooter alignWithMargins="0"/>
  <colBreaks count="3" manualBreakCount="3">
    <brk id="17" max="32" man="1"/>
    <brk id="33" max="32" man="1"/>
    <brk id="52" max="32" man="1"/>
  </colBreaks>
  <ignoredErrors>
    <ignoredError sqref="B10:D31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view="pageBreakPreview" zoomScale="85" zoomScaleNormal="85" zoomScaleSheetLayoutView="85" workbookViewId="0">
      <selection activeCell="W19" sqref="W19"/>
    </sheetView>
  </sheetViews>
  <sheetFormatPr defaultRowHeight="12.75"/>
  <cols>
    <col min="1" max="1" width="12.28515625" style="13" customWidth="1"/>
    <col min="2" max="7" width="11.7109375" style="13" customWidth="1"/>
    <col min="8" max="8" width="12.140625" style="13" customWidth="1"/>
    <col min="9" max="9" width="11.85546875" style="13" customWidth="1"/>
    <col min="10" max="16384" width="9.140625" style="13"/>
  </cols>
  <sheetData>
    <row r="1" spans="1:9" s="49" customFormat="1" ht="24.95" customHeight="1">
      <c r="B1" s="61"/>
      <c r="D1" s="61"/>
      <c r="F1" s="61"/>
      <c r="H1" s="61"/>
      <c r="I1" s="392" t="s">
        <v>515</v>
      </c>
    </row>
    <row r="2" spans="1:9" s="64" customFormat="1" ht="24.95" customHeight="1">
      <c r="A2" s="628" t="s">
        <v>569</v>
      </c>
      <c r="B2" s="628"/>
      <c r="C2" s="628"/>
      <c r="D2" s="628"/>
      <c r="E2" s="628"/>
      <c r="F2" s="628"/>
      <c r="G2" s="628"/>
      <c r="H2" s="628"/>
      <c r="I2" s="628"/>
    </row>
    <row r="3" spans="1:9" ht="23.1" customHeight="1">
      <c r="A3" s="350" t="s">
        <v>87</v>
      </c>
      <c r="B3" s="284"/>
      <c r="C3" s="284"/>
      <c r="D3" s="284"/>
      <c r="E3" s="284"/>
      <c r="F3" s="284"/>
      <c r="G3" s="284"/>
      <c r="H3" s="284"/>
      <c r="I3" s="284"/>
    </row>
    <row r="4" spans="1:9" s="36" customFormat="1" ht="15" customHeight="1" thickBot="1">
      <c r="A4" s="217" t="s">
        <v>450</v>
      </c>
      <c r="I4" s="14" t="s">
        <v>451</v>
      </c>
    </row>
    <row r="5" spans="1:9" s="120" customFormat="1" ht="47.1" customHeight="1">
      <c r="A5" s="329" t="s">
        <v>341</v>
      </c>
      <c r="B5" s="426" t="s">
        <v>344</v>
      </c>
      <c r="C5" s="427" t="s">
        <v>345</v>
      </c>
      <c r="D5" s="428" t="s">
        <v>346</v>
      </c>
      <c r="E5" s="428" t="s">
        <v>347</v>
      </c>
      <c r="F5" s="428" t="s">
        <v>348</v>
      </c>
      <c r="G5" s="428" t="s">
        <v>349</v>
      </c>
      <c r="H5" s="429" t="s">
        <v>350</v>
      </c>
      <c r="I5" s="430" t="s">
        <v>128</v>
      </c>
    </row>
    <row r="6" spans="1:9" s="522" customFormat="1" ht="45" customHeight="1">
      <c r="A6" s="431">
        <v>2017</v>
      </c>
      <c r="B6" s="432">
        <v>18.600000000000001</v>
      </c>
      <c r="C6" s="432">
        <v>2.2999999999999998</v>
      </c>
      <c r="D6" s="432">
        <v>16.3</v>
      </c>
      <c r="E6" s="432">
        <v>94.5</v>
      </c>
      <c r="F6" s="432">
        <v>94</v>
      </c>
      <c r="G6" s="432">
        <v>36.400000000000006</v>
      </c>
      <c r="H6" s="432">
        <v>17.399999999999999</v>
      </c>
      <c r="I6" s="433">
        <v>2017</v>
      </c>
    </row>
    <row r="7" spans="1:9" s="120" customFormat="1" ht="45" customHeight="1">
      <c r="A7" s="431">
        <v>2018</v>
      </c>
      <c r="B7" s="432">
        <v>17.399999999999999</v>
      </c>
      <c r="C7" s="432">
        <v>2.2000000000000002</v>
      </c>
      <c r="D7" s="432">
        <v>15.100000000000001</v>
      </c>
      <c r="E7" s="432">
        <v>88.199999999999989</v>
      </c>
      <c r="F7" s="432">
        <v>88.5</v>
      </c>
      <c r="G7" s="432">
        <v>35.799999999999997</v>
      </c>
      <c r="H7" s="432">
        <v>18.3</v>
      </c>
      <c r="I7" s="433">
        <v>2018</v>
      </c>
    </row>
    <row r="8" spans="1:9" s="120" customFormat="1" ht="45" customHeight="1">
      <c r="A8" s="431">
        <v>2019</v>
      </c>
      <c r="B8" s="432">
        <v>17.2</v>
      </c>
      <c r="C8" s="432">
        <v>2.5</v>
      </c>
      <c r="D8" s="432">
        <v>14.2</v>
      </c>
      <c r="E8" s="432">
        <v>85.3</v>
      </c>
      <c r="F8" s="432">
        <v>91.3</v>
      </c>
      <c r="G8" s="432">
        <v>37.1</v>
      </c>
      <c r="H8" s="432">
        <v>19</v>
      </c>
      <c r="I8" s="433">
        <v>2019</v>
      </c>
    </row>
    <row r="9" spans="1:9" s="120" customFormat="1" ht="45" customHeight="1">
      <c r="A9" s="431">
        <v>2020</v>
      </c>
      <c r="B9" s="432">
        <v>14.8</v>
      </c>
      <c r="C9" s="432">
        <v>1.2</v>
      </c>
      <c r="D9" s="432">
        <v>12.8</v>
      </c>
      <c r="E9" s="432">
        <v>73.900000000000006</v>
      </c>
      <c r="F9" s="432">
        <v>83.4</v>
      </c>
      <c r="G9" s="432">
        <v>33.200000000000003</v>
      </c>
      <c r="H9" s="432">
        <v>14.399999999999999</v>
      </c>
      <c r="I9" s="433">
        <v>2020</v>
      </c>
    </row>
    <row r="10" spans="1:9" s="59" customFormat="1" ht="45" customHeight="1">
      <c r="A10" s="434">
        <v>2021</v>
      </c>
      <c r="B10" s="435">
        <f>SUM(B11:B12)</f>
        <v>14.7</v>
      </c>
      <c r="C10" s="435">
        <f t="shared" ref="C10:H10" si="0">SUM(C11:C12)</f>
        <v>1.4000000000000001</v>
      </c>
      <c r="D10" s="435">
        <f t="shared" si="0"/>
        <v>12.3</v>
      </c>
      <c r="E10" s="435">
        <f t="shared" si="0"/>
        <v>70.5</v>
      </c>
      <c r="F10" s="435">
        <f t="shared" si="0"/>
        <v>86.300000000000011</v>
      </c>
      <c r="G10" s="435">
        <f t="shared" si="0"/>
        <v>33.700000000000003</v>
      </c>
      <c r="H10" s="435">
        <f t="shared" si="0"/>
        <v>14.8</v>
      </c>
      <c r="I10" s="436">
        <f>A10</f>
        <v>2021</v>
      </c>
    </row>
    <row r="11" spans="1:9" s="59" customFormat="1" ht="45" customHeight="1">
      <c r="A11" s="417" t="s">
        <v>235</v>
      </c>
      <c r="B11" s="437">
        <v>7.6</v>
      </c>
      <c r="C11" s="437">
        <v>0.3</v>
      </c>
      <c r="D11" s="437">
        <v>3.5</v>
      </c>
      <c r="E11" s="437">
        <v>24.6</v>
      </c>
      <c r="F11" s="437">
        <v>44.2</v>
      </c>
      <c r="G11" s="437">
        <v>20.3</v>
      </c>
      <c r="H11" s="437">
        <v>8.3000000000000007</v>
      </c>
      <c r="I11" s="370" t="s">
        <v>161</v>
      </c>
    </row>
    <row r="12" spans="1:9" s="59" customFormat="1" ht="45" customHeight="1">
      <c r="A12" s="417" t="s">
        <v>236</v>
      </c>
      <c r="B12" s="437">
        <v>7.1</v>
      </c>
      <c r="C12" s="437">
        <v>1.1000000000000001</v>
      </c>
      <c r="D12" s="437">
        <v>8.8000000000000007</v>
      </c>
      <c r="E12" s="437">
        <v>45.9</v>
      </c>
      <c r="F12" s="437">
        <v>42.1</v>
      </c>
      <c r="G12" s="437">
        <v>13.4</v>
      </c>
      <c r="H12" s="437">
        <v>6.5</v>
      </c>
      <c r="I12" s="370" t="s">
        <v>169</v>
      </c>
    </row>
    <row r="13" spans="1:9" s="59" customFormat="1" ht="6" customHeight="1" thickBot="1">
      <c r="A13" s="418"/>
      <c r="B13" s="66"/>
      <c r="C13" s="66"/>
      <c r="D13" s="66"/>
      <c r="E13" s="66"/>
      <c r="F13" s="66"/>
      <c r="G13" s="66"/>
      <c r="H13" s="66"/>
      <c r="I13" s="370"/>
    </row>
    <row r="14" spans="1:9" s="111" customFormat="1" ht="47.1" customHeight="1">
      <c r="A14" s="438" t="s">
        <v>304</v>
      </c>
      <c r="B14" s="429" t="s">
        <v>305</v>
      </c>
      <c r="C14" s="429" t="s">
        <v>306</v>
      </c>
      <c r="D14" s="429" t="s">
        <v>307</v>
      </c>
      <c r="E14" s="429" t="s">
        <v>308</v>
      </c>
      <c r="F14" s="429" t="s">
        <v>309</v>
      </c>
      <c r="G14" s="429" t="s">
        <v>310</v>
      </c>
      <c r="H14" s="439" t="s">
        <v>311</v>
      </c>
      <c r="I14" s="430" t="s">
        <v>128</v>
      </c>
    </row>
    <row r="15" spans="1:9" s="110" customFormat="1" ht="45" customHeight="1">
      <c r="A15" s="267">
        <v>2017</v>
      </c>
      <c r="B15" s="432">
        <v>11.2</v>
      </c>
      <c r="C15" s="432">
        <v>8.5</v>
      </c>
      <c r="D15" s="432">
        <v>5.4</v>
      </c>
      <c r="E15" s="432">
        <v>3.4000000000000004</v>
      </c>
      <c r="F15" s="432">
        <v>1.7999999999999998</v>
      </c>
      <c r="G15" s="432">
        <v>0.79999999999999993</v>
      </c>
      <c r="H15" s="432">
        <v>0.1</v>
      </c>
      <c r="I15" s="440">
        <v>2017</v>
      </c>
    </row>
    <row r="16" spans="1:9" s="112" customFormat="1" ht="45" customHeight="1">
      <c r="A16" s="431">
        <v>2018</v>
      </c>
      <c r="B16" s="432">
        <v>11.399999999999999</v>
      </c>
      <c r="C16" s="432">
        <v>7.6999999999999993</v>
      </c>
      <c r="D16" s="432">
        <v>2.2999999999999998</v>
      </c>
      <c r="E16" s="432">
        <v>5.3000000000000007</v>
      </c>
      <c r="F16" s="432">
        <v>2.8</v>
      </c>
      <c r="G16" s="432">
        <v>1.7999999999999998</v>
      </c>
      <c r="H16" s="432">
        <v>1</v>
      </c>
      <c r="I16" s="433">
        <v>2018</v>
      </c>
    </row>
    <row r="17" spans="1:9" s="112" customFormat="1" ht="45" customHeight="1">
      <c r="A17" s="431">
        <v>2019</v>
      </c>
      <c r="B17" s="432">
        <v>11.3</v>
      </c>
      <c r="C17" s="432">
        <v>7.6999999999999993</v>
      </c>
      <c r="D17" s="432">
        <v>5.5</v>
      </c>
      <c r="E17" s="432">
        <v>3</v>
      </c>
      <c r="F17" s="432">
        <v>1.5</v>
      </c>
      <c r="G17" s="432">
        <v>1</v>
      </c>
      <c r="H17" s="432">
        <v>0.5</v>
      </c>
      <c r="I17" s="433">
        <v>2019</v>
      </c>
    </row>
    <row r="18" spans="1:9" s="112" customFormat="1" ht="45" customHeight="1">
      <c r="A18" s="431">
        <v>2020</v>
      </c>
      <c r="B18" s="432">
        <v>8.6</v>
      </c>
      <c r="C18" s="432">
        <v>7</v>
      </c>
      <c r="D18" s="432">
        <v>4.9000000000000004</v>
      </c>
      <c r="E18" s="432">
        <v>3.3</v>
      </c>
      <c r="F18" s="432">
        <v>1.5</v>
      </c>
      <c r="G18" s="432">
        <v>0.89999999999999991</v>
      </c>
      <c r="H18" s="432">
        <v>0.5</v>
      </c>
      <c r="I18" s="433">
        <v>2020</v>
      </c>
    </row>
    <row r="19" spans="1:9" s="52" customFormat="1" ht="45" customHeight="1">
      <c r="A19" s="434">
        <v>2021</v>
      </c>
      <c r="B19" s="435">
        <f>SUM(B20:B21)</f>
        <v>9.9</v>
      </c>
      <c r="C19" s="435">
        <f t="shared" ref="C19" si="1">SUM(C20:C21)</f>
        <v>7.2</v>
      </c>
      <c r="D19" s="435">
        <f t="shared" ref="D19" si="2">SUM(D20:D21)</f>
        <v>5.2</v>
      </c>
      <c r="E19" s="435">
        <f t="shared" ref="E19" si="3">SUM(E20:E21)</f>
        <v>2.9000000000000004</v>
      </c>
      <c r="F19" s="435">
        <f t="shared" ref="F19" si="4">SUM(F20:F21)</f>
        <v>1.6</v>
      </c>
      <c r="G19" s="435">
        <f t="shared" ref="G19" si="5">SUM(G20:G21)</f>
        <v>1.1000000000000001</v>
      </c>
      <c r="H19" s="435">
        <f t="shared" ref="H19" si="6">SUM(H20:H21)</f>
        <v>0.3</v>
      </c>
      <c r="I19" s="436">
        <f>A19</f>
        <v>2021</v>
      </c>
    </row>
    <row r="20" spans="1:9" s="52" customFormat="1" ht="45" customHeight="1">
      <c r="A20" s="417" t="s">
        <v>235</v>
      </c>
      <c r="B20" s="437">
        <v>5.5</v>
      </c>
      <c r="C20" s="437">
        <v>3.7</v>
      </c>
      <c r="D20" s="437">
        <v>3.1</v>
      </c>
      <c r="E20" s="437">
        <v>1.8</v>
      </c>
      <c r="F20" s="437">
        <v>1</v>
      </c>
      <c r="G20" s="441">
        <v>0.8</v>
      </c>
      <c r="H20" s="437">
        <v>0.3</v>
      </c>
      <c r="I20" s="370" t="s">
        <v>161</v>
      </c>
    </row>
    <row r="21" spans="1:9" s="52" customFormat="1" ht="45" customHeight="1">
      <c r="A21" s="417" t="s">
        <v>236</v>
      </c>
      <c r="B21" s="437">
        <v>4.4000000000000004</v>
      </c>
      <c r="C21" s="437">
        <v>3.5</v>
      </c>
      <c r="D21" s="437">
        <v>2.1</v>
      </c>
      <c r="E21" s="437">
        <v>1.1000000000000001</v>
      </c>
      <c r="F21" s="437">
        <v>0.6</v>
      </c>
      <c r="G21" s="437">
        <v>0.3</v>
      </c>
      <c r="H21" s="437">
        <v>0</v>
      </c>
      <c r="I21" s="370" t="s">
        <v>169</v>
      </c>
    </row>
    <row r="22" spans="1:9" s="110" customFormat="1" ht="6" customHeight="1">
      <c r="A22" s="231"/>
      <c r="B22" s="381"/>
      <c r="C22" s="382"/>
      <c r="D22" s="382"/>
      <c r="E22" s="382"/>
      <c r="F22" s="381"/>
      <c r="G22" s="382"/>
      <c r="H22" s="382"/>
      <c r="I22" s="442"/>
    </row>
    <row r="23" spans="1:9" s="36" customFormat="1" ht="15" customHeight="1">
      <c r="A23" s="443" t="s">
        <v>539</v>
      </c>
      <c r="I23" s="21" t="s">
        <v>452</v>
      </c>
    </row>
    <row r="24" spans="1:9">
      <c r="B24" s="69"/>
      <c r="C24" s="18"/>
      <c r="D24" s="18"/>
      <c r="E24" s="18"/>
      <c r="F24" s="69"/>
      <c r="G24" s="18"/>
      <c r="H24" s="18"/>
    </row>
    <row r="25" spans="1:9">
      <c r="B25" s="57"/>
      <c r="C25" s="57"/>
      <c r="D25" s="57"/>
      <c r="E25" s="57"/>
      <c r="F25" s="57"/>
      <c r="G25" s="57"/>
      <c r="H25" s="57"/>
    </row>
  </sheetData>
  <mergeCells count="1">
    <mergeCell ref="A2:I2"/>
  </mergeCells>
  <phoneticPr fontId="42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88" orientation="portrait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view="pageBreakPreview" zoomScale="85" zoomScaleNormal="85" zoomScaleSheetLayoutView="85" workbookViewId="0">
      <selection activeCell="Z15" sqref="Z15"/>
    </sheetView>
  </sheetViews>
  <sheetFormatPr defaultRowHeight="12.75"/>
  <cols>
    <col min="1" max="1" width="12.7109375" style="13" customWidth="1"/>
    <col min="2" max="8" width="11.7109375" style="13" customWidth="1"/>
    <col min="9" max="9" width="11.85546875" style="13" customWidth="1"/>
    <col min="10" max="16384" width="9.140625" style="13"/>
  </cols>
  <sheetData>
    <row r="1" spans="1:9" s="49" customFormat="1" ht="24.95" customHeight="1">
      <c r="A1" s="49" t="s">
        <v>516</v>
      </c>
      <c r="B1" s="61"/>
      <c r="D1" s="61"/>
      <c r="F1" s="61"/>
      <c r="H1" s="61"/>
      <c r="I1" s="392"/>
    </row>
    <row r="2" spans="1:9" s="64" customFormat="1" ht="24.95" customHeight="1">
      <c r="A2" s="628" t="s">
        <v>570</v>
      </c>
      <c r="B2" s="628"/>
      <c r="C2" s="628"/>
      <c r="D2" s="628"/>
      <c r="E2" s="628"/>
      <c r="F2" s="628"/>
      <c r="G2" s="628"/>
      <c r="H2" s="628"/>
      <c r="I2" s="628"/>
    </row>
    <row r="3" spans="1:9" ht="23.1" customHeight="1">
      <c r="A3" s="350" t="s">
        <v>90</v>
      </c>
      <c r="B3" s="284"/>
      <c r="C3" s="284"/>
      <c r="D3" s="284"/>
      <c r="E3" s="284"/>
      <c r="F3" s="284"/>
      <c r="G3" s="284"/>
      <c r="H3" s="284"/>
      <c r="I3" s="284"/>
    </row>
    <row r="4" spans="1:9" s="36" customFormat="1" ht="15" customHeight="1" thickBot="1">
      <c r="A4" s="217" t="s">
        <v>548</v>
      </c>
      <c r="I4" s="510" t="s">
        <v>549</v>
      </c>
    </row>
    <row r="5" spans="1:9" s="522" customFormat="1" ht="47.1" customHeight="1">
      <c r="A5" s="329" t="s">
        <v>341</v>
      </c>
      <c r="B5" s="426" t="s">
        <v>359</v>
      </c>
      <c r="C5" s="427" t="s">
        <v>345</v>
      </c>
      <c r="D5" s="428" t="s">
        <v>346</v>
      </c>
      <c r="E5" s="428" t="s">
        <v>360</v>
      </c>
      <c r="F5" s="428" t="s">
        <v>348</v>
      </c>
      <c r="G5" s="428" t="s">
        <v>361</v>
      </c>
      <c r="H5" s="429" t="s">
        <v>350</v>
      </c>
      <c r="I5" s="430" t="s">
        <v>128</v>
      </c>
    </row>
    <row r="6" spans="1:9" s="522" customFormat="1" ht="45" customHeight="1">
      <c r="A6" s="431">
        <v>2017</v>
      </c>
      <c r="B6" s="432">
        <v>9</v>
      </c>
      <c r="C6" s="432">
        <v>0.30000000000000004</v>
      </c>
      <c r="D6" s="432">
        <v>2.9000000000000004</v>
      </c>
      <c r="E6" s="432">
        <v>8</v>
      </c>
      <c r="F6" s="432">
        <v>15.5</v>
      </c>
      <c r="G6" s="432">
        <v>18.100000000000001</v>
      </c>
      <c r="H6" s="432">
        <v>19.399999999999999</v>
      </c>
      <c r="I6" s="433">
        <v>2017</v>
      </c>
    </row>
    <row r="7" spans="1:9" s="522" customFormat="1" ht="45" customHeight="1">
      <c r="A7" s="431">
        <v>2018</v>
      </c>
      <c r="B7" s="432">
        <v>9.3999999999999986</v>
      </c>
      <c r="C7" s="432">
        <v>0.2</v>
      </c>
      <c r="D7" s="432">
        <v>3.2</v>
      </c>
      <c r="E7" s="432">
        <v>8.5</v>
      </c>
      <c r="F7" s="432">
        <v>16.799999999999997</v>
      </c>
      <c r="G7" s="432">
        <v>18.8</v>
      </c>
      <c r="H7" s="432">
        <v>20.200000000000003</v>
      </c>
      <c r="I7" s="433">
        <v>2018</v>
      </c>
    </row>
    <row r="8" spans="1:9" s="522" customFormat="1" ht="45" customHeight="1">
      <c r="A8" s="431">
        <v>2019</v>
      </c>
      <c r="B8" s="432">
        <v>9.3000000000000007</v>
      </c>
      <c r="C8" s="432">
        <v>0.1</v>
      </c>
      <c r="D8" s="432">
        <v>2.7</v>
      </c>
      <c r="E8" s="432">
        <v>9.1000000000000014</v>
      </c>
      <c r="F8" s="432">
        <v>15.4</v>
      </c>
      <c r="G8" s="432">
        <v>19.600000000000001</v>
      </c>
      <c r="H8" s="432">
        <v>19.600000000000001</v>
      </c>
      <c r="I8" s="433">
        <v>2019</v>
      </c>
    </row>
    <row r="9" spans="1:9" s="522" customFormat="1" ht="45" customHeight="1">
      <c r="A9" s="431">
        <v>2020</v>
      </c>
      <c r="B9" s="432">
        <v>8.8999999999999986</v>
      </c>
      <c r="C9" s="432">
        <v>0.1</v>
      </c>
      <c r="D9" s="432">
        <v>2</v>
      </c>
      <c r="E9" s="432">
        <v>7</v>
      </c>
      <c r="F9" s="432">
        <v>16.2</v>
      </c>
      <c r="G9" s="432">
        <v>18.799999999999997</v>
      </c>
      <c r="H9" s="432">
        <v>18.5</v>
      </c>
      <c r="I9" s="433">
        <v>2020</v>
      </c>
    </row>
    <row r="10" spans="1:9" s="59" customFormat="1" ht="45" customHeight="1">
      <c r="A10" s="434">
        <v>2021</v>
      </c>
      <c r="B10" s="435">
        <f>SUM(B11:B12)</f>
        <v>8.6</v>
      </c>
      <c r="C10" s="435">
        <f t="shared" ref="C10:H10" si="0">SUM(C11:C12)</f>
        <v>0.1</v>
      </c>
      <c r="D10" s="435">
        <f t="shared" si="0"/>
        <v>2</v>
      </c>
      <c r="E10" s="435">
        <f t="shared" si="0"/>
        <v>7.6</v>
      </c>
      <c r="F10" s="435">
        <f t="shared" si="0"/>
        <v>13.2</v>
      </c>
      <c r="G10" s="435">
        <f t="shared" si="0"/>
        <v>17.2</v>
      </c>
      <c r="H10" s="435">
        <f t="shared" si="0"/>
        <v>18.3</v>
      </c>
      <c r="I10" s="436">
        <f>A10</f>
        <v>2021</v>
      </c>
    </row>
    <row r="11" spans="1:9" s="59" customFormat="1" ht="45" customHeight="1">
      <c r="A11" s="417" t="s">
        <v>235</v>
      </c>
      <c r="B11" s="437">
        <v>4.5999999999999996</v>
      </c>
      <c r="C11" s="437">
        <v>0</v>
      </c>
      <c r="D11" s="437">
        <v>0.4</v>
      </c>
      <c r="E11" s="437">
        <v>2.1</v>
      </c>
      <c r="F11" s="437">
        <v>4.8</v>
      </c>
      <c r="G11" s="437">
        <v>7.2</v>
      </c>
      <c r="H11" s="568">
        <v>9</v>
      </c>
      <c r="I11" s="414" t="s">
        <v>161</v>
      </c>
    </row>
    <row r="12" spans="1:9" s="59" customFormat="1" ht="45" customHeight="1">
      <c r="A12" s="417" t="s">
        <v>236</v>
      </c>
      <c r="B12" s="437">
        <v>4</v>
      </c>
      <c r="C12" s="437">
        <v>0.1</v>
      </c>
      <c r="D12" s="437">
        <v>1.6</v>
      </c>
      <c r="E12" s="437">
        <v>5.5</v>
      </c>
      <c r="F12" s="437">
        <v>8.4</v>
      </c>
      <c r="G12" s="437">
        <v>10</v>
      </c>
      <c r="H12" s="437">
        <v>9.3000000000000007</v>
      </c>
      <c r="I12" s="370" t="s">
        <v>169</v>
      </c>
    </row>
    <row r="13" spans="1:9" s="59" customFormat="1" ht="6" customHeight="1" thickBot="1">
      <c r="A13" s="418"/>
      <c r="B13" s="66"/>
      <c r="C13" s="66"/>
      <c r="D13" s="66"/>
      <c r="E13" s="66"/>
      <c r="F13" s="66"/>
      <c r="G13" s="66"/>
      <c r="H13" s="66"/>
      <c r="I13" s="370"/>
    </row>
    <row r="14" spans="1:9" s="111" customFormat="1" ht="47.1" customHeight="1">
      <c r="A14" s="438" t="s">
        <v>98</v>
      </c>
      <c r="B14" s="429" t="s">
        <v>305</v>
      </c>
      <c r="C14" s="429" t="s">
        <v>306</v>
      </c>
      <c r="D14" s="429" t="s">
        <v>307</v>
      </c>
      <c r="E14" s="429" t="s">
        <v>308</v>
      </c>
      <c r="F14" s="429" t="s">
        <v>309</v>
      </c>
      <c r="G14" s="429" t="s">
        <v>310</v>
      </c>
      <c r="H14" s="439" t="s">
        <v>311</v>
      </c>
      <c r="I14" s="430" t="s">
        <v>128</v>
      </c>
    </row>
    <row r="15" spans="1:9" s="110" customFormat="1" ht="45" customHeight="1">
      <c r="A15" s="508">
        <v>2017</v>
      </c>
      <c r="B15" s="432">
        <v>17.8</v>
      </c>
      <c r="C15" s="432">
        <v>13.5</v>
      </c>
      <c r="D15" s="432">
        <v>9.1999999999999993</v>
      </c>
      <c r="E15" s="432">
        <v>5.1999999999999993</v>
      </c>
      <c r="F15" s="432">
        <v>4.2</v>
      </c>
      <c r="G15" s="432">
        <v>2</v>
      </c>
      <c r="H15" s="432">
        <v>0.6</v>
      </c>
      <c r="I15" s="566">
        <v>2017</v>
      </c>
    </row>
    <row r="16" spans="1:9" s="112" customFormat="1" ht="45" customHeight="1">
      <c r="A16" s="431">
        <v>2018</v>
      </c>
      <c r="B16" s="432">
        <v>18.899999999999999</v>
      </c>
      <c r="C16" s="432">
        <v>13.7</v>
      </c>
      <c r="D16" s="432">
        <v>4.6999999999999993</v>
      </c>
      <c r="E16" s="432">
        <v>9.3000000000000007</v>
      </c>
      <c r="F16" s="432">
        <v>6.4</v>
      </c>
      <c r="G16" s="432">
        <v>3.9</v>
      </c>
      <c r="H16" s="565">
        <v>2</v>
      </c>
      <c r="I16" s="433">
        <v>2018</v>
      </c>
    </row>
    <row r="17" spans="1:9" s="112" customFormat="1" ht="45" customHeight="1">
      <c r="A17" s="431">
        <v>2019</v>
      </c>
      <c r="B17" s="432">
        <v>18.299999999999997</v>
      </c>
      <c r="C17" s="432">
        <v>14</v>
      </c>
      <c r="D17" s="432">
        <v>9.8000000000000007</v>
      </c>
      <c r="E17" s="432">
        <v>7.8</v>
      </c>
      <c r="F17" s="432">
        <v>4.4000000000000004</v>
      </c>
      <c r="G17" s="432">
        <v>2.8000000000000003</v>
      </c>
      <c r="H17" s="565">
        <v>0.79999999999999993</v>
      </c>
      <c r="I17" s="433">
        <v>2019</v>
      </c>
    </row>
    <row r="18" spans="1:9" s="112" customFormat="1" ht="45" customHeight="1">
      <c r="A18" s="431">
        <v>2020</v>
      </c>
      <c r="B18" s="432">
        <v>17.299999999999997</v>
      </c>
      <c r="C18" s="432">
        <v>13.3</v>
      </c>
      <c r="D18" s="432">
        <v>10.100000000000001</v>
      </c>
      <c r="E18" s="432">
        <v>7</v>
      </c>
      <c r="F18" s="432">
        <v>4.4000000000000004</v>
      </c>
      <c r="G18" s="432">
        <v>2.6</v>
      </c>
      <c r="H18" s="565">
        <v>0.79999999999999993</v>
      </c>
      <c r="I18" s="433">
        <v>2020</v>
      </c>
    </row>
    <row r="19" spans="1:9" s="52" customFormat="1" ht="45" customHeight="1">
      <c r="A19" s="434">
        <v>2021</v>
      </c>
      <c r="B19" s="435">
        <f>SUM(B20:B21)</f>
        <v>15.700000000000001</v>
      </c>
      <c r="C19" s="435">
        <f t="shared" ref="C19" si="1">SUM(C20:C21)</f>
        <v>12.9</v>
      </c>
      <c r="D19" s="435">
        <f t="shared" ref="D19" si="2">SUM(D20:D21)</f>
        <v>10.8</v>
      </c>
      <c r="E19" s="435">
        <f t="shared" ref="E19" si="3">SUM(E20:E21)</f>
        <v>7.8</v>
      </c>
      <c r="F19" s="435">
        <f t="shared" ref="F19" si="4">SUM(F20:F21)</f>
        <v>5.3</v>
      </c>
      <c r="G19" s="435">
        <f t="shared" ref="G19" si="5">SUM(G20:G21)</f>
        <v>2.7</v>
      </c>
      <c r="H19" s="435">
        <f t="shared" ref="H19" si="6">SUM(H20:H21)</f>
        <v>0.9</v>
      </c>
      <c r="I19" s="436">
        <f>A19</f>
        <v>2021</v>
      </c>
    </row>
    <row r="20" spans="1:9" s="52" customFormat="1" ht="45" customHeight="1">
      <c r="A20" s="541" t="s">
        <v>235</v>
      </c>
      <c r="B20" s="567">
        <v>8.3000000000000007</v>
      </c>
      <c r="C20" s="437">
        <v>6.7</v>
      </c>
      <c r="D20" s="437">
        <v>6.4</v>
      </c>
      <c r="E20" s="437">
        <v>4.8</v>
      </c>
      <c r="F20" s="437">
        <v>4</v>
      </c>
      <c r="G20" s="437">
        <v>2</v>
      </c>
      <c r="H20" s="568">
        <v>0.8</v>
      </c>
      <c r="I20" s="414" t="s">
        <v>161</v>
      </c>
    </row>
    <row r="21" spans="1:9" s="52" customFormat="1" ht="45" customHeight="1">
      <c r="A21" s="417" t="s">
        <v>236</v>
      </c>
      <c r="B21" s="437">
        <v>7.4</v>
      </c>
      <c r="C21" s="437">
        <v>6.2</v>
      </c>
      <c r="D21" s="437">
        <v>4.4000000000000004</v>
      </c>
      <c r="E21" s="437">
        <v>3</v>
      </c>
      <c r="F21" s="437">
        <v>1.3</v>
      </c>
      <c r="G21" s="437">
        <v>0.7</v>
      </c>
      <c r="H21" s="437">
        <v>0.1</v>
      </c>
      <c r="I21" s="370" t="s">
        <v>169</v>
      </c>
    </row>
    <row r="22" spans="1:9" s="110" customFormat="1" ht="6" customHeight="1">
      <c r="A22" s="231"/>
      <c r="B22" s="381"/>
      <c r="C22" s="382"/>
      <c r="D22" s="382"/>
      <c r="E22" s="382"/>
      <c r="F22" s="381"/>
      <c r="G22" s="382"/>
      <c r="H22" s="382"/>
      <c r="I22" s="442"/>
    </row>
    <row r="23" spans="1:9" s="36" customFormat="1" ht="15" customHeight="1">
      <c r="A23" s="443" t="s">
        <v>546</v>
      </c>
      <c r="I23" s="21" t="s">
        <v>547</v>
      </c>
    </row>
    <row r="24" spans="1:9">
      <c r="B24" s="69"/>
      <c r="C24" s="18"/>
      <c r="D24" s="18"/>
      <c r="E24" s="18"/>
      <c r="F24" s="69"/>
      <c r="G24" s="18"/>
      <c r="H24" s="18"/>
    </row>
    <row r="25" spans="1:9">
      <c r="B25" s="57"/>
      <c r="C25" s="57"/>
      <c r="D25" s="57"/>
      <c r="E25" s="57"/>
      <c r="F25" s="57"/>
      <c r="G25" s="57"/>
      <c r="H25" s="57"/>
    </row>
  </sheetData>
  <mergeCells count="1">
    <mergeCell ref="A2:I2"/>
  </mergeCells>
  <phoneticPr fontId="42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86" orientation="portrait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view="pageBreakPreview" zoomScale="82" zoomScaleNormal="85" zoomScaleSheetLayoutView="82" workbookViewId="0">
      <selection activeCell="A31" sqref="A31:I31"/>
    </sheetView>
  </sheetViews>
  <sheetFormatPr defaultRowHeight="12.75"/>
  <cols>
    <col min="1" max="1" width="12.7109375" style="13" customWidth="1"/>
    <col min="2" max="2" width="15.7109375" style="13" customWidth="1"/>
    <col min="3" max="3" width="10.7109375" style="13" customWidth="1"/>
    <col min="4" max="7" width="9.7109375" style="13" customWidth="1"/>
    <col min="8" max="8" width="14.7109375" style="13" customWidth="1"/>
    <col min="9" max="9" width="16.7109375" style="42" customWidth="1"/>
    <col min="10" max="16384" width="9.140625" style="13"/>
  </cols>
  <sheetData>
    <row r="1" spans="1:13" s="49" customFormat="1" ht="24.95" customHeight="1">
      <c r="B1" s="61"/>
      <c r="C1" s="61"/>
      <c r="D1" s="61"/>
      <c r="E1" s="61"/>
      <c r="F1" s="61"/>
      <c r="G1" s="61"/>
      <c r="I1" s="392" t="s">
        <v>517</v>
      </c>
      <c r="K1" s="61"/>
    </row>
    <row r="2" spans="1:13" s="110" customFormat="1" ht="24.95" customHeight="1">
      <c r="A2" s="214" t="s">
        <v>571</v>
      </c>
      <c r="B2" s="214"/>
      <c r="C2" s="214"/>
      <c r="D2" s="214"/>
      <c r="E2" s="214"/>
      <c r="F2" s="214"/>
      <c r="G2" s="214"/>
      <c r="H2" s="214"/>
      <c r="I2" s="214"/>
    </row>
    <row r="3" spans="1:13" ht="23.1" customHeight="1">
      <c r="A3" s="215" t="s">
        <v>540</v>
      </c>
      <c r="B3" s="215"/>
      <c r="C3" s="215"/>
      <c r="D3" s="215"/>
      <c r="E3" s="215"/>
      <c r="F3" s="215"/>
      <c r="G3" s="215"/>
      <c r="H3" s="215"/>
      <c r="I3" s="215"/>
    </row>
    <row r="4" spans="1:13" s="36" customFormat="1" ht="15" customHeight="1" thickBot="1">
      <c r="A4" s="445" t="s">
        <v>453</v>
      </c>
      <c r="I4" s="446" t="s">
        <v>454</v>
      </c>
    </row>
    <row r="5" spans="1:13" s="110" customFormat="1" ht="33" customHeight="1">
      <c r="A5" s="139" t="s">
        <v>341</v>
      </c>
      <c r="B5" s="447" t="s">
        <v>351</v>
      </c>
      <c r="C5" s="667" t="s">
        <v>352</v>
      </c>
      <c r="D5" s="667"/>
      <c r="E5" s="667"/>
      <c r="F5" s="667"/>
      <c r="G5" s="667"/>
      <c r="H5" s="388" t="s">
        <v>353</v>
      </c>
      <c r="I5" s="389" t="s">
        <v>128</v>
      </c>
    </row>
    <row r="6" spans="1:13" s="110" customFormat="1" ht="33" customHeight="1">
      <c r="A6" s="449" t="s">
        <v>248</v>
      </c>
      <c r="B6" s="450" t="s">
        <v>16</v>
      </c>
      <c r="C6" s="451" t="s">
        <v>354</v>
      </c>
      <c r="D6" s="451" t="s">
        <v>355</v>
      </c>
      <c r="E6" s="448" t="s">
        <v>356</v>
      </c>
      <c r="F6" s="448" t="s">
        <v>357</v>
      </c>
      <c r="G6" s="448" t="s">
        <v>358</v>
      </c>
      <c r="H6" s="450" t="s">
        <v>179</v>
      </c>
      <c r="I6" s="358" t="s">
        <v>167</v>
      </c>
    </row>
    <row r="7" spans="1:13" s="34" customFormat="1" ht="26.25" customHeight="1">
      <c r="A7" s="452">
        <v>2020</v>
      </c>
      <c r="B7" s="453">
        <f>SUM(B8:B29)</f>
        <v>761518</v>
      </c>
      <c r="C7" s="25">
        <f>SUM(C8:C29)</f>
        <v>258029</v>
      </c>
      <c r="D7" s="454" t="s">
        <v>472</v>
      </c>
      <c r="E7" s="454" t="s">
        <v>472</v>
      </c>
      <c r="F7" s="454" t="s">
        <v>472</v>
      </c>
      <c r="G7" s="454" t="s">
        <v>472</v>
      </c>
      <c r="H7" s="532">
        <f>C7/B7*100</f>
        <v>33.883506364918489</v>
      </c>
      <c r="I7" s="452">
        <f>A7</f>
        <v>2020</v>
      </c>
      <c r="J7" s="48"/>
      <c r="K7" s="48"/>
      <c r="L7" s="67"/>
    </row>
    <row r="8" spans="1:13" s="56" customFormat="1" ht="20.100000000000001" customHeight="1">
      <c r="A8" s="169" t="s">
        <v>227</v>
      </c>
      <c r="B8" s="455">
        <v>94391</v>
      </c>
      <c r="C8" s="294">
        <v>34095</v>
      </c>
      <c r="D8" s="234" t="s">
        <v>473</v>
      </c>
      <c r="E8" s="234" t="s">
        <v>473</v>
      </c>
      <c r="F8" s="234" t="s">
        <v>473</v>
      </c>
      <c r="G8" s="234" t="s">
        <v>473</v>
      </c>
      <c r="H8" s="533">
        <f>C8/B8*100</f>
        <v>36.121028487885496</v>
      </c>
      <c r="I8" s="424" t="s">
        <v>197</v>
      </c>
    </row>
    <row r="9" spans="1:13" s="56" customFormat="1" ht="20.100000000000001" customHeight="1">
      <c r="A9" s="169" t="s">
        <v>252</v>
      </c>
      <c r="B9" s="455">
        <v>112397</v>
      </c>
      <c r="C9" s="294">
        <v>33702</v>
      </c>
      <c r="D9" s="234" t="s">
        <v>473</v>
      </c>
      <c r="E9" s="234" t="s">
        <v>473</v>
      </c>
      <c r="F9" s="234" t="s">
        <v>473</v>
      </c>
      <c r="G9" s="234" t="s">
        <v>473</v>
      </c>
      <c r="H9" s="533">
        <f>C9/B9*100</f>
        <v>29.984786070802599</v>
      </c>
      <c r="I9" s="424" t="s">
        <v>55</v>
      </c>
      <c r="M9" s="68"/>
    </row>
    <row r="10" spans="1:13" s="56" customFormat="1" ht="20.100000000000001" customHeight="1">
      <c r="A10" s="169" t="s">
        <v>262</v>
      </c>
      <c r="B10" s="455">
        <v>110112</v>
      </c>
      <c r="C10" s="294">
        <v>36294</v>
      </c>
      <c r="D10" s="234" t="s">
        <v>473</v>
      </c>
      <c r="E10" s="234" t="s">
        <v>473</v>
      </c>
      <c r="F10" s="234" t="s">
        <v>473</v>
      </c>
      <c r="G10" s="234" t="s">
        <v>473</v>
      </c>
      <c r="H10" s="533">
        <f t="shared" ref="H10:H29" si="0">C10/B10*100</f>
        <v>32.960985178727114</v>
      </c>
      <c r="I10" s="424" t="s">
        <v>186</v>
      </c>
    </row>
    <row r="11" spans="1:13" s="56" customFormat="1" ht="19.5" customHeight="1">
      <c r="A11" s="169" t="s">
        <v>213</v>
      </c>
      <c r="B11" s="455">
        <v>48497</v>
      </c>
      <c r="C11" s="294">
        <v>17777</v>
      </c>
      <c r="D11" s="234" t="s">
        <v>473</v>
      </c>
      <c r="E11" s="234" t="s">
        <v>473</v>
      </c>
      <c r="F11" s="234" t="s">
        <v>473</v>
      </c>
      <c r="G11" s="234" t="s">
        <v>473</v>
      </c>
      <c r="H11" s="533">
        <f t="shared" si="0"/>
        <v>36.655875621172449</v>
      </c>
      <c r="I11" s="424" t="s">
        <v>119</v>
      </c>
    </row>
    <row r="12" spans="1:13" s="56" customFormat="1" ht="20.100000000000001" customHeight="1">
      <c r="A12" s="169" t="s">
        <v>267</v>
      </c>
      <c r="B12" s="455">
        <v>57752</v>
      </c>
      <c r="C12" s="294">
        <v>15867</v>
      </c>
      <c r="D12" s="234" t="s">
        <v>473</v>
      </c>
      <c r="E12" s="234" t="s">
        <v>473</v>
      </c>
      <c r="F12" s="234" t="s">
        <v>473</v>
      </c>
      <c r="G12" s="234" t="s">
        <v>473</v>
      </c>
      <c r="H12" s="533">
        <f t="shared" si="0"/>
        <v>27.474373181881145</v>
      </c>
      <c r="I12" s="424" t="s">
        <v>94</v>
      </c>
    </row>
    <row r="13" spans="1:13" s="56" customFormat="1" ht="30" customHeight="1">
      <c r="A13" s="169" t="s">
        <v>215</v>
      </c>
      <c r="B13" s="455">
        <v>18034</v>
      </c>
      <c r="C13" s="294">
        <v>6086</v>
      </c>
      <c r="D13" s="234" t="s">
        <v>473</v>
      </c>
      <c r="E13" s="234" t="s">
        <v>473</v>
      </c>
      <c r="F13" s="234" t="s">
        <v>473</v>
      </c>
      <c r="G13" s="234" t="s">
        <v>473</v>
      </c>
      <c r="H13" s="533">
        <f t="shared" si="0"/>
        <v>33.747366086281467</v>
      </c>
      <c r="I13" s="424" t="s">
        <v>184</v>
      </c>
    </row>
    <row r="14" spans="1:13" s="56" customFormat="1" ht="20.100000000000001" customHeight="1">
      <c r="A14" s="169" t="s">
        <v>263</v>
      </c>
      <c r="B14" s="455">
        <v>12689</v>
      </c>
      <c r="C14" s="294">
        <v>4636</v>
      </c>
      <c r="D14" s="234" t="s">
        <v>473</v>
      </c>
      <c r="E14" s="234" t="s">
        <v>473</v>
      </c>
      <c r="F14" s="234" t="s">
        <v>473</v>
      </c>
      <c r="G14" s="234" t="s">
        <v>473</v>
      </c>
      <c r="H14" s="533">
        <f t="shared" si="0"/>
        <v>36.535582000157618</v>
      </c>
      <c r="I14" s="424" t="s">
        <v>89</v>
      </c>
    </row>
    <row r="15" spans="1:13" s="56" customFormat="1" ht="20.100000000000001" customHeight="1">
      <c r="A15" s="169" t="s">
        <v>234</v>
      </c>
      <c r="B15" s="455">
        <v>11009</v>
      </c>
      <c r="C15" s="294">
        <v>4141</v>
      </c>
      <c r="D15" s="234" t="s">
        <v>473</v>
      </c>
      <c r="E15" s="234" t="s">
        <v>473</v>
      </c>
      <c r="F15" s="234" t="s">
        <v>473</v>
      </c>
      <c r="G15" s="234" t="s">
        <v>473</v>
      </c>
      <c r="H15" s="533">
        <f t="shared" si="0"/>
        <v>37.61467889908257</v>
      </c>
      <c r="I15" s="424" t="s">
        <v>70</v>
      </c>
    </row>
    <row r="16" spans="1:13" s="56" customFormat="1" ht="20.100000000000001" customHeight="1">
      <c r="A16" s="169" t="s">
        <v>237</v>
      </c>
      <c r="B16" s="455">
        <v>29520</v>
      </c>
      <c r="C16" s="294">
        <v>10928</v>
      </c>
      <c r="D16" s="234" t="s">
        <v>473</v>
      </c>
      <c r="E16" s="234" t="s">
        <v>473</v>
      </c>
      <c r="F16" s="234" t="s">
        <v>473</v>
      </c>
      <c r="G16" s="234" t="s">
        <v>473</v>
      </c>
      <c r="H16" s="533">
        <f t="shared" si="0"/>
        <v>37.018970189701896</v>
      </c>
      <c r="I16" s="424" t="s">
        <v>62</v>
      </c>
    </row>
    <row r="17" spans="1:9" s="56" customFormat="1" ht="30" customHeight="1">
      <c r="A17" s="169" t="s">
        <v>264</v>
      </c>
      <c r="B17" s="455">
        <v>17862</v>
      </c>
      <c r="C17" s="294">
        <v>6731</v>
      </c>
      <c r="D17" s="234" t="s">
        <v>473</v>
      </c>
      <c r="E17" s="234" t="s">
        <v>473</v>
      </c>
      <c r="F17" s="234" t="s">
        <v>473</v>
      </c>
      <c r="G17" s="234" t="s">
        <v>473</v>
      </c>
      <c r="H17" s="533">
        <f t="shared" si="0"/>
        <v>37.683350128764978</v>
      </c>
      <c r="I17" s="424" t="s">
        <v>73</v>
      </c>
    </row>
    <row r="18" spans="1:9" s="56" customFormat="1" ht="20.100000000000001" customHeight="1">
      <c r="A18" s="169" t="s">
        <v>216</v>
      </c>
      <c r="B18" s="455">
        <v>25343</v>
      </c>
      <c r="C18" s="294">
        <v>9834</v>
      </c>
      <c r="D18" s="234" t="s">
        <v>473</v>
      </c>
      <c r="E18" s="234" t="s">
        <v>473</v>
      </c>
      <c r="F18" s="234" t="s">
        <v>473</v>
      </c>
      <c r="G18" s="234" t="s">
        <v>473</v>
      </c>
      <c r="H18" s="533">
        <f t="shared" si="0"/>
        <v>38.803614410290812</v>
      </c>
      <c r="I18" s="424" t="s">
        <v>198</v>
      </c>
    </row>
    <row r="19" spans="1:9" s="56" customFormat="1" ht="20.100000000000001" customHeight="1">
      <c r="A19" s="169" t="s">
        <v>218</v>
      </c>
      <c r="B19" s="455">
        <v>16484</v>
      </c>
      <c r="C19" s="294">
        <v>6114</v>
      </c>
      <c r="D19" s="234" t="s">
        <v>473</v>
      </c>
      <c r="E19" s="234" t="s">
        <v>473</v>
      </c>
      <c r="F19" s="234" t="s">
        <v>473</v>
      </c>
      <c r="G19" s="234" t="s">
        <v>473</v>
      </c>
      <c r="H19" s="533">
        <f t="shared" si="0"/>
        <v>37.090512011647661</v>
      </c>
      <c r="I19" s="424" t="s">
        <v>82</v>
      </c>
    </row>
    <row r="20" spans="1:9" s="56" customFormat="1" ht="20.100000000000001" customHeight="1">
      <c r="A20" s="169" t="s">
        <v>208</v>
      </c>
      <c r="B20" s="455">
        <v>15250</v>
      </c>
      <c r="C20" s="294">
        <v>5752</v>
      </c>
      <c r="D20" s="234" t="s">
        <v>473</v>
      </c>
      <c r="E20" s="234" t="s">
        <v>473</v>
      </c>
      <c r="F20" s="234" t="s">
        <v>473</v>
      </c>
      <c r="G20" s="234" t="s">
        <v>473</v>
      </c>
      <c r="H20" s="533">
        <f t="shared" si="0"/>
        <v>37.718032786885246</v>
      </c>
      <c r="I20" s="424" t="s">
        <v>56</v>
      </c>
    </row>
    <row r="21" spans="1:9" s="56" customFormat="1" ht="30" customHeight="1">
      <c r="A21" s="169" t="s">
        <v>205</v>
      </c>
      <c r="B21" s="455">
        <v>29031</v>
      </c>
      <c r="C21" s="294">
        <v>10267</v>
      </c>
      <c r="D21" s="234" t="s">
        <v>473</v>
      </c>
      <c r="E21" s="234" t="s">
        <v>473</v>
      </c>
      <c r="F21" s="234" t="s">
        <v>473</v>
      </c>
      <c r="G21" s="234" t="s">
        <v>473</v>
      </c>
      <c r="H21" s="533">
        <f t="shared" si="0"/>
        <v>35.365643622334744</v>
      </c>
      <c r="I21" s="424" t="s">
        <v>185</v>
      </c>
    </row>
    <row r="22" spans="1:9" s="56" customFormat="1" ht="20.100000000000001" customHeight="1">
      <c r="A22" s="169" t="s">
        <v>250</v>
      </c>
      <c r="B22" s="455">
        <v>23534</v>
      </c>
      <c r="C22" s="294">
        <v>7806</v>
      </c>
      <c r="D22" s="234" t="s">
        <v>473</v>
      </c>
      <c r="E22" s="234" t="s">
        <v>473</v>
      </c>
      <c r="F22" s="234" t="s">
        <v>473</v>
      </c>
      <c r="G22" s="234" t="s">
        <v>473</v>
      </c>
      <c r="H22" s="533">
        <f t="shared" si="0"/>
        <v>33.169032038752441</v>
      </c>
      <c r="I22" s="424" t="s">
        <v>192</v>
      </c>
    </row>
    <row r="23" spans="1:9" s="56" customFormat="1" ht="20.100000000000001" customHeight="1">
      <c r="A23" s="169" t="s">
        <v>230</v>
      </c>
      <c r="B23" s="455">
        <v>35628</v>
      </c>
      <c r="C23" s="294">
        <v>12241</v>
      </c>
      <c r="D23" s="234" t="s">
        <v>473</v>
      </c>
      <c r="E23" s="234" t="s">
        <v>473</v>
      </c>
      <c r="F23" s="234" t="s">
        <v>473</v>
      </c>
      <c r="G23" s="234" t="s">
        <v>473</v>
      </c>
      <c r="H23" s="533">
        <f t="shared" si="0"/>
        <v>34.357808465252049</v>
      </c>
      <c r="I23" s="424" t="s">
        <v>53</v>
      </c>
    </row>
    <row r="24" spans="1:9" s="56" customFormat="1" ht="20.100000000000001" customHeight="1">
      <c r="A24" s="169" t="s">
        <v>229</v>
      </c>
      <c r="B24" s="455">
        <v>13538</v>
      </c>
      <c r="C24" s="294">
        <v>4863</v>
      </c>
      <c r="D24" s="234" t="s">
        <v>473</v>
      </c>
      <c r="E24" s="234" t="s">
        <v>473</v>
      </c>
      <c r="F24" s="234" t="s">
        <v>473</v>
      </c>
      <c r="G24" s="234" t="s">
        <v>473</v>
      </c>
      <c r="H24" s="533">
        <f t="shared" si="0"/>
        <v>35.921110946964099</v>
      </c>
      <c r="I24" s="424" t="s">
        <v>86</v>
      </c>
    </row>
    <row r="25" spans="1:9" s="56" customFormat="1" ht="30" customHeight="1">
      <c r="A25" s="169" t="s">
        <v>223</v>
      </c>
      <c r="B25" s="455">
        <v>21780</v>
      </c>
      <c r="C25" s="294">
        <v>7756</v>
      </c>
      <c r="D25" s="234" t="s">
        <v>473</v>
      </c>
      <c r="E25" s="234" t="s">
        <v>473</v>
      </c>
      <c r="F25" s="234" t="s">
        <v>473</v>
      </c>
      <c r="G25" s="234" t="s">
        <v>473</v>
      </c>
      <c r="H25" s="533">
        <f t="shared" si="0"/>
        <v>35.610651974288338</v>
      </c>
      <c r="I25" s="424" t="s">
        <v>95</v>
      </c>
    </row>
    <row r="26" spans="1:9" s="56" customFormat="1" ht="20.100000000000001" customHeight="1">
      <c r="A26" s="169" t="s">
        <v>266</v>
      </c>
      <c r="B26" s="455">
        <v>17291</v>
      </c>
      <c r="C26" s="294">
        <v>5949</v>
      </c>
      <c r="D26" s="234" t="s">
        <v>473</v>
      </c>
      <c r="E26" s="234" t="s">
        <v>473</v>
      </c>
      <c r="F26" s="234" t="s">
        <v>473</v>
      </c>
      <c r="G26" s="234" t="s">
        <v>473</v>
      </c>
      <c r="H26" s="533">
        <f t="shared" si="0"/>
        <v>34.405181886530571</v>
      </c>
      <c r="I26" s="424" t="s">
        <v>84</v>
      </c>
    </row>
    <row r="27" spans="1:9" s="56" customFormat="1" ht="20.100000000000001" customHeight="1">
      <c r="A27" s="169" t="s">
        <v>22</v>
      </c>
      <c r="B27" s="455">
        <v>21234</v>
      </c>
      <c r="C27" s="294">
        <v>6963</v>
      </c>
      <c r="D27" s="234" t="s">
        <v>473</v>
      </c>
      <c r="E27" s="234" t="s">
        <v>473</v>
      </c>
      <c r="F27" s="234" t="s">
        <v>473</v>
      </c>
      <c r="G27" s="234" t="s">
        <v>473</v>
      </c>
      <c r="H27" s="533">
        <f t="shared" si="0"/>
        <v>32.791749081661486</v>
      </c>
      <c r="I27" s="424" t="s">
        <v>269</v>
      </c>
    </row>
    <row r="28" spans="1:9" s="56" customFormat="1" ht="20.100000000000001" customHeight="1">
      <c r="A28" s="169" t="s">
        <v>240</v>
      </c>
      <c r="B28" s="455">
        <v>13400</v>
      </c>
      <c r="C28" s="294">
        <v>4883</v>
      </c>
      <c r="D28" s="234" t="s">
        <v>473</v>
      </c>
      <c r="E28" s="234" t="s">
        <v>473</v>
      </c>
      <c r="F28" s="234" t="s">
        <v>473</v>
      </c>
      <c r="G28" s="234" t="s">
        <v>473</v>
      </c>
      <c r="H28" s="533">
        <f t="shared" si="0"/>
        <v>36.440298507462686</v>
      </c>
      <c r="I28" s="424" t="s">
        <v>51</v>
      </c>
    </row>
    <row r="29" spans="1:9" s="56" customFormat="1" ht="20.100000000000001" customHeight="1">
      <c r="A29" s="169" t="s">
        <v>207</v>
      </c>
      <c r="B29" s="455">
        <v>16742</v>
      </c>
      <c r="C29" s="294">
        <v>5344</v>
      </c>
      <c r="D29" s="234" t="s">
        <v>473</v>
      </c>
      <c r="E29" s="234" t="s">
        <v>473</v>
      </c>
      <c r="F29" s="234" t="s">
        <v>473</v>
      </c>
      <c r="G29" s="234" t="s">
        <v>473</v>
      </c>
      <c r="H29" s="533">
        <f t="shared" si="0"/>
        <v>31.919722852705767</v>
      </c>
      <c r="I29" s="424" t="s">
        <v>64</v>
      </c>
    </row>
    <row r="30" spans="1:9" ht="9" customHeight="1">
      <c r="A30" s="229"/>
      <c r="B30" s="380"/>
      <c r="C30" s="381"/>
      <c r="D30" s="381"/>
      <c r="E30" s="381"/>
      <c r="F30" s="381"/>
      <c r="G30" s="381"/>
      <c r="H30" s="456"/>
      <c r="I30" s="229"/>
    </row>
    <row r="31" spans="1:9" s="36" customFormat="1" ht="42" customHeight="1">
      <c r="A31" s="666" t="s">
        <v>455</v>
      </c>
      <c r="B31" s="666"/>
      <c r="C31" s="666"/>
      <c r="D31" s="666"/>
      <c r="E31" s="666"/>
      <c r="F31" s="666"/>
      <c r="G31" s="666"/>
      <c r="H31" s="666"/>
      <c r="I31" s="666"/>
    </row>
    <row r="32" spans="1:9" s="36" customFormat="1" ht="15" customHeight="1">
      <c r="A32" s="217" t="s">
        <v>557</v>
      </c>
      <c r="C32" s="576"/>
      <c r="D32" s="576"/>
      <c r="E32" s="576"/>
      <c r="F32" s="576"/>
      <c r="G32" s="28" t="s">
        <v>541</v>
      </c>
      <c r="H32" s="576"/>
    </row>
  </sheetData>
  <mergeCells count="2">
    <mergeCell ref="A31:I31"/>
    <mergeCell ref="C5:G5"/>
  </mergeCells>
  <phoneticPr fontId="42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92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view="pageBreakPreview" zoomScale="75" zoomScaleNormal="100" workbookViewId="0"/>
  </sheetViews>
  <sheetFormatPr defaultColWidth="10.28515625" defaultRowHeight="15.75"/>
  <cols>
    <col min="1" max="16384" width="10.28515625" style="3"/>
  </cols>
  <sheetData>
    <row r="1" spans="1:9" s="50" customFormat="1"/>
    <row r="11" spans="1:9" s="5" customFormat="1" ht="109.5" customHeight="1">
      <c r="A11" s="579" t="s">
        <v>312</v>
      </c>
      <c r="B11" s="580"/>
      <c r="C11" s="580"/>
      <c r="D11" s="580"/>
      <c r="E11" s="580"/>
      <c r="F11" s="580"/>
      <c r="G11" s="580"/>
      <c r="H11" s="580"/>
      <c r="I11" s="580"/>
    </row>
    <row r="14" spans="1:9" ht="33.75">
      <c r="A14" s="577"/>
      <c r="B14" s="577"/>
      <c r="C14" s="577"/>
      <c r="D14" s="577"/>
      <c r="E14" s="577"/>
      <c r="F14" s="577"/>
      <c r="G14" s="577"/>
      <c r="H14" s="577"/>
      <c r="I14" s="577"/>
    </row>
    <row r="15" spans="1:9" ht="33">
      <c r="A15" s="4"/>
      <c r="B15" s="4"/>
      <c r="C15" s="4"/>
      <c r="D15" s="4"/>
      <c r="E15" s="4"/>
      <c r="F15" s="4"/>
      <c r="G15" s="4"/>
      <c r="H15" s="4"/>
      <c r="I15" s="4"/>
    </row>
    <row r="16" spans="1:9" ht="33">
      <c r="A16" s="578"/>
      <c r="B16" s="578"/>
      <c r="C16" s="578"/>
      <c r="D16" s="578"/>
      <c r="E16" s="578"/>
      <c r="F16" s="578"/>
      <c r="G16" s="578"/>
      <c r="H16" s="578"/>
      <c r="I16" s="578"/>
    </row>
  </sheetData>
  <mergeCells count="3">
    <mergeCell ref="A14:I14"/>
    <mergeCell ref="A16:I16"/>
    <mergeCell ref="A11:I11"/>
  </mergeCells>
  <phoneticPr fontId="42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tabSelected="1" view="pageBreakPreview" zoomScale="85" zoomScaleNormal="100" zoomScaleSheetLayoutView="85" workbookViewId="0">
      <pane ySplit="9" topLeftCell="A10" activePane="bottomLeft" state="frozen"/>
      <selection pane="bottomLeft" activeCell="A2" sqref="A2"/>
    </sheetView>
  </sheetViews>
  <sheetFormatPr defaultRowHeight="12"/>
  <cols>
    <col min="1" max="1" width="13.42578125" style="103" customWidth="1"/>
    <col min="2" max="2" width="17.140625" style="103" customWidth="1"/>
    <col min="3" max="3" width="18.7109375" style="103" customWidth="1"/>
    <col min="4" max="4" width="16.85546875" style="103" customWidth="1"/>
    <col min="5" max="5" width="15.42578125" style="103" customWidth="1"/>
    <col min="6" max="6" width="24.42578125" style="103" customWidth="1"/>
    <col min="7" max="7" width="14.5703125" style="103" customWidth="1"/>
    <col min="8" max="11" width="15.28515625" style="103" customWidth="1"/>
    <col min="12" max="12" width="14.42578125" style="103" customWidth="1"/>
    <col min="13" max="13" width="16" style="103" customWidth="1"/>
    <col min="14" max="15" width="17.5703125" style="103" customWidth="1"/>
    <col min="16" max="16" width="16.42578125" style="103" customWidth="1"/>
    <col min="17" max="17" width="18.28515625" style="103" customWidth="1"/>
    <col min="18" max="18" width="17.7109375" style="103" customWidth="1"/>
    <col min="19" max="19" width="19" style="103" customWidth="1"/>
    <col min="20" max="16384" width="9.140625" style="103"/>
  </cols>
  <sheetData>
    <row r="1" spans="1:19" s="83" customFormat="1" ht="24.95" customHeight="1">
      <c r="C1" s="76"/>
      <c r="F1" s="77" t="s">
        <v>272</v>
      </c>
      <c r="G1" s="83" t="s">
        <v>273</v>
      </c>
      <c r="I1" s="90"/>
      <c r="J1" s="90"/>
      <c r="K1" s="90"/>
      <c r="L1" s="90"/>
      <c r="M1" s="90"/>
      <c r="O1" s="90"/>
      <c r="P1" s="90"/>
      <c r="Q1" s="90"/>
      <c r="R1" s="90"/>
      <c r="S1" s="77" t="s">
        <v>274</v>
      </c>
    </row>
    <row r="2" spans="1:19" s="102" customFormat="1" ht="24.95" customHeight="1">
      <c r="A2" s="131" t="s">
        <v>77</v>
      </c>
      <c r="B2" s="131"/>
      <c r="C2" s="131"/>
      <c r="D2" s="131"/>
      <c r="E2" s="131"/>
      <c r="F2" s="131"/>
      <c r="G2" s="131" t="s">
        <v>96</v>
      </c>
      <c r="H2" s="131"/>
      <c r="I2" s="131"/>
      <c r="J2" s="131"/>
      <c r="K2" s="131"/>
      <c r="L2" s="131"/>
      <c r="M2" s="131"/>
      <c r="N2" s="133" t="s">
        <v>415</v>
      </c>
      <c r="O2" s="133"/>
      <c r="P2" s="133"/>
      <c r="Q2" s="133"/>
      <c r="R2" s="133"/>
      <c r="S2" s="133"/>
    </row>
    <row r="3" spans="1:19" ht="23.1" customHeight="1">
      <c r="A3" s="457" t="s">
        <v>414</v>
      </c>
      <c r="B3" s="457"/>
      <c r="C3" s="457"/>
      <c r="D3" s="457"/>
      <c r="E3" s="457"/>
      <c r="F3" s="457"/>
      <c r="G3" s="458"/>
      <c r="H3" s="46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</row>
    <row r="4" spans="1:19" ht="23.1" customHeight="1">
      <c r="A4" s="591"/>
      <c r="B4" s="591"/>
      <c r="C4" s="591"/>
      <c r="D4" s="591"/>
      <c r="E4" s="133"/>
      <c r="F4" s="133"/>
      <c r="G4" s="458"/>
      <c r="H4" s="46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</row>
    <row r="5" spans="1:19" s="84" customFormat="1" ht="15" customHeight="1" thickBot="1">
      <c r="A5" s="84" t="s">
        <v>422</v>
      </c>
      <c r="F5" s="124" t="s">
        <v>423</v>
      </c>
      <c r="G5" s="84" t="s">
        <v>429</v>
      </c>
      <c r="O5" s="137" t="s">
        <v>238</v>
      </c>
      <c r="P5" s="137"/>
      <c r="S5" s="124" t="s">
        <v>423</v>
      </c>
    </row>
    <row r="6" spans="1:19" s="92" customFormat="1" ht="15" customHeight="1">
      <c r="A6" s="592" t="s">
        <v>98</v>
      </c>
      <c r="B6" s="121" t="s">
        <v>314</v>
      </c>
      <c r="C6" s="597" t="s">
        <v>556</v>
      </c>
      <c r="D6" s="598"/>
      <c r="E6" s="599"/>
      <c r="F6" s="587" t="s">
        <v>128</v>
      </c>
      <c r="G6" s="592" t="s">
        <v>98</v>
      </c>
      <c r="H6" s="595" t="s">
        <v>313</v>
      </c>
      <c r="I6" s="596"/>
      <c r="J6" s="596"/>
      <c r="K6" s="596"/>
      <c r="L6" s="596"/>
      <c r="M6" s="596"/>
      <c r="N6" s="121" t="s">
        <v>100</v>
      </c>
      <c r="O6" s="139" t="s">
        <v>222</v>
      </c>
      <c r="P6" s="115" t="s">
        <v>271</v>
      </c>
      <c r="Q6" s="139" t="s">
        <v>104</v>
      </c>
      <c r="R6" s="459"/>
      <c r="S6" s="587" t="s">
        <v>128</v>
      </c>
    </row>
    <row r="7" spans="1:19" s="92" customFormat="1" ht="12.6" customHeight="1">
      <c r="A7" s="593"/>
      <c r="B7" s="128"/>
      <c r="C7" s="152" t="s">
        <v>461</v>
      </c>
      <c r="D7" s="118"/>
      <c r="E7" s="460"/>
      <c r="F7" s="588"/>
      <c r="G7" s="593"/>
      <c r="H7" s="461" t="s">
        <v>211</v>
      </c>
      <c r="I7" s="462"/>
      <c r="J7" s="463"/>
      <c r="K7" s="152" t="s">
        <v>228</v>
      </c>
      <c r="L7" s="462"/>
      <c r="M7" s="462"/>
      <c r="N7" s="122" t="s">
        <v>259</v>
      </c>
      <c r="O7" s="464" t="s">
        <v>290</v>
      </c>
      <c r="P7" s="465" t="s">
        <v>254</v>
      </c>
      <c r="Q7" s="127"/>
      <c r="R7" s="114"/>
      <c r="S7" s="588"/>
    </row>
    <row r="8" spans="1:19" s="92" customFormat="1" ht="12.6" customHeight="1">
      <c r="A8" s="593"/>
      <c r="B8" s="107" t="s">
        <v>155</v>
      </c>
      <c r="C8" s="113"/>
      <c r="D8" s="126" t="s">
        <v>235</v>
      </c>
      <c r="E8" s="126" t="s">
        <v>236</v>
      </c>
      <c r="F8" s="588"/>
      <c r="G8" s="593"/>
      <c r="H8" s="149"/>
      <c r="I8" s="126" t="s">
        <v>235</v>
      </c>
      <c r="J8" s="149" t="s">
        <v>236</v>
      </c>
      <c r="K8" s="127"/>
      <c r="L8" s="126" t="s">
        <v>235</v>
      </c>
      <c r="M8" s="152" t="s">
        <v>236</v>
      </c>
      <c r="N8" s="107" t="s">
        <v>60</v>
      </c>
      <c r="O8" s="92" t="s">
        <v>76</v>
      </c>
      <c r="P8" s="153" t="s">
        <v>85</v>
      </c>
      <c r="Q8" s="92" t="s">
        <v>60</v>
      </c>
      <c r="R8" s="152" t="s">
        <v>291</v>
      </c>
      <c r="S8" s="588"/>
    </row>
    <row r="9" spans="1:19" s="92" customFormat="1" ht="12.6" customHeight="1">
      <c r="A9" s="594"/>
      <c r="B9" s="108" t="s">
        <v>50</v>
      </c>
      <c r="C9" s="156" t="s">
        <v>163</v>
      </c>
      <c r="D9" s="123" t="s">
        <v>161</v>
      </c>
      <c r="E9" s="123" t="s">
        <v>169</v>
      </c>
      <c r="F9" s="589"/>
      <c r="G9" s="594"/>
      <c r="H9" s="123" t="s">
        <v>130</v>
      </c>
      <c r="I9" s="123" t="s">
        <v>161</v>
      </c>
      <c r="J9" s="157" t="s">
        <v>169</v>
      </c>
      <c r="K9" s="108" t="s">
        <v>190</v>
      </c>
      <c r="L9" s="123" t="s">
        <v>161</v>
      </c>
      <c r="M9" s="123" t="s">
        <v>169</v>
      </c>
      <c r="N9" s="130" t="s">
        <v>91</v>
      </c>
      <c r="O9" s="156" t="s">
        <v>78</v>
      </c>
      <c r="P9" s="157" t="s">
        <v>80</v>
      </c>
      <c r="Q9" s="156" t="s">
        <v>168</v>
      </c>
      <c r="R9" s="123" t="s">
        <v>129</v>
      </c>
      <c r="S9" s="589"/>
    </row>
    <row r="10" spans="1:19" s="91" customFormat="1" ht="10.7" customHeight="1">
      <c r="A10" s="158">
        <v>1971</v>
      </c>
      <c r="B10" s="159">
        <v>686577</v>
      </c>
      <c r="C10" s="159">
        <v>4017221</v>
      </c>
      <c r="D10" s="159">
        <v>2009194</v>
      </c>
      <c r="E10" s="159">
        <v>2008027</v>
      </c>
      <c r="F10" s="162">
        <v>1971</v>
      </c>
      <c r="G10" s="158">
        <v>1971</v>
      </c>
      <c r="H10" s="159" t="s">
        <v>265</v>
      </c>
      <c r="I10" s="159" t="s">
        <v>265</v>
      </c>
      <c r="J10" s="159" t="s">
        <v>265</v>
      </c>
      <c r="K10" s="159" t="s">
        <v>265</v>
      </c>
      <c r="L10" s="159" t="s">
        <v>265</v>
      </c>
      <c r="M10" s="159" t="s">
        <v>265</v>
      </c>
      <c r="N10" s="466" t="s">
        <v>265</v>
      </c>
      <c r="O10" s="160">
        <v>5.851085894225994</v>
      </c>
      <c r="P10" s="159" t="s">
        <v>265</v>
      </c>
      <c r="Q10" s="160">
        <v>332.7</v>
      </c>
      <c r="R10" s="159" t="s">
        <v>265</v>
      </c>
      <c r="S10" s="162">
        <v>1971</v>
      </c>
    </row>
    <row r="11" spans="1:19" s="91" customFormat="1" ht="10.7" customHeight="1">
      <c r="A11" s="158">
        <v>1972</v>
      </c>
      <c r="B11" s="159">
        <v>687634</v>
      </c>
      <c r="C11" s="159">
        <v>4074669</v>
      </c>
      <c r="D11" s="159">
        <v>2043712</v>
      </c>
      <c r="E11" s="159">
        <v>2030957</v>
      </c>
      <c r="F11" s="162">
        <v>1972</v>
      </c>
      <c r="G11" s="158">
        <v>1972</v>
      </c>
      <c r="H11" s="159" t="s">
        <v>265</v>
      </c>
      <c r="I11" s="159" t="s">
        <v>265</v>
      </c>
      <c r="J11" s="159" t="s">
        <v>265</v>
      </c>
      <c r="K11" s="159" t="s">
        <v>265</v>
      </c>
      <c r="L11" s="159" t="s">
        <v>265</v>
      </c>
      <c r="M11" s="159" t="s">
        <v>265</v>
      </c>
      <c r="N11" s="466">
        <v>1.4300433060565998</v>
      </c>
      <c r="O11" s="160">
        <v>5.9256363123405764</v>
      </c>
      <c r="P11" s="159" t="s">
        <v>265</v>
      </c>
      <c r="Q11" s="160">
        <v>338</v>
      </c>
      <c r="R11" s="159" t="s">
        <v>265</v>
      </c>
      <c r="S11" s="162">
        <v>1972</v>
      </c>
    </row>
    <row r="12" spans="1:19" s="91" customFormat="1" ht="10.7" customHeight="1">
      <c r="A12" s="158">
        <v>1973</v>
      </c>
      <c r="B12" s="159">
        <v>692461</v>
      </c>
      <c r="C12" s="159">
        <v>4098549</v>
      </c>
      <c r="D12" s="159">
        <v>2060810</v>
      </c>
      <c r="E12" s="159">
        <v>2037739</v>
      </c>
      <c r="F12" s="162">
        <v>1973</v>
      </c>
      <c r="G12" s="158">
        <v>1973</v>
      </c>
      <c r="H12" s="159" t="s">
        <v>265</v>
      </c>
      <c r="I12" s="159" t="s">
        <v>265</v>
      </c>
      <c r="J12" s="159" t="s">
        <v>265</v>
      </c>
      <c r="K12" s="159" t="s">
        <v>265</v>
      </c>
      <c r="L12" s="159" t="s">
        <v>265</v>
      </c>
      <c r="M12" s="159" t="s">
        <v>265</v>
      </c>
      <c r="N12" s="466">
        <v>0.58605987382042568</v>
      </c>
      <c r="O12" s="160">
        <v>5.9188156444911701</v>
      </c>
      <c r="P12" s="159" t="s">
        <v>265</v>
      </c>
      <c r="Q12" s="160">
        <v>339</v>
      </c>
      <c r="R12" s="159" t="s">
        <v>265</v>
      </c>
      <c r="S12" s="162">
        <v>1973</v>
      </c>
    </row>
    <row r="13" spans="1:19" s="91" customFormat="1" ht="10.7" customHeight="1">
      <c r="A13" s="158">
        <v>1974</v>
      </c>
      <c r="B13" s="159">
        <v>700984</v>
      </c>
      <c r="C13" s="159">
        <v>4126951</v>
      </c>
      <c r="D13" s="159">
        <v>2082691</v>
      </c>
      <c r="E13" s="159">
        <v>2044260</v>
      </c>
      <c r="F13" s="162">
        <v>1974</v>
      </c>
      <c r="G13" s="158">
        <v>1974</v>
      </c>
      <c r="H13" s="159" t="s">
        <v>265</v>
      </c>
      <c r="I13" s="159" t="s">
        <v>265</v>
      </c>
      <c r="J13" s="159" t="s">
        <v>265</v>
      </c>
      <c r="K13" s="159" t="s">
        <v>265</v>
      </c>
      <c r="L13" s="159" t="s">
        <v>265</v>
      </c>
      <c r="M13" s="159" t="s">
        <v>265</v>
      </c>
      <c r="N13" s="466">
        <v>0.69297695355112265</v>
      </c>
      <c r="O13" s="160">
        <v>5.8873683279504236</v>
      </c>
      <c r="P13" s="159" t="s">
        <v>265</v>
      </c>
      <c r="Q13" s="160">
        <v>341.3</v>
      </c>
      <c r="R13" s="159" t="s">
        <v>265</v>
      </c>
      <c r="S13" s="162">
        <v>1974</v>
      </c>
    </row>
    <row r="14" spans="1:19" s="91" customFormat="1" ht="10.7" customHeight="1">
      <c r="A14" s="158" t="s">
        <v>134</v>
      </c>
      <c r="B14" s="159">
        <v>733138</v>
      </c>
      <c r="C14" s="159">
        <v>3984123</v>
      </c>
      <c r="D14" s="159">
        <v>2019178</v>
      </c>
      <c r="E14" s="159">
        <v>1964945</v>
      </c>
      <c r="F14" s="162" t="s">
        <v>134</v>
      </c>
      <c r="G14" s="158" t="s">
        <v>134</v>
      </c>
      <c r="H14" s="159">
        <v>3982752</v>
      </c>
      <c r="I14" s="159">
        <v>2018409</v>
      </c>
      <c r="J14" s="159">
        <v>1964343</v>
      </c>
      <c r="K14" s="159">
        <v>1371</v>
      </c>
      <c r="L14" s="159">
        <v>769</v>
      </c>
      <c r="M14" s="159">
        <v>602</v>
      </c>
      <c r="N14" s="466">
        <v>-3.460860087750012</v>
      </c>
      <c r="O14" s="160">
        <v>5.4333540131305353</v>
      </c>
      <c r="P14" s="159" t="s">
        <v>265</v>
      </c>
      <c r="Q14" s="160">
        <v>329.8</v>
      </c>
      <c r="R14" s="159" t="s">
        <v>265</v>
      </c>
      <c r="S14" s="162" t="s">
        <v>134</v>
      </c>
    </row>
    <row r="15" spans="1:19" s="91" customFormat="1" ht="10.7" customHeight="1">
      <c r="A15" s="158">
        <v>1976</v>
      </c>
      <c r="B15" s="159">
        <v>729701</v>
      </c>
      <c r="C15" s="159">
        <v>4001698</v>
      </c>
      <c r="D15" s="159">
        <v>2015019</v>
      </c>
      <c r="E15" s="159">
        <v>1986679</v>
      </c>
      <c r="F15" s="162">
        <v>1976</v>
      </c>
      <c r="G15" s="158">
        <v>1976</v>
      </c>
      <c r="H15" s="159" t="s">
        <v>265</v>
      </c>
      <c r="I15" s="159" t="s">
        <v>265</v>
      </c>
      <c r="J15" s="159" t="s">
        <v>265</v>
      </c>
      <c r="K15" s="159" t="s">
        <v>265</v>
      </c>
      <c r="L15" s="159" t="s">
        <v>265</v>
      </c>
      <c r="M15" s="159" t="s">
        <v>265</v>
      </c>
      <c r="N15" s="466">
        <v>0.44112593913390724</v>
      </c>
      <c r="O15" s="160">
        <v>5.4840242784373325</v>
      </c>
      <c r="P15" s="159" t="s">
        <v>265</v>
      </c>
      <c r="Q15" s="160">
        <v>331.2</v>
      </c>
      <c r="R15" s="159" t="s">
        <v>265</v>
      </c>
      <c r="S15" s="162">
        <v>1976</v>
      </c>
    </row>
    <row r="16" spans="1:19" s="91" customFormat="1" ht="10.7" customHeight="1">
      <c r="A16" s="158">
        <v>1977</v>
      </c>
      <c r="B16" s="159">
        <v>731071</v>
      </c>
      <c r="C16" s="159">
        <v>4020939</v>
      </c>
      <c r="D16" s="159">
        <v>2022101</v>
      </c>
      <c r="E16" s="159">
        <v>1998838</v>
      </c>
      <c r="F16" s="162">
        <v>1977</v>
      </c>
      <c r="G16" s="158">
        <v>1977</v>
      </c>
      <c r="H16" s="159" t="s">
        <v>265</v>
      </c>
      <c r="I16" s="159" t="s">
        <v>265</v>
      </c>
      <c r="J16" s="159" t="s">
        <v>265</v>
      </c>
      <c r="K16" s="159" t="s">
        <v>265</v>
      </c>
      <c r="L16" s="159" t="s">
        <v>265</v>
      </c>
      <c r="M16" s="159" t="s">
        <v>265</v>
      </c>
      <c r="N16" s="466">
        <v>0.48082089153154484</v>
      </c>
      <c r="O16" s="160">
        <v>5.5000663410257005</v>
      </c>
      <c r="P16" s="159" t="s">
        <v>265</v>
      </c>
      <c r="Q16" s="160">
        <v>332.5</v>
      </c>
      <c r="R16" s="159" t="s">
        <v>265</v>
      </c>
      <c r="S16" s="162">
        <v>1977</v>
      </c>
    </row>
    <row r="17" spans="1:19" s="91" customFormat="1" ht="10.7" customHeight="1">
      <c r="A17" s="158">
        <v>1978</v>
      </c>
      <c r="B17" s="159">
        <v>741619</v>
      </c>
      <c r="C17" s="159">
        <v>4024288</v>
      </c>
      <c r="D17" s="159">
        <v>2013934</v>
      </c>
      <c r="E17" s="159">
        <v>2010354</v>
      </c>
      <c r="F17" s="162">
        <v>1978</v>
      </c>
      <c r="G17" s="158">
        <v>1978</v>
      </c>
      <c r="H17" s="159" t="s">
        <v>265</v>
      </c>
      <c r="I17" s="159" t="s">
        <v>265</v>
      </c>
      <c r="J17" s="159" t="s">
        <v>265</v>
      </c>
      <c r="K17" s="159" t="s">
        <v>265</v>
      </c>
      <c r="L17" s="159" t="s">
        <v>265</v>
      </c>
      <c r="M17" s="159" t="s">
        <v>265</v>
      </c>
      <c r="N17" s="466">
        <v>8.3289002892110525E-2</v>
      </c>
      <c r="O17" s="160">
        <v>5.4263550421442819</v>
      </c>
      <c r="P17" s="159" t="s">
        <v>265</v>
      </c>
      <c r="Q17" s="160">
        <v>332.1</v>
      </c>
      <c r="R17" s="159" t="s">
        <v>265</v>
      </c>
      <c r="S17" s="162">
        <v>1978</v>
      </c>
    </row>
    <row r="18" spans="1:19" s="91" customFormat="1" ht="10.7" customHeight="1">
      <c r="A18" s="158">
        <v>1979</v>
      </c>
      <c r="B18" s="159">
        <v>746052</v>
      </c>
      <c r="C18" s="159">
        <v>4006976</v>
      </c>
      <c r="D18" s="159">
        <v>2004799</v>
      </c>
      <c r="E18" s="159">
        <v>2002177</v>
      </c>
      <c r="F18" s="162">
        <v>1979</v>
      </c>
      <c r="G18" s="158">
        <v>1979</v>
      </c>
      <c r="H18" s="159" t="s">
        <v>265</v>
      </c>
      <c r="I18" s="159" t="s">
        <v>265</v>
      </c>
      <c r="J18" s="159" t="s">
        <v>265</v>
      </c>
      <c r="K18" s="159" t="s">
        <v>265</v>
      </c>
      <c r="L18" s="159" t="s">
        <v>265</v>
      </c>
      <c r="M18" s="159" t="s">
        <v>265</v>
      </c>
      <c r="N18" s="466">
        <v>-0.43018789907680566</v>
      </c>
      <c r="O18" s="160">
        <v>5.3709071217555877</v>
      </c>
      <c r="P18" s="159" t="s">
        <v>265</v>
      </c>
      <c r="Q18" s="160">
        <v>329.8</v>
      </c>
      <c r="R18" s="159" t="s">
        <v>265</v>
      </c>
      <c r="S18" s="162">
        <v>1979</v>
      </c>
    </row>
    <row r="19" spans="1:19" s="91" customFormat="1" ht="10.7" customHeight="1">
      <c r="A19" s="158" t="s">
        <v>149</v>
      </c>
      <c r="B19" s="159">
        <v>765348</v>
      </c>
      <c r="C19" s="159">
        <v>3779736</v>
      </c>
      <c r="D19" s="159">
        <v>1902595</v>
      </c>
      <c r="E19" s="159">
        <v>1877141</v>
      </c>
      <c r="F19" s="162" t="s">
        <v>149</v>
      </c>
      <c r="G19" s="158" t="s">
        <v>149</v>
      </c>
      <c r="H19" s="159">
        <v>3778777</v>
      </c>
      <c r="I19" s="159">
        <v>1902079</v>
      </c>
      <c r="J19" s="159">
        <v>1876698</v>
      </c>
      <c r="K19" s="159">
        <v>959</v>
      </c>
      <c r="L19" s="159">
        <v>516</v>
      </c>
      <c r="M19" s="159">
        <v>443</v>
      </c>
      <c r="N19" s="466">
        <v>-5.6711095848839621</v>
      </c>
      <c r="O19" s="160">
        <v>4.9352066219302468</v>
      </c>
      <c r="P19" s="159" t="s">
        <v>265</v>
      </c>
      <c r="Q19" s="160">
        <v>310.8</v>
      </c>
      <c r="R19" s="159" t="s">
        <v>265</v>
      </c>
      <c r="S19" s="162" t="s">
        <v>149</v>
      </c>
    </row>
    <row r="20" spans="1:19" s="91" customFormat="1" ht="10.7" customHeight="1">
      <c r="A20" s="158">
        <v>1981</v>
      </c>
      <c r="B20" s="179">
        <v>769004</v>
      </c>
      <c r="C20" s="159">
        <v>3823540</v>
      </c>
      <c r="D20" s="159">
        <v>1915343</v>
      </c>
      <c r="E20" s="159">
        <v>1908197</v>
      </c>
      <c r="F20" s="162">
        <v>1981</v>
      </c>
      <c r="G20" s="158">
        <v>1981</v>
      </c>
      <c r="H20" s="159" t="s">
        <v>265</v>
      </c>
      <c r="I20" s="159" t="s">
        <v>265</v>
      </c>
      <c r="J20" s="159" t="s">
        <v>265</v>
      </c>
      <c r="K20" s="159" t="s">
        <v>265</v>
      </c>
      <c r="L20" s="159" t="s">
        <v>265</v>
      </c>
      <c r="M20" s="159" t="s">
        <v>265</v>
      </c>
      <c r="N20" s="466">
        <v>1.1589169190652469</v>
      </c>
      <c r="O20" s="160">
        <v>4.9720677655772922</v>
      </c>
      <c r="P20" s="159" t="s">
        <v>265</v>
      </c>
      <c r="Q20" s="160">
        <v>314.2</v>
      </c>
      <c r="R20" s="159" t="s">
        <v>265</v>
      </c>
      <c r="S20" s="162">
        <v>1981</v>
      </c>
    </row>
    <row r="21" spans="1:19" s="91" customFormat="1" ht="10.7" customHeight="1">
      <c r="A21" s="158">
        <v>1982</v>
      </c>
      <c r="B21" s="179">
        <v>775770</v>
      </c>
      <c r="C21" s="159">
        <v>3861565</v>
      </c>
      <c r="D21" s="159">
        <v>1937893</v>
      </c>
      <c r="E21" s="159">
        <v>1923672</v>
      </c>
      <c r="F21" s="162">
        <v>1982</v>
      </c>
      <c r="G21" s="158">
        <v>1982</v>
      </c>
      <c r="H21" s="159" t="s">
        <v>265</v>
      </c>
      <c r="I21" s="159" t="s">
        <v>265</v>
      </c>
      <c r="J21" s="159" t="s">
        <v>265</v>
      </c>
      <c r="K21" s="159" t="s">
        <v>265</v>
      </c>
      <c r="L21" s="159" t="s">
        <v>265</v>
      </c>
      <c r="M21" s="159" t="s">
        <v>265</v>
      </c>
      <c r="N21" s="466">
        <v>0.99449724600762646</v>
      </c>
      <c r="O21" s="160">
        <v>4.9777189115330573</v>
      </c>
      <c r="P21" s="159" t="s">
        <v>265</v>
      </c>
      <c r="Q21" s="160">
        <v>317</v>
      </c>
      <c r="R21" s="159" t="s">
        <v>265</v>
      </c>
      <c r="S21" s="162">
        <v>1982</v>
      </c>
    </row>
    <row r="22" spans="1:19" s="91" customFormat="1" ht="10.7" customHeight="1">
      <c r="A22" s="158">
        <v>1983</v>
      </c>
      <c r="B22" s="179">
        <v>788204</v>
      </c>
      <c r="C22" s="159">
        <v>3817763</v>
      </c>
      <c r="D22" s="159">
        <v>1924464</v>
      </c>
      <c r="E22" s="159">
        <v>1893299</v>
      </c>
      <c r="F22" s="162">
        <v>1983</v>
      </c>
      <c r="G22" s="158">
        <v>1983</v>
      </c>
      <c r="H22" s="159" t="s">
        <v>265</v>
      </c>
      <c r="I22" s="159" t="s">
        <v>265</v>
      </c>
      <c r="J22" s="159" t="s">
        <v>265</v>
      </c>
      <c r="K22" s="159" t="s">
        <v>265</v>
      </c>
      <c r="L22" s="159" t="s">
        <v>265</v>
      </c>
      <c r="M22" s="159" t="s">
        <v>265</v>
      </c>
      <c r="N22" s="466">
        <v>-1.1343069455000758</v>
      </c>
      <c r="O22" s="160">
        <v>4.8436229707030156</v>
      </c>
      <c r="P22" s="159" t="s">
        <v>265</v>
      </c>
      <c r="Q22" s="160">
        <v>313</v>
      </c>
      <c r="R22" s="159" t="s">
        <v>265</v>
      </c>
      <c r="S22" s="162">
        <v>1983</v>
      </c>
    </row>
    <row r="23" spans="1:19" s="91" customFormat="1" ht="10.7" customHeight="1">
      <c r="A23" s="158">
        <v>1984</v>
      </c>
      <c r="B23" s="179">
        <v>799442</v>
      </c>
      <c r="C23" s="159">
        <v>3824332</v>
      </c>
      <c r="D23" s="159">
        <v>1922479</v>
      </c>
      <c r="E23" s="159">
        <v>1901853</v>
      </c>
      <c r="F23" s="162">
        <v>1984</v>
      </c>
      <c r="G23" s="158">
        <v>1984</v>
      </c>
      <c r="H23" s="159" t="s">
        <v>265</v>
      </c>
      <c r="I23" s="159" t="s">
        <v>265</v>
      </c>
      <c r="J23" s="159" t="s">
        <v>265</v>
      </c>
      <c r="K23" s="159" t="s">
        <v>265</v>
      </c>
      <c r="L23" s="159" t="s">
        <v>265</v>
      </c>
      <c r="M23" s="159" t="s">
        <v>265</v>
      </c>
      <c r="N23" s="466">
        <v>0.17206411188960655</v>
      </c>
      <c r="O23" s="160">
        <v>4.7837516667875839</v>
      </c>
      <c r="P23" s="159" t="s">
        <v>265</v>
      </c>
      <c r="Q23" s="160">
        <v>312.8</v>
      </c>
      <c r="R23" s="159" t="s">
        <v>265</v>
      </c>
      <c r="S23" s="162">
        <v>1984</v>
      </c>
    </row>
    <row r="24" spans="1:19" s="91" customFormat="1" ht="10.7" customHeight="1">
      <c r="A24" s="158" t="s">
        <v>142</v>
      </c>
      <c r="B24" s="179">
        <v>834536</v>
      </c>
      <c r="C24" s="159">
        <v>3748428</v>
      </c>
      <c r="D24" s="159">
        <v>1887493</v>
      </c>
      <c r="E24" s="159">
        <v>1860935</v>
      </c>
      <c r="F24" s="162" t="s">
        <v>142</v>
      </c>
      <c r="G24" s="158" t="s">
        <v>142</v>
      </c>
      <c r="H24" s="159">
        <v>3747506</v>
      </c>
      <c r="I24" s="159">
        <v>1886986</v>
      </c>
      <c r="J24" s="159">
        <v>1860520</v>
      </c>
      <c r="K24" s="159">
        <v>922</v>
      </c>
      <c r="L24" s="159">
        <v>507</v>
      </c>
      <c r="M24" s="159">
        <v>415</v>
      </c>
      <c r="N24" s="466">
        <v>-1.9847649210371903</v>
      </c>
      <c r="O24" s="160">
        <v>4.4909503699044535</v>
      </c>
      <c r="P24" s="159" t="s">
        <v>265</v>
      </c>
      <c r="Q24" s="160">
        <v>306</v>
      </c>
      <c r="R24" s="159" t="s">
        <v>265</v>
      </c>
      <c r="S24" s="162" t="s">
        <v>142</v>
      </c>
    </row>
    <row r="25" spans="1:19" s="91" customFormat="1" ht="10.7" customHeight="1">
      <c r="A25" s="158">
        <v>1986</v>
      </c>
      <c r="B25" s="179">
        <v>634523</v>
      </c>
      <c r="C25" s="159">
        <v>2848897</v>
      </c>
      <c r="D25" s="159">
        <v>1432306</v>
      </c>
      <c r="E25" s="159">
        <v>1416591</v>
      </c>
      <c r="F25" s="162">
        <v>1986</v>
      </c>
      <c r="G25" s="158">
        <v>1986</v>
      </c>
      <c r="H25" s="159" t="s">
        <v>265</v>
      </c>
      <c r="I25" s="159" t="s">
        <v>265</v>
      </c>
      <c r="J25" s="159" t="s">
        <v>265</v>
      </c>
      <c r="K25" s="159" t="s">
        <v>265</v>
      </c>
      <c r="L25" s="159" t="s">
        <v>265</v>
      </c>
      <c r="M25" s="159" t="s">
        <v>265</v>
      </c>
      <c r="N25" s="466">
        <v>-23.997553107596037</v>
      </c>
      <c r="O25" s="160">
        <v>4.4898246399263702</v>
      </c>
      <c r="P25" s="159" t="s">
        <v>265</v>
      </c>
      <c r="Q25" s="160">
        <v>236.7</v>
      </c>
      <c r="R25" s="159" t="s">
        <v>265</v>
      </c>
      <c r="S25" s="162">
        <v>1986</v>
      </c>
    </row>
    <row r="26" spans="1:19" s="91" customFormat="1" ht="10.7" customHeight="1">
      <c r="A26" s="158">
        <v>1987</v>
      </c>
      <c r="B26" s="179">
        <v>635194</v>
      </c>
      <c r="C26" s="159">
        <v>2852912</v>
      </c>
      <c r="D26" s="159">
        <v>1433308</v>
      </c>
      <c r="E26" s="159">
        <v>1419604</v>
      </c>
      <c r="F26" s="162">
        <v>1987</v>
      </c>
      <c r="G26" s="158">
        <v>1987</v>
      </c>
      <c r="H26" s="159" t="s">
        <v>265</v>
      </c>
      <c r="I26" s="159" t="s">
        <v>265</v>
      </c>
      <c r="J26" s="159" t="s">
        <v>265</v>
      </c>
      <c r="K26" s="159" t="s">
        <v>265</v>
      </c>
      <c r="L26" s="159" t="s">
        <v>265</v>
      </c>
      <c r="M26" s="159" t="s">
        <v>265</v>
      </c>
      <c r="N26" s="466">
        <v>0.14093173603678896</v>
      </c>
      <c r="O26" s="160">
        <v>4.4914026265991174</v>
      </c>
      <c r="P26" s="159" t="s">
        <v>265</v>
      </c>
      <c r="Q26" s="160">
        <v>236.9</v>
      </c>
      <c r="R26" s="159" t="s">
        <v>265</v>
      </c>
      <c r="S26" s="162">
        <v>1987</v>
      </c>
    </row>
    <row r="27" spans="1:19" s="91" customFormat="1" ht="10.7" customHeight="1">
      <c r="A27" s="158">
        <v>1988</v>
      </c>
      <c r="B27" s="179">
        <v>608155</v>
      </c>
      <c r="C27" s="159">
        <v>2701767</v>
      </c>
      <c r="D27" s="159">
        <v>1360082</v>
      </c>
      <c r="E27" s="159">
        <v>1341685</v>
      </c>
      <c r="F27" s="162">
        <v>1988</v>
      </c>
      <c r="G27" s="158">
        <v>1988</v>
      </c>
      <c r="H27" s="159" t="s">
        <v>265</v>
      </c>
      <c r="I27" s="159" t="s">
        <v>265</v>
      </c>
      <c r="J27" s="159" t="s">
        <v>265</v>
      </c>
      <c r="K27" s="159" t="s">
        <v>265</v>
      </c>
      <c r="L27" s="159" t="s">
        <v>265</v>
      </c>
      <c r="M27" s="159" t="s">
        <v>265</v>
      </c>
      <c r="N27" s="466">
        <v>-5.2979201601731845</v>
      </c>
      <c r="O27" s="160">
        <v>4.4425631623517035</v>
      </c>
      <c r="P27" s="159" t="s">
        <v>265</v>
      </c>
      <c r="Q27" s="160">
        <v>228.97611222322604</v>
      </c>
      <c r="R27" s="159">
        <v>11799.34</v>
      </c>
      <c r="S27" s="162">
        <v>1988</v>
      </c>
    </row>
    <row r="28" spans="1:19" s="91" customFormat="1" ht="10.7" customHeight="1">
      <c r="A28" s="158">
        <v>1989</v>
      </c>
      <c r="B28" s="179">
        <v>614169</v>
      </c>
      <c r="C28" s="159">
        <v>2689275</v>
      </c>
      <c r="D28" s="159">
        <v>1352427</v>
      </c>
      <c r="E28" s="159">
        <v>1336848</v>
      </c>
      <c r="F28" s="162">
        <v>1989</v>
      </c>
      <c r="G28" s="158">
        <v>1989</v>
      </c>
      <c r="H28" s="159" t="s">
        <v>265</v>
      </c>
      <c r="I28" s="159" t="s">
        <v>265</v>
      </c>
      <c r="J28" s="159" t="s">
        <v>265</v>
      </c>
      <c r="K28" s="159" t="s">
        <v>265</v>
      </c>
      <c r="L28" s="159" t="s">
        <v>265</v>
      </c>
      <c r="M28" s="159" t="s">
        <v>265</v>
      </c>
      <c r="N28" s="466">
        <v>-0.46236407506642874</v>
      </c>
      <c r="O28" s="160">
        <v>4.3787214919671946</v>
      </c>
      <c r="P28" s="159" t="s">
        <v>265</v>
      </c>
      <c r="Q28" s="160">
        <v>227.67235803468324</v>
      </c>
      <c r="R28" s="161">
        <v>11812.04</v>
      </c>
      <c r="S28" s="162">
        <v>1989</v>
      </c>
    </row>
    <row r="29" spans="1:19" s="91" customFormat="1" ht="10.7" customHeight="1">
      <c r="A29" s="158" t="s">
        <v>118</v>
      </c>
      <c r="B29" s="179">
        <v>619957</v>
      </c>
      <c r="C29" s="159">
        <v>2507439</v>
      </c>
      <c r="D29" s="159">
        <v>1266653</v>
      </c>
      <c r="E29" s="159">
        <v>1240786</v>
      </c>
      <c r="F29" s="162" t="s">
        <v>118</v>
      </c>
      <c r="G29" s="158" t="s">
        <v>118</v>
      </c>
      <c r="H29" s="159">
        <v>2506944</v>
      </c>
      <c r="I29" s="159">
        <v>1266346</v>
      </c>
      <c r="J29" s="159">
        <v>1240598</v>
      </c>
      <c r="K29" s="159">
        <v>495</v>
      </c>
      <c r="L29" s="159">
        <v>307</v>
      </c>
      <c r="M29" s="159">
        <v>188</v>
      </c>
      <c r="N29" s="466">
        <v>-6.7615249463145268</v>
      </c>
      <c r="O29" s="160">
        <v>4</v>
      </c>
      <c r="P29" s="159" t="s">
        <v>265</v>
      </c>
      <c r="Q29" s="160">
        <v>212.24840651108457</v>
      </c>
      <c r="R29" s="161">
        <v>11813.7</v>
      </c>
      <c r="S29" s="162" t="s">
        <v>118</v>
      </c>
    </row>
    <row r="30" spans="1:19" s="91" customFormat="1" ht="10.7" customHeight="1">
      <c r="A30" s="158">
        <v>1991</v>
      </c>
      <c r="B30" s="179">
        <v>633291</v>
      </c>
      <c r="C30" s="159">
        <v>2348303</v>
      </c>
      <c r="D30" s="159">
        <v>1171551</v>
      </c>
      <c r="E30" s="159">
        <v>1176752</v>
      </c>
      <c r="F30" s="162">
        <v>1991</v>
      </c>
      <c r="G30" s="158">
        <v>1991</v>
      </c>
      <c r="H30" s="159">
        <v>2347802</v>
      </c>
      <c r="I30" s="159">
        <v>1171265</v>
      </c>
      <c r="J30" s="159">
        <v>1176537</v>
      </c>
      <c r="K30" s="159">
        <v>501</v>
      </c>
      <c r="L30" s="159">
        <v>286</v>
      </c>
      <c r="M30" s="159">
        <v>215</v>
      </c>
      <c r="N30" s="466">
        <v>-6.3465551903755184</v>
      </c>
      <c r="O30" s="160">
        <v>3.7080946989614567</v>
      </c>
      <c r="P30" s="159">
        <v>201671</v>
      </c>
      <c r="Q30" s="160">
        <v>198.71200800161114</v>
      </c>
      <c r="R30" s="161">
        <v>11817.62</v>
      </c>
      <c r="S30" s="162">
        <v>1991</v>
      </c>
    </row>
    <row r="31" spans="1:19" s="91" customFormat="1" ht="10.7" customHeight="1">
      <c r="A31" s="158">
        <v>1992</v>
      </c>
      <c r="B31" s="179">
        <v>640146</v>
      </c>
      <c r="C31" s="159">
        <v>2283858</v>
      </c>
      <c r="D31" s="159">
        <v>1138355</v>
      </c>
      <c r="E31" s="159">
        <v>1145503</v>
      </c>
      <c r="F31" s="162">
        <v>1992</v>
      </c>
      <c r="G31" s="158">
        <v>1992</v>
      </c>
      <c r="H31" s="159">
        <v>2283108</v>
      </c>
      <c r="I31" s="159">
        <v>1137941</v>
      </c>
      <c r="J31" s="159">
        <v>1145167</v>
      </c>
      <c r="K31" s="159">
        <v>750</v>
      </c>
      <c r="L31" s="159">
        <v>414</v>
      </c>
      <c r="M31" s="159">
        <v>336</v>
      </c>
      <c r="N31" s="466">
        <v>-2.7443221764823362</v>
      </c>
      <c r="O31" s="160">
        <v>3.5677142401889568</v>
      </c>
      <c r="P31" s="159">
        <v>188549</v>
      </c>
      <c r="Q31" s="160">
        <v>193.15769887853315</v>
      </c>
      <c r="R31" s="161">
        <v>11823.8</v>
      </c>
      <c r="S31" s="162">
        <v>1992</v>
      </c>
    </row>
    <row r="32" spans="1:19" s="91" customFormat="1" ht="10.7" customHeight="1">
      <c r="A32" s="158">
        <v>1993</v>
      </c>
      <c r="B32" s="179">
        <v>648996</v>
      </c>
      <c r="C32" s="159">
        <v>2236150</v>
      </c>
      <c r="D32" s="159">
        <v>1114101</v>
      </c>
      <c r="E32" s="159">
        <v>1122049</v>
      </c>
      <c r="F32" s="162">
        <v>1993</v>
      </c>
      <c r="G32" s="158">
        <v>1993</v>
      </c>
      <c r="H32" s="159">
        <v>2235346</v>
      </c>
      <c r="I32" s="159">
        <v>1113675</v>
      </c>
      <c r="J32" s="159">
        <v>1121671</v>
      </c>
      <c r="K32" s="159">
        <v>804</v>
      </c>
      <c r="L32" s="159">
        <v>426</v>
      </c>
      <c r="M32" s="159">
        <v>378</v>
      </c>
      <c r="N32" s="466">
        <v>-2.0889214653450434</v>
      </c>
      <c r="O32" s="160">
        <v>3.4455528231298804</v>
      </c>
      <c r="P32" s="159">
        <v>194962</v>
      </c>
      <c r="Q32" s="160">
        <v>188.57399219612404</v>
      </c>
      <c r="R32" s="161">
        <v>11858.21</v>
      </c>
      <c r="S32" s="162">
        <v>1993</v>
      </c>
    </row>
    <row r="33" spans="1:19" s="91" customFormat="1" ht="10.7" customHeight="1">
      <c r="A33" s="158">
        <v>1994</v>
      </c>
      <c r="B33" s="179">
        <v>652998</v>
      </c>
      <c r="C33" s="159">
        <v>2198423</v>
      </c>
      <c r="D33" s="159">
        <v>1095565</v>
      </c>
      <c r="E33" s="159">
        <v>1102858</v>
      </c>
      <c r="F33" s="162">
        <v>1994</v>
      </c>
      <c r="G33" s="158">
        <v>1994</v>
      </c>
      <c r="H33" s="159">
        <v>2197391</v>
      </c>
      <c r="I33" s="159">
        <v>1094979</v>
      </c>
      <c r="J33" s="159">
        <v>1102412</v>
      </c>
      <c r="K33" s="159">
        <v>1032</v>
      </c>
      <c r="L33" s="159">
        <v>586</v>
      </c>
      <c r="M33" s="159">
        <v>446</v>
      </c>
      <c r="N33" s="466">
        <v>-1.687140844755495</v>
      </c>
      <c r="O33" s="160">
        <v>3.3666611536329363</v>
      </c>
      <c r="P33" s="159">
        <v>202710</v>
      </c>
      <c r="Q33" s="160">
        <v>185.31262749382128</v>
      </c>
      <c r="R33" s="161">
        <v>11863.32</v>
      </c>
      <c r="S33" s="162">
        <v>1994</v>
      </c>
    </row>
    <row r="34" spans="1:19" s="91" customFormat="1" ht="10.7" customHeight="1">
      <c r="A34" s="158">
        <v>1995</v>
      </c>
      <c r="B34" s="179">
        <v>668753</v>
      </c>
      <c r="C34" s="159">
        <v>2186808</v>
      </c>
      <c r="D34" s="159">
        <v>1089989</v>
      </c>
      <c r="E34" s="159">
        <v>1096819</v>
      </c>
      <c r="F34" s="162">
        <v>1995</v>
      </c>
      <c r="G34" s="158">
        <v>1995</v>
      </c>
      <c r="H34" s="159">
        <v>2185564</v>
      </c>
      <c r="I34" s="159">
        <v>1089299</v>
      </c>
      <c r="J34" s="159">
        <v>1096265</v>
      </c>
      <c r="K34" s="159">
        <v>1244</v>
      </c>
      <c r="L34" s="159">
        <v>690</v>
      </c>
      <c r="M34" s="159">
        <v>554</v>
      </c>
      <c r="N34" s="466">
        <v>-0.52833326434448691</v>
      </c>
      <c r="O34" s="160">
        <v>3.4305453587093617</v>
      </c>
      <c r="P34" s="159">
        <v>211405</v>
      </c>
      <c r="Q34" s="160">
        <v>183.6</v>
      </c>
      <c r="R34" s="161">
        <v>11911.3</v>
      </c>
      <c r="S34" s="162">
        <v>1995</v>
      </c>
    </row>
    <row r="35" spans="1:19" s="91" customFormat="1" ht="10.7" customHeight="1">
      <c r="A35" s="158">
        <v>1996</v>
      </c>
      <c r="B35" s="179">
        <v>682879</v>
      </c>
      <c r="C35" s="159">
        <v>2177368</v>
      </c>
      <c r="D35" s="159">
        <v>1086046</v>
      </c>
      <c r="E35" s="159">
        <v>1091322</v>
      </c>
      <c r="F35" s="162">
        <v>1996</v>
      </c>
      <c r="G35" s="158">
        <v>1996</v>
      </c>
      <c r="H35" s="159">
        <v>2175206</v>
      </c>
      <c r="I35" s="159">
        <v>1084907</v>
      </c>
      <c r="J35" s="159">
        <v>1090299</v>
      </c>
      <c r="K35" s="159">
        <v>2162</v>
      </c>
      <c r="L35" s="159">
        <v>1139</v>
      </c>
      <c r="M35" s="159">
        <v>1023</v>
      </c>
      <c r="N35" s="466">
        <v>-0.43167941584263458</v>
      </c>
      <c r="O35" s="160">
        <v>3.1885121668699727</v>
      </c>
      <c r="P35" s="159">
        <v>217665</v>
      </c>
      <c r="Q35" s="160">
        <v>182.8</v>
      </c>
      <c r="R35" s="161">
        <v>11913.3</v>
      </c>
      <c r="S35" s="162">
        <v>1996</v>
      </c>
    </row>
    <row r="36" spans="1:19" s="91" customFormat="1" ht="10.7" customHeight="1">
      <c r="A36" s="158">
        <v>1997</v>
      </c>
      <c r="B36" s="179">
        <v>697053</v>
      </c>
      <c r="C36" s="159">
        <v>2166247</v>
      </c>
      <c r="D36" s="159">
        <v>1080178</v>
      </c>
      <c r="E36" s="159">
        <v>1086069</v>
      </c>
      <c r="F36" s="162">
        <v>1997</v>
      </c>
      <c r="G36" s="158">
        <v>1997</v>
      </c>
      <c r="H36" s="159">
        <v>2163353</v>
      </c>
      <c r="I36" s="159">
        <v>1078553</v>
      </c>
      <c r="J36" s="159">
        <v>1084800</v>
      </c>
      <c r="K36" s="159">
        <v>2894</v>
      </c>
      <c r="L36" s="159">
        <v>1625</v>
      </c>
      <c r="M36" s="159">
        <v>1269</v>
      </c>
      <c r="N36" s="466">
        <v>-0.51075426845622784</v>
      </c>
      <c r="O36" s="160">
        <v>3.1077220813912283</v>
      </c>
      <c r="P36" s="159">
        <v>255676</v>
      </c>
      <c r="Q36" s="160">
        <v>181.2</v>
      </c>
      <c r="R36" s="161">
        <v>11955.77</v>
      </c>
      <c r="S36" s="162">
        <v>1997</v>
      </c>
    </row>
    <row r="37" spans="1:19" s="91" customFormat="1" ht="10.7" customHeight="1">
      <c r="A37" s="158">
        <v>1998</v>
      </c>
      <c r="B37" s="179">
        <v>711462</v>
      </c>
      <c r="C37" s="159">
        <v>2173989</v>
      </c>
      <c r="D37" s="159">
        <v>1085006</v>
      </c>
      <c r="E37" s="159">
        <v>1088983</v>
      </c>
      <c r="F37" s="162">
        <v>1998</v>
      </c>
      <c r="G37" s="158">
        <v>1998</v>
      </c>
      <c r="H37" s="159">
        <v>2171024</v>
      </c>
      <c r="I37" s="159">
        <v>1083418</v>
      </c>
      <c r="J37" s="159">
        <v>1087606</v>
      </c>
      <c r="K37" s="159">
        <v>2965</v>
      </c>
      <c r="L37" s="159">
        <v>1588</v>
      </c>
      <c r="M37" s="159">
        <v>1377</v>
      </c>
      <c r="N37" s="466">
        <v>0.35739230106262121</v>
      </c>
      <c r="O37" s="160">
        <v>3.0556642519206929</v>
      </c>
      <c r="P37" s="159">
        <v>234848</v>
      </c>
      <c r="Q37" s="160">
        <v>181.7</v>
      </c>
      <c r="R37" s="161">
        <v>11963.79</v>
      </c>
      <c r="S37" s="162">
        <v>1998</v>
      </c>
    </row>
    <row r="38" spans="1:19" s="91" customFormat="1" ht="10.7" customHeight="1">
      <c r="A38" s="158">
        <v>1999</v>
      </c>
      <c r="B38" s="179">
        <v>717161</v>
      </c>
      <c r="C38" s="159">
        <v>2158256</v>
      </c>
      <c r="D38" s="159">
        <v>1077330</v>
      </c>
      <c r="E38" s="159">
        <v>1080926</v>
      </c>
      <c r="F38" s="162">
        <v>1999</v>
      </c>
      <c r="G38" s="158">
        <v>1999</v>
      </c>
      <c r="H38" s="159">
        <v>2155093</v>
      </c>
      <c r="I38" s="159">
        <v>1075783</v>
      </c>
      <c r="J38" s="159">
        <v>1079310</v>
      </c>
      <c r="K38" s="159">
        <v>3163</v>
      </c>
      <c r="L38" s="159">
        <v>1547</v>
      </c>
      <c r="M38" s="159">
        <v>1616</v>
      </c>
      <c r="N38" s="466">
        <v>-0.72369271417656666</v>
      </c>
      <c r="O38" s="160">
        <v>3.0094441833842054</v>
      </c>
      <c r="P38" s="159">
        <v>244069</v>
      </c>
      <c r="Q38" s="160">
        <v>180.1</v>
      </c>
      <c r="R38" s="161">
        <v>11982.4</v>
      </c>
      <c r="S38" s="162">
        <v>1999</v>
      </c>
    </row>
    <row r="39" spans="1:19" s="91" customFormat="1" ht="10.7" customHeight="1">
      <c r="A39" s="158">
        <v>2000</v>
      </c>
      <c r="B39" s="179">
        <v>723932</v>
      </c>
      <c r="C39" s="159">
        <v>2134629</v>
      </c>
      <c r="D39" s="159">
        <v>1063740</v>
      </c>
      <c r="E39" s="159">
        <v>1070889</v>
      </c>
      <c r="F39" s="162">
        <v>2000</v>
      </c>
      <c r="G39" s="158">
        <v>2000</v>
      </c>
      <c r="H39" s="100">
        <v>2130614</v>
      </c>
      <c r="I39" s="100">
        <v>1061959</v>
      </c>
      <c r="J39" s="100">
        <v>1068655</v>
      </c>
      <c r="K39" s="100">
        <v>4015</v>
      </c>
      <c r="L39" s="159">
        <v>1781</v>
      </c>
      <c r="M39" s="159">
        <v>2234</v>
      </c>
      <c r="N39" s="466">
        <v>-1.094726482863942</v>
      </c>
      <c r="O39" s="160">
        <v>2.9486595426089743</v>
      </c>
      <c r="P39" s="159">
        <v>254370</v>
      </c>
      <c r="Q39" s="160">
        <v>178.1</v>
      </c>
      <c r="R39" s="161">
        <v>11986.97</v>
      </c>
      <c r="S39" s="162">
        <v>2000</v>
      </c>
    </row>
    <row r="40" spans="1:19" s="91" customFormat="1" ht="10.7" customHeight="1">
      <c r="A40" s="158">
        <v>2001</v>
      </c>
      <c r="B40" s="179">
        <v>728837</v>
      </c>
      <c r="C40" s="159">
        <v>2104052</v>
      </c>
      <c r="D40" s="159">
        <v>1047903</v>
      </c>
      <c r="E40" s="159">
        <v>1056149</v>
      </c>
      <c r="F40" s="162">
        <v>2001</v>
      </c>
      <c r="G40" s="158">
        <v>2001</v>
      </c>
      <c r="H40" s="100">
        <v>2099308</v>
      </c>
      <c r="I40" s="100">
        <v>1045903</v>
      </c>
      <c r="J40" s="100">
        <v>1053405</v>
      </c>
      <c r="K40" s="100">
        <v>4744</v>
      </c>
      <c r="L40" s="100">
        <v>2000</v>
      </c>
      <c r="M40" s="100">
        <v>2744</v>
      </c>
      <c r="N40" s="466">
        <v>-1.4324268994752718</v>
      </c>
      <c r="O40" s="160">
        <v>2.8868622202220799</v>
      </c>
      <c r="P40" s="159">
        <v>264050</v>
      </c>
      <c r="Q40" s="160">
        <v>175.5</v>
      </c>
      <c r="R40" s="161">
        <v>11990.29</v>
      </c>
      <c r="S40" s="162">
        <v>2001</v>
      </c>
    </row>
    <row r="41" spans="1:19" s="91" customFormat="1" ht="10.7" customHeight="1">
      <c r="A41" s="158">
        <v>2002</v>
      </c>
      <c r="B41" s="179">
        <v>731087</v>
      </c>
      <c r="C41" s="159">
        <v>2059621</v>
      </c>
      <c r="D41" s="159">
        <v>1024613</v>
      </c>
      <c r="E41" s="159">
        <v>1035008</v>
      </c>
      <c r="F41" s="162">
        <v>2002</v>
      </c>
      <c r="G41" s="158">
        <v>2002</v>
      </c>
      <c r="H41" s="100">
        <v>2054204</v>
      </c>
      <c r="I41" s="100">
        <v>1022322</v>
      </c>
      <c r="J41" s="100">
        <v>1031882</v>
      </c>
      <c r="K41" s="100">
        <v>5417</v>
      </c>
      <c r="L41" s="100">
        <v>2291</v>
      </c>
      <c r="M41" s="100">
        <v>3126</v>
      </c>
      <c r="N41" s="466">
        <v>-2.1116873537346037</v>
      </c>
      <c r="O41" s="160">
        <v>2.8172036980550876</v>
      </c>
      <c r="P41" s="159">
        <v>274134</v>
      </c>
      <c r="Q41" s="160">
        <v>171.1</v>
      </c>
      <c r="R41" s="161">
        <v>12036.95</v>
      </c>
      <c r="S41" s="162">
        <v>2002</v>
      </c>
    </row>
    <row r="42" spans="1:19" s="91" customFormat="1" ht="10.7" customHeight="1">
      <c r="A42" s="158">
        <v>2003</v>
      </c>
      <c r="B42" s="179">
        <v>737207</v>
      </c>
      <c r="C42" s="159">
        <v>2024422</v>
      </c>
      <c r="D42" s="159">
        <v>1007384</v>
      </c>
      <c r="E42" s="159">
        <v>1017038</v>
      </c>
      <c r="F42" s="162">
        <v>2003</v>
      </c>
      <c r="G42" s="158">
        <v>2003</v>
      </c>
      <c r="H42" s="100">
        <v>2017730</v>
      </c>
      <c r="I42" s="100">
        <v>1004190</v>
      </c>
      <c r="J42" s="100">
        <v>1013540</v>
      </c>
      <c r="K42" s="100">
        <v>6692</v>
      </c>
      <c r="L42" s="100">
        <v>3194</v>
      </c>
      <c r="M42" s="100">
        <v>3498</v>
      </c>
      <c r="N42" s="466">
        <v>-1.7090037438926871</v>
      </c>
      <c r="O42" s="160">
        <v>2.7460699640670803</v>
      </c>
      <c r="P42" s="159">
        <v>284670</v>
      </c>
      <c r="Q42" s="160">
        <v>168.1</v>
      </c>
      <c r="R42" s="161">
        <v>12045.82</v>
      </c>
      <c r="S42" s="162">
        <v>2003</v>
      </c>
    </row>
    <row r="43" spans="1:19" s="91" customFormat="1" ht="10.7" customHeight="1">
      <c r="A43" s="158">
        <v>2004</v>
      </c>
      <c r="B43" s="179">
        <v>741768</v>
      </c>
      <c r="C43" s="159">
        <v>1994011</v>
      </c>
      <c r="D43" s="159">
        <v>993229</v>
      </c>
      <c r="E43" s="159">
        <v>1000782</v>
      </c>
      <c r="F43" s="162">
        <v>2004</v>
      </c>
      <c r="G43" s="158">
        <v>2004</v>
      </c>
      <c r="H43" s="100">
        <v>1986192</v>
      </c>
      <c r="I43" s="100">
        <v>989227</v>
      </c>
      <c r="J43" s="100">
        <v>996965</v>
      </c>
      <c r="K43" s="100">
        <v>7819</v>
      </c>
      <c r="L43" s="100">
        <v>4002</v>
      </c>
      <c r="M43" s="100">
        <v>3817</v>
      </c>
      <c r="N43" s="466">
        <v>-1.502206555747764</v>
      </c>
      <c r="O43" s="160">
        <v>2.6881868724452929</v>
      </c>
      <c r="P43" s="159">
        <v>295568</v>
      </c>
      <c r="Q43" s="160">
        <v>165.45255255205419</v>
      </c>
      <c r="R43" s="161">
        <v>12051.86</v>
      </c>
      <c r="S43" s="162">
        <v>2004</v>
      </c>
    </row>
    <row r="44" spans="1:19" s="91" customFormat="1" ht="10.7" customHeight="1">
      <c r="A44" s="158">
        <v>2005</v>
      </c>
      <c r="B44" s="179">
        <v>751732</v>
      </c>
      <c r="C44" s="159">
        <v>1976465</v>
      </c>
      <c r="D44" s="159">
        <v>985002</v>
      </c>
      <c r="E44" s="159">
        <v>991463</v>
      </c>
      <c r="F44" s="162">
        <v>2005</v>
      </c>
      <c r="G44" s="158">
        <v>2005</v>
      </c>
      <c r="H44" s="100">
        <v>1967205</v>
      </c>
      <c r="I44" s="100">
        <v>980392</v>
      </c>
      <c r="J44" s="100">
        <v>986813</v>
      </c>
      <c r="K44" s="100">
        <v>9260</v>
      </c>
      <c r="L44" s="100">
        <v>4610</v>
      </c>
      <c r="M44" s="100">
        <v>4650</v>
      </c>
      <c r="N44" s="466">
        <v>-0.8799349652534515</v>
      </c>
      <c r="O44" s="160">
        <v>2.6292149329814349</v>
      </c>
      <c r="P44" s="159">
        <v>306439</v>
      </c>
      <c r="Q44" s="160">
        <v>163.70327975576183</v>
      </c>
      <c r="R44" s="161">
        <v>12073.46</v>
      </c>
      <c r="S44" s="162">
        <v>2005</v>
      </c>
    </row>
    <row r="45" spans="1:19" s="91" customFormat="1" ht="10.7" customHeight="1">
      <c r="A45" s="158">
        <v>2006</v>
      </c>
      <c r="B45" s="179">
        <v>758147</v>
      </c>
      <c r="C45" s="159">
        <v>1954828</v>
      </c>
      <c r="D45" s="159">
        <v>974934</v>
      </c>
      <c r="E45" s="159">
        <v>979894</v>
      </c>
      <c r="F45" s="162">
        <v>2006</v>
      </c>
      <c r="G45" s="158">
        <v>2006</v>
      </c>
      <c r="H45" s="100">
        <v>1942925</v>
      </c>
      <c r="I45" s="100">
        <v>968861</v>
      </c>
      <c r="J45" s="100">
        <v>974064</v>
      </c>
      <c r="K45" s="100">
        <v>11903</v>
      </c>
      <c r="L45" s="100">
        <v>6073</v>
      </c>
      <c r="M45" s="100">
        <v>5830</v>
      </c>
      <c r="N45" s="466">
        <v>-1.0947322618918118</v>
      </c>
      <c r="O45" s="160">
        <v>2.5784287216067598</v>
      </c>
      <c r="P45" s="159">
        <v>316914</v>
      </c>
      <c r="Q45" s="160">
        <v>161.62201758403845</v>
      </c>
      <c r="R45" s="161">
        <v>12095.06</v>
      </c>
      <c r="S45" s="162">
        <v>2006</v>
      </c>
    </row>
    <row r="46" spans="1:19" s="91" customFormat="1" ht="10.7" customHeight="1">
      <c r="A46" s="158">
        <v>2007</v>
      </c>
      <c r="B46" s="179">
        <v>765729</v>
      </c>
      <c r="C46" s="159">
        <v>1944962</v>
      </c>
      <c r="D46" s="159">
        <v>971090</v>
      </c>
      <c r="E46" s="159">
        <v>973872</v>
      </c>
      <c r="F46" s="162">
        <v>2007</v>
      </c>
      <c r="G46" s="158">
        <v>2007</v>
      </c>
      <c r="H46" s="100">
        <v>1929836</v>
      </c>
      <c r="I46" s="100">
        <v>963411</v>
      </c>
      <c r="J46" s="100">
        <v>966425</v>
      </c>
      <c r="K46" s="100">
        <v>15126</v>
      </c>
      <c r="L46" s="100">
        <v>7679</v>
      </c>
      <c r="M46" s="100">
        <v>7447</v>
      </c>
      <c r="N46" s="466">
        <v>-0.50469913465532512</v>
      </c>
      <c r="O46" s="160">
        <v>2.5400135034718549</v>
      </c>
      <c r="P46" s="159">
        <v>332516</v>
      </c>
      <c r="Q46" s="160">
        <v>160.45631858620339</v>
      </c>
      <c r="R46" s="161">
        <v>12121.4422538</v>
      </c>
      <c r="S46" s="162">
        <v>2007</v>
      </c>
    </row>
    <row r="47" spans="1:19" s="109" customFormat="1" ht="10.7" customHeight="1">
      <c r="A47" s="158">
        <v>2008</v>
      </c>
      <c r="B47" s="179">
        <v>773087</v>
      </c>
      <c r="C47" s="159">
        <v>1938690</v>
      </c>
      <c r="D47" s="159">
        <v>968888</v>
      </c>
      <c r="E47" s="159">
        <v>969802</v>
      </c>
      <c r="F47" s="162">
        <v>2008</v>
      </c>
      <c r="G47" s="158">
        <v>2008</v>
      </c>
      <c r="H47" s="100">
        <v>1919000</v>
      </c>
      <c r="I47" s="202">
        <v>958491</v>
      </c>
      <c r="J47" s="202">
        <v>960509</v>
      </c>
      <c r="K47" s="100">
        <v>19690</v>
      </c>
      <c r="L47" s="202">
        <v>10397</v>
      </c>
      <c r="M47" s="202">
        <v>9293</v>
      </c>
      <c r="N47" s="466">
        <v>-0.32247416659040123</v>
      </c>
      <c r="O47" s="160">
        <v>2.5077255211897236</v>
      </c>
      <c r="P47" s="179">
        <v>338407</v>
      </c>
      <c r="Q47" s="160">
        <v>158.74105198279221</v>
      </c>
      <c r="R47" s="467">
        <v>12212.908858699999</v>
      </c>
      <c r="S47" s="162">
        <v>2008</v>
      </c>
    </row>
    <row r="48" spans="1:19" s="109" customFormat="1" ht="10.7" customHeight="1">
      <c r="A48" s="158">
        <v>2009</v>
      </c>
      <c r="B48" s="179">
        <v>783156</v>
      </c>
      <c r="C48" s="159">
        <v>1934153</v>
      </c>
      <c r="D48" s="159">
        <v>967267</v>
      </c>
      <c r="E48" s="159">
        <v>966886</v>
      </c>
      <c r="F48" s="162">
        <v>2009</v>
      </c>
      <c r="G48" s="158">
        <v>2009</v>
      </c>
      <c r="H48" s="100">
        <v>1913004</v>
      </c>
      <c r="I48" s="202">
        <v>955954</v>
      </c>
      <c r="J48" s="202">
        <v>957050</v>
      </c>
      <c r="K48" s="100">
        <v>21149</v>
      </c>
      <c r="L48" s="202">
        <v>11313</v>
      </c>
      <c r="M48" s="202">
        <v>9836</v>
      </c>
      <c r="N48" s="466">
        <v>-0.23402400590089184</v>
      </c>
      <c r="O48" s="160">
        <v>2.4696905852729212</v>
      </c>
      <c r="P48" s="179">
        <v>343861</v>
      </c>
      <c r="Q48" s="160">
        <v>158.11371337485559</v>
      </c>
      <c r="R48" s="467">
        <v>12232.670770400002</v>
      </c>
      <c r="S48" s="162">
        <v>2009</v>
      </c>
    </row>
    <row r="49" spans="1:19" s="109" customFormat="1" ht="10.7" customHeight="1">
      <c r="A49" s="158">
        <v>2010</v>
      </c>
      <c r="B49" s="179">
        <v>799520</v>
      </c>
      <c r="C49" s="159">
        <v>1940455</v>
      </c>
      <c r="D49" s="159">
        <v>970193</v>
      </c>
      <c r="E49" s="159">
        <v>970262</v>
      </c>
      <c r="F49" s="162">
        <v>2010</v>
      </c>
      <c r="G49" s="158">
        <v>2010</v>
      </c>
      <c r="H49" s="100">
        <v>1918485</v>
      </c>
      <c r="I49" s="202">
        <v>958624</v>
      </c>
      <c r="J49" s="202">
        <v>959861</v>
      </c>
      <c r="K49" s="100">
        <v>21970</v>
      </c>
      <c r="L49" s="202">
        <v>11569</v>
      </c>
      <c r="M49" s="202">
        <v>10401</v>
      </c>
      <c r="N49" s="466">
        <v>0.32582737766867459</v>
      </c>
      <c r="O49" s="160">
        <v>2.4270249649789872</v>
      </c>
      <c r="P49" s="179">
        <v>350900</v>
      </c>
      <c r="Q49" s="160">
        <v>158.44558529706921</v>
      </c>
      <c r="R49" s="467">
        <v>12246.822758499999</v>
      </c>
      <c r="S49" s="162">
        <v>2010</v>
      </c>
    </row>
    <row r="50" spans="1:19" s="109" customFormat="1" ht="10.7" customHeight="1">
      <c r="A50" s="158">
        <v>2011</v>
      </c>
      <c r="B50" s="179">
        <v>805051</v>
      </c>
      <c r="C50" s="159">
        <v>1938136</v>
      </c>
      <c r="D50" s="159">
        <v>969769</v>
      </c>
      <c r="E50" s="159">
        <v>968367</v>
      </c>
      <c r="F50" s="162">
        <v>2011</v>
      </c>
      <c r="G50" s="158">
        <v>2011</v>
      </c>
      <c r="H50" s="100">
        <v>1914339</v>
      </c>
      <c r="I50" s="202">
        <v>956747</v>
      </c>
      <c r="J50" s="202">
        <v>957592</v>
      </c>
      <c r="K50" s="100">
        <v>23797</v>
      </c>
      <c r="L50" s="202">
        <v>13022</v>
      </c>
      <c r="M50" s="202">
        <v>10775</v>
      </c>
      <c r="N50" s="466">
        <v>-0.11950805352352928</v>
      </c>
      <c r="O50" s="160">
        <v>2.3779102193525627</v>
      </c>
      <c r="P50" s="179">
        <v>356349</v>
      </c>
      <c r="Q50" s="160">
        <v>158</v>
      </c>
      <c r="R50" s="467">
        <v>12265.4807194</v>
      </c>
      <c r="S50" s="162">
        <v>2011</v>
      </c>
    </row>
    <row r="51" spans="1:19" s="109" customFormat="1" ht="10.7" customHeight="1">
      <c r="A51" s="158">
        <v>2012</v>
      </c>
      <c r="B51" s="179">
        <v>808682</v>
      </c>
      <c r="C51" s="159">
        <v>1933220</v>
      </c>
      <c r="D51" s="159">
        <v>966895</v>
      </c>
      <c r="E51" s="159">
        <v>966325</v>
      </c>
      <c r="F51" s="162">
        <v>2012</v>
      </c>
      <c r="G51" s="158">
        <v>2012</v>
      </c>
      <c r="H51" s="100">
        <v>1909618</v>
      </c>
      <c r="I51" s="202">
        <v>954354</v>
      </c>
      <c r="J51" s="202">
        <v>955264</v>
      </c>
      <c r="K51" s="100">
        <v>23602</v>
      </c>
      <c r="L51" s="202">
        <v>12541</v>
      </c>
      <c r="M51" s="202">
        <v>11061</v>
      </c>
      <c r="N51" s="466">
        <v>-0.37285069738798376</v>
      </c>
      <c r="O51" s="160">
        <v>2.3905812173388306</v>
      </c>
      <c r="P51" s="179">
        <v>366524</v>
      </c>
      <c r="Q51" s="160">
        <v>157.55711732790067</v>
      </c>
      <c r="R51" s="467">
        <v>12269.968999999997</v>
      </c>
      <c r="S51" s="162">
        <v>2012</v>
      </c>
    </row>
    <row r="52" spans="1:19" s="109" customFormat="1" ht="10.7" customHeight="1">
      <c r="A52" s="158">
        <v>2013</v>
      </c>
      <c r="B52" s="179">
        <v>815769</v>
      </c>
      <c r="C52" s="159">
        <v>1931716</v>
      </c>
      <c r="D52" s="159">
        <v>966033</v>
      </c>
      <c r="E52" s="159">
        <v>965683</v>
      </c>
      <c r="F52" s="162">
        <v>2013</v>
      </c>
      <c r="G52" s="158">
        <v>2013</v>
      </c>
      <c r="H52" s="100">
        <v>1907172</v>
      </c>
      <c r="I52" s="202">
        <v>952597</v>
      </c>
      <c r="J52" s="202">
        <v>954575</v>
      </c>
      <c r="K52" s="100">
        <v>24544</v>
      </c>
      <c r="L52" s="202">
        <v>13436</v>
      </c>
      <c r="M52" s="202">
        <v>11108</v>
      </c>
      <c r="N52" s="466">
        <v>-0.45035829225619767</v>
      </c>
      <c r="O52" s="160">
        <v>2.3679693638762935</v>
      </c>
      <c r="P52" s="179">
        <v>374565</v>
      </c>
      <c r="Q52" s="160">
        <v>157.00007964867405</v>
      </c>
      <c r="R52" s="467">
        <v>12303.917324899998</v>
      </c>
      <c r="S52" s="162">
        <v>2013</v>
      </c>
    </row>
    <row r="53" spans="1:19" s="109" customFormat="1" ht="10.7" customHeight="1">
      <c r="A53" s="158">
        <v>2014</v>
      </c>
      <c r="B53" s="179">
        <v>823667</v>
      </c>
      <c r="C53" s="159">
        <v>1934034</v>
      </c>
      <c r="D53" s="159">
        <v>968439</v>
      </c>
      <c r="E53" s="159">
        <v>965595</v>
      </c>
      <c r="F53" s="162">
        <v>2014</v>
      </c>
      <c r="G53" s="158">
        <v>2014</v>
      </c>
      <c r="H53" s="100">
        <v>1905780</v>
      </c>
      <c r="I53" s="202">
        <v>951975</v>
      </c>
      <c r="J53" s="202">
        <v>953805</v>
      </c>
      <c r="K53" s="100">
        <v>28254</v>
      </c>
      <c r="L53" s="202">
        <v>16464</v>
      </c>
      <c r="M53" s="202">
        <v>11790</v>
      </c>
      <c r="N53" s="466">
        <v>-0.21164665431115301</v>
      </c>
      <c r="O53" s="160">
        <v>2.3429363478564431</v>
      </c>
      <c r="P53" s="179">
        <v>383808</v>
      </c>
      <c r="Q53" s="160">
        <v>157.12305752520103</v>
      </c>
      <c r="R53" s="467">
        <v>12309.04</v>
      </c>
      <c r="S53" s="162">
        <v>2014</v>
      </c>
    </row>
    <row r="54" spans="1:19" s="109" customFormat="1" ht="10.7" customHeight="1">
      <c r="A54" s="158">
        <v>2015</v>
      </c>
      <c r="B54" s="179">
        <v>833901</v>
      </c>
      <c r="C54" s="159">
        <v>1939562</v>
      </c>
      <c r="D54" s="159">
        <v>972338</v>
      </c>
      <c r="E54" s="159">
        <v>967224</v>
      </c>
      <c r="F54" s="162">
        <v>2015</v>
      </c>
      <c r="G54" s="158">
        <v>2015</v>
      </c>
      <c r="H54" s="100">
        <v>1908996</v>
      </c>
      <c r="I54" s="202">
        <v>953881</v>
      </c>
      <c r="J54" s="202">
        <v>955115</v>
      </c>
      <c r="K54" s="100">
        <v>30566</v>
      </c>
      <c r="L54" s="202">
        <v>18457</v>
      </c>
      <c r="M54" s="202">
        <v>12109</v>
      </c>
      <c r="N54" s="466">
        <v>0.28582744667363658</v>
      </c>
      <c r="O54" s="160">
        <v>2.3258900037294596</v>
      </c>
      <c r="P54" s="179">
        <v>391837</v>
      </c>
      <c r="Q54" s="160">
        <v>157.52237688348751</v>
      </c>
      <c r="R54" s="467">
        <v>12312.93</v>
      </c>
      <c r="S54" s="162">
        <v>2015</v>
      </c>
    </row>
    <row r="55" spans="1:19" s="109" customFormat="1" ht="10.7" customHeight="1">
      <c r="A55" s="158">
        <v>2016</v>
      </c>
      <c r="B55" s="179">
        <v>842688</v>
      </c>
      <c r="C55" s="159">
        <v>1935664</v>
      </c>
      <c r="D55" s="159">
        <v>971189</v>
      </c>
      <c r="E55" s="159">
        <v>964475</v>
      </c>
      <c r="F55" s="162">
        <v>2016</v>
      </c>
      <c r="G55" s="158">
        <v>2016</v>
      </c>
      <c r="H55" s="100">
        <v>1903914</v>
      </c>
      <c r="I55" s="202">
        <v>951889</v>
      </c>
      <c r="J55" s="202">
        <v>952025</v>
      </c>
      <c r="K55" s="100">
        <v>31750</v>
      </c>
      <c r="L55" s="202">
        <v>19300</v>
      </c>
      <c r="M55" s="202">
        <v>12450</v>
      </c>
      <c r="N55" s="466" t="s">
        <v>484</v>
      </c>
      <c r="O55" s="160">
        <v>2.2999999999999998</v>
      </c>
      <c r="P55" s="179">
        <v>398916</v>
      </c>
      <c r="Q55" s="160">
        <v>157.1</v>
      </c>
      <c r="R55" s="467">
        <v>12318.79</v>
      </c>
      <c r="S55" s="162">
        <v>2016</v>
      </c>
    </row>
    <row r="56" spans="1:19" s="109" customFormat="1" ht="10.7" customHeight="1">
      <c r="A56" s="158">
        <v>2017</v>
      </c>
      <c r="B56" s="179">
        <v>851376</v>
      </c>
      <c r="C56" s="159">
        <v>1927645</v>
      </c>
      <c r="D56" s="159">
        <v>967293</v>
      </c>
      <c r="E56" s="159">
        <v>960352</v>
      </c>
      <c r="F56" s="162">
        <v>2017</v>
      </c>
      <c r="G56" s="158">
        <v>2017</v>
      </c>
      <c r="H56" s="100">
        <v>1896424</v>
      </c>
      <c r="I56" s="202">
        <v>948290</v>
      </c>
      <c r="J56" s="202">
        <v>948134</v>
      </c>
      <c r="K56" s="100">
        <v>31221</v>
      </c>
      <c r="L56" s="202">
        <v>19003</v>
      </c>
      <c r="M56" s="202">
        <v>12218</v>
      </c>
      <c r="N56" s="466">
        <v>-0.37285069738798376</v>
      </c>
      <c r="O56" s="160">
        <v>2.2599999999999998</v>
      </c>
      <c r="P56" s="179">
        <v>408451</v>
      </c>
      <c r="Q56" s="160">
        <v>156.27000000000001</v>
      </c>
      <c r="R56" s="467">
        <v>12335.125</v>
      </c>
      <c r="S56" s="162">
        <v>2017</v>
      </c>
    </row>
    <row r="57" spans="1:19" s="109" customFormat="1" ht="10.7" customHeight="1">
      <c r="A57" s="107">
        <v>2018</v>
      </c>
      <c r="B57" s="468">
        <v>860303</v>
      </c>
      <c r="C57" s="469">
        <v>1916012</v>
      </c>
      <c r="D57" s="469">
        <v>963786</v>
      </c>
      <c r="E57" s="469">
        <v>952226</v>
      </c>
      <c r="F57" s="150">
        <v>2018</v>
      </c>
      <c r="G57" s="107">
        <v>2018</v>
      </c>
      <c r="H57" s="175">
        <v>1882970</v>
      </c>
      <c r="I57" s="175">
        <v>943000</v>
      </c>
      <c r="J57" s="175">
        <v>939970</v>
      </c>
      <c r="K57" s="175">
        <v>33042</v>
      </c>
      <c r="L57" s="175">
        <v>20786</v>
      </c>
      <c r="M57" s="175">
        <v>12256</v>
      </c>
      <c r="N57" s="470">
        <v>-0.60348248769872048</v>
      </c>
      <c r="O57" s="471">
        <v>2.227136253157318</v>
      </c>
      <c r="P57" s="469">
        <v>413132</v>
      </c>
      <c r="Q57" s="471">
        <v>155.22311157198871</v>
      </c>
      <c r="R57" s="472">
        <v>12343.6</v>
      </c>
      <c r="S57" s="150">
        <v>2018</v>
      </c>
    </row>
    <row r="58" spans="1:19" s="109" customFormat="1" ht="10.7" customHeight="1">
      <c r="A58" s="107">
        <v>2019</v>
      </c>
      <c r="B58" s="469">
        <v>872628</v>
      </c>
      <c r="C58" s="469">
        <v>1903383</v>
      </c>
      <c r="D58" s="469">
        <v>959897</v>
      </c>
      <c r="E58" s="469">
        <v>943486</v>
      </c>
      <c r="F58" s="150">
        <v>2019</v>
      </c>
      <c r="G58" s="107">
        <v>2019</v>
      </c>
      <c r="H58" s="175">
        <v>1868745</v>
      </c>
      <c r="I58" s="175">
        <v>937674</v>
      </c>
      <c r="J58" s="175">
        <v>931071</v>
      </c>
      <c r="K58" s="175">
        <v>34638</v>
      </c>
      <c r="L58" s="175">
        <v>22223</v>
      </c>
      <c r="M58" s="175">
        <v>12415</v>
      </c>
      <c r="N58" s="470">
        <v>-0.65912948353141798</v>
      </c>
      <c r="O58" s="471">
        <v>2.1812077998872299</v>
      </c>
      <c r="P58" s="469">
        <v>422548</v>
      </c>
      <c r="Q58" s="471">
        <v>154.18000518420115</v>
      </c>
      <c r="R58" s="472">
        <v>12345.2</v>
      </c>
      <c r="S58" s="150">
        <v>2019</v>
      </c>
    </row>
    <row r="59" spans="1:19" s="109" customFormat="1" ht="10.7" customHeight="1">
      <c r="A59" s="107">
        <v>2020</v>
      </c>
      <c r="B59" s="473">
        <v>893152</v>
      </c>
      <c r="C59" s="474">
        <v>1884455</v>
      </c>
      <c r="D59" s="474">
        <v>951722</v>
      </c>
      <c r="E59" s="475">
        <v>932733</v>
      </c>
      <c r="F59" s="150">
        <v>2020</v>
      </c>
      <c r="G59" s="107">
        <v>2020</v>
      </c>
      <c r="H59" s="474">
        <v>1851549</v>
      </c>
      <c r="I59" s="474">
        <v>930615</v>
      </c>
      <c r="J59" s="474">
        <v>920934</v>
      </c>
      <c r="K59" s="474">
        <v>32906</v>
      </c>
      <c r="L59" s="474">
        <v>21107</v>
      </c>
      <c r="M59" s="474">
        <v>11799</v>
      </c>
      <c r="N59" s="466">
        <v>-0.99443989990453852</v>
      </c>
      <c r="O59" s="476">
        <v>2.1098928289921535</v>
      </c>
      <c r="P59" s="474">
        <v>435880</v>
      </c>
      <c r="Q59" s="476">
        <v>152.61092799701979</v>
      </c>
      <c r="R59" s="477">
        <v>12348.1</v>
      </c>
      <c r="S59" s="478">
        <v>2020</v>
      </c>
    </row>
    <row r="60" spans="1:19" s="94" customFormat="1" ht="10.7" customHeight="1">
      <c r="A60" s="479">
        <v>2021</v>
      </c>
      <c r="B60" s="480">
        <v>903108</v>
      </c>
      <c r="C60" s="480">
        <f>SUM(H60,K60)</f>
        <v>1865459</v>
      </c>
      <c r="D60" s="480">
        <f t="shared" ref="D60:E60" si="0">SUM(I60,L60)</f>
        <v>943018</v>
      </c>
      <c r="E60" s="480">
        <f t="shared" si="0"/>
        <v>922441</v>
      </c>
      <c r="F60" s="481">
        <f>A60</f>
        <v>2021</v>
      </c>
      <c r="G60" s="482">
        <f>F60</f>
        <v>2021</v>
      </c>
      <c r="H60" s="480">
        <f>SUM(I60:J60)</f>
        <v>1832803</v>
      </c>
      <c r="I60" s="480">
        <v>922221</v>
      </c>
      <c r="J60" s="480">
        <v>910582</v>
      </c>
      <c r="K60" s="480">
        <v>32656</v>
      </c>
      <c r="L60" s="480">
        <v>20797</v>
      </c>
      <c r="M60" s="480">
        <f>K60-L60</f>
        <v>11859</v>
      </c>
      <c r="N60" s="571">
        <f>(C60-C59)/C59*100</f>
        <v>-1.0080368063976057</v>
      </c>
      <c r="O60" s="483">
        <f>C60/B60</f>
        <v>2.0655990202722156</v>
      </c>
      <c r="P60" s="480">
        <v>445198</v>
      </c>
      <c r="Q60" s="539">
        <f>C60/R60</f>
        <v>150.94004825656569</v>
      </c>
      <c r="R60" s="526">
        <v>12358.94</v>
      </c>
      <c r="S60" s="484">
        <f>G60</f>
        <v>2021</v>
      </c>
    </row>
    <row r="61" spans="1:19" s="95" customFormat="1" ht="11.65" customHeight="1">
      <c r="A61" s="485" t="s">
        <v>424</v>
      </c>
      <c r="B61" s="486"/>
      <c r="C61" s="486"/>
      <c r="D61" s="583" t="s">
        <v>489</v>
      </c>
      <c r="E61" s="584"/>
      <c r="F61" s="584"/>
      <c r="G61" s="485" t="s">
        <v>424</v>
      </c>
      <c r="H61" s="486"/>
      <c r="I61" s="486"/>
      <c r="J61" s="486"/>
      <c r="K61" s="486"/>
      <c r="L61" s="486"/>
      <c r="M61" s="486"/>
      <c r="N61" s="487"/>
      <c r="O61" s="488"/>
      <c r="P61" s="486"/>
      <c r="Q61" s="583" t="s">
        <v>483</v>
      </c>
      <c r="R61" s="585"/>
      <c r="S61" s="585"/>
    </row>
    <row r="62" spans="1:19" s="96" customFormat="1" ht="11.65" customHeight="1">
      <c r="A62" s="489" t="s">
        <v>425</v>
      </c>
      <c r="D62" s="490"/>
      <c r="E62" s="581" t="s">
        <v>542</v>
      </c>
      <c r="F62" s="590"/>
      <c r="G62" s="489" t="s">
        <v>425</v>
      </c>
      <c r="O62" s="491"/>
      <c r="P62" s="492"/>
      <c r="Q62" s="581" t="s">
        <v>456</v>
      </c>
      <c r="R62" s="586"/>
      <c r="S62" s="586"/>
    </row>
    <row r="63" spans="1:19" s="96" customFormat="1" ht="11.65" customHeight="1">
      <c r="A63" s="493" t="s">
        <v>426</v>
      </c>
      <c r="D63" s="494"/>
      <c r="E63" s="581" t="s">
        <v>543</v>
      </c>
      <c r="F63" s="582"/>
      <c r="G63" s="493" t="s">
        <v>426</v>
      </c>
      <c r="O63" s="492"/>
      <c r="P63" s="492"/>
      <c r="Q63" s="494"/>
      <c r="R63" s="581" t="s">
        <v>457</v>
      </c>
      <c r="S63" s="582"/>
    </row>
    <row r="64" spans="1:19" s="96" customFormat="1" ht="11.65" customHeight="1">
      <c r="A64" s="493" t="s">
        <v>428</v>
      </c>
      <c r="F64" s="495"/>
      <c r="G64" s="493" t="s">
        <v>428</v>
      </c>
      <c r="O64" s="492"/>
      <c r="P64" s="492"/>
      <c r="S64" s="495"/>
    </row>
    <row r="65" spans="1:19" s="96" customFormat="1" ht="11.65" customHeight="1">
      <c r="A65" s="95" t="s">
        <v>545</v>
      </c>
      <c r="D65" s="490"/>
      <c r="E65" s="490"/>
      <c r="F65" s="178" t="s">
        <v>427</v>
      </c>
      <c r="G65" s="95" t="s">
        <v>545</v>
      </c>
      <c r="O65" s="492"/>
      <c r="P65" s="492"/>
      <c r="S65" s="178" t="s">
        <v>474</v>
      </c>
    </row>
    <row r="66" spans="1:19">
      <c r="A66" s="46"/>
      <c r="G66" s="46"/>
    </row>
    <row r="67" spans="1:19">
      <c r="A67" s="46"/>
      <c r="G67" s="46"/>
    </row>
    <row r="68" spans="1:19">
      <c r="A68" s="46"/>
      <c r="G68" s="46"/>
    </row>
    <row r="69" spans="1:19">
      <c r="A69" s="46"/>
      <c r="G69" s="46"/>
    </row>
    <row r="70" spans="1:19">
      <c r="A70" s="46"/>
      <c r="G70" s="46"/>
    </row>
    <row r="71" spans="1:19">
      <c r="A71" s="46"/>
      <c r="G71" s="46"/>
    </row>
    <row r="72" spans="1:19">
      <c r="A72" s="46"/>
      <c r="G72" s="46"/>
    </row>
    <row r="73" spans="1:19">
      <c r="A73" s="46"/>
      <c r="G73" s="46"/>
    </row>
    <row r="74" spans="1:19">
      <c r="A74" s="46"/>
      <c r="G74" s="46"/>
    </row>
    <row r="75" spans="1:19">
      <c r="A75" s="46"/>
      <c r="G75" s="46"/>
    </row>
    <row r="76" spans="1:19">
      <c r="A76" s="46"/>
      <c r="G76" s="46"/>
    </row>
    <row r="77" spans="1:19">
      <c r="A77" s="46"/>
      <c r="G77" s="46"/>
    </row>
    <row r="78" spans="1:19">
      <c r="A78" s="46"/>
      <c r="G78" s="46"/>
    </row>
    <row r="79" spans="1:19">
      <c r="A79" s="46"/>
      <c r="G79" s="46"/>
    </row>
    <row r="80" spans="1:19">
      <c r="A80" s="46"/>
      <c r="G80" s="46"/>
    </row>
    <row r="81" spans="1:7">
      <c r="A81" s="46"/>
      <c r="G81" s="46"/>
    </row>
    <row r="82" spans="1:7">
      <c r="A82" s="46"/>
      <c r="G82" s="46"/>
    </row>
    <row r="83" spans="1:7">
      <c r="A83" s="46"/>
      <c r="G83" s="46"/>
    </row>
    <row r="84" spans="1:7">
      <c r="A84" s="46"/>
      <c r="G84" s="46"/>
    </row>
    <row r="85" spans="1:7">
      <c r="A85" s="46"/>
      <c r="G85" s="46"/>
    </row>
    <row r="86" spans="1:7">
      <c r="A86" s="46"/>
      <c r="G86" s="46"/>
    </row>
    <row r="87" spans="1:7">
      <c r="A87" s="46"/>
      <c r="G87" s="46"/>
    </row>
    <row r="88" spans="1:7">
      <c r="A88" s="46"/>
      <c r="G88" s="46"/>
    </row>
    <row r="89" spans="1:7">
      <c r="A89" s="46"/>
      <c r="G89" s="46"/>
    </row>
    <row r="90" spans="1:7">
      <c r="A90" s="46"/>
      <c r="G90" s="46"/>
    </row>
    <row r="91" spans="1:7">
      <c r="A91" s="46"/>
      <c r="G91" s="46"/>
    </row>
    <row r="92" spans="1:7">
      <c r="A92" s="46"/>
      <c r="G92" s="46"/>
    </row>
    <row r="93" spans="1:7">
      <c r="A93" s="46"/>
      <c r="G93" s="46"/>
    </row>
    <row r="94" spans="1:7">
      <c r="A94" s="46"/>
      <c r="G94" s="46"/>
    </row>
    <row r="95" spans="1:7">
      <c r="A95" s="46"/>
      <c r="G95" s="46"/>
    </row>
    <row r="96" spans="1:7">
      <c r="A96" s="46"/>
      <c r="G96" s="46"/>
    </row>
    <row r="97" spans="1:7">
      <c r="A97" s="46"/>
      <c r="G97" s="46"/>
    </row>
    <row r="98" spans="1:7">
      <c r="A98" s="46"/>
      <c r="G98" s="46"/>
    </row>
    <row r="99" spans="1:7">
      <c r="A99" s="46"/>
      <c r="G99" s="46"/>
    </row>
    <row r="100" spans="1:7">
      <c r="A100" s="46"/>
      <c r="G100" s="46"/>
    </row>
    <row r="101" spans="1:7">
      <c r="A101" s="46"/>
      <c r="G101" s="46"/>
    </row>
    <row r="102" spans="1:7">
      <c r="A102" s="46"/>
      <c r="G102" s="46"/>
    </row>
    <row r="103" spans="1:7">
      <c r="A103" s="46"/>
      <c r="G103" s="46"/>
    </row>
    <row r="104" spans="1:7">
      <c r="A104" s="46"/>
      <c r="G104" s="46"/>
    </row>
    <row r="105" spans="1:7">
      <c r="A105" s="46"/>
      <c r="G105" s="46"/>
    </row>
    <row r="106" spans="1:7">
      <c r="A106" s="46"/>
      <c r="G106" s="46"/>
    </row>
    <row r="107" spans="1:7">
      <c r="A107" s="46"/>
      <c r="G107" s="46"/>
    </row>
    <row r="108" spans="1:7">
      <c r="A108" s="46"/>
      <c r="G108" s="46"/>
    </row>
    <row r="109" spans="1:7">
      <c r="A109" s="46"/>
      <c r="G109" s="46"/>
    </row>
    <row r="110" spans="1:7">
      <c r="A110" s="46"/>
      <c r="G110" s="46"/>
    </row>
    <row r="111" spans="1:7">
      <c r="A111" s="46"/>
      <c r="G111" s="46"/>
    </row>
    <row r="112" spans="1:7">
      <c r="A112" s="46"/>
      <c r="G112" s="46"/>
    </row>
    <row r="113" spans="1:7">
      <c r="A113" s="46"/>
      <c r="G113" s="46"/>
    </row>
    <row r="114" spans="1:7">
      <c r="A114" s="46"/>
      <c r="G114" s="46"/>
    </row>
    <row r="115" spans="1:7">
      <c r="A115" s="46"/>
      <c r="G115" s="46"/>
    </row>
    <row r="116" spans="1:7">
      <c r="A116" s="46"/>
      <c r="G116" s="46"/>
    </row>
    <row r="117" spans="1:7">
      <c r="A117" s="46"/>
      <c r="G117" s="46"/>
    </row>
    <row r="118" spans="1:7">
      <c r="A118" s="46"/>
      <c r="G118" s="46"/>
    </row>
    <row r="119" spans="1:7">
      <c r="A119" s="46"/>
      <c r="G119" s="46"/>
    </row>
    <row r="120" spans="1:7">
      <c r="A120" s="46"/>
      <c r="G120" s="46"/>
    </row>
    <row r="121" spans="1:7">
      <c r="A121" s="46"/>
      <c r="G121" s="46"/>
    </row>
    <row r="122" spans="1:7">
      <c r="A122" s="46"/>
      <c r="G122" s="46"/>
    </row>
    <row r="123" spans="1:7">
      <c r="A123" s="46"/>
      <c r="G123" s="46"/>
    </row>
    <row r="124" spans="1:7">
      <c r="A124" s="46"/>
      <c r="G124" s="46"/>
    </row>
    <row r="125" spans="1:7">
      <c r="A125" s="46"/>
      <c r="G125" s="46"/>
    </row>
    <row r="126" spans="1:7">
      <c r="A126" s="46"/>
      <c r="G126" s="46"/>
    </row>
    <row r="127" spans="1:7">
      <c r="A127" s="46"/>
      <c r="G127" s="46"/>
    </row>
    <row r="128" spans="1:7">
      <c r="A128" s="46"/>
      <c r="G128" s="46"/>
    </row>
    <row r="129" spans="1:7">
      <c r="A129" s="46"/>
      <c r="G129" s="46"/>
    </row>
    <row r="130" spans="1:7">
      <c r="A130" s="46"/>
      <c r="G130" s="46"/>
    </row>
    <row r="131" spans="1:7">
      <c r="A131" s="46"/>
      <c r="G131" s="46"/>
    </row>
    <row r="132" spans="1:7">
      <c r="A132" s="46"/>
      <c r="G132" s="46"/>
    </row>
    <row r="133" spans="1:7">
      <c r="A133" s="46"/>
      <c r="G133" s="46"/>
    </row>
    <row r="134" spans="1:7">
      <c r="A134" s="46"/>
      <c r="G134" s="46"/>
    </row>
    <row r="135" spans="1:7">
      <c r="A135" s="46"/>
      <c r="G135" s="46"/>
    </row>
  </sheetData>
  <mergeCells count="13">
    <mergeCell ref="A4:D4"/>
    <mergeCell ref="A6:A9"/>
    <mergeCell ref="F6:F9"/>
    <mergeCell ref="G6:G9"/>
    <mergeCell ref="H6:M6"/>
    <mergeCell ref="C6:E6"/>
    <mergeCell ref="R63:S63"/>
    <mergeCell ref="D61:F61"/>
    <mergeCell ref="Q61:S61"/>
    <mergeCell ref="Q62:S62"/>
    <mergeCell ref="S6:S9"/>
    <mergeCell ref="E62:F62"/>
    <mergeCell ref="E63:F63"/>
  </mergeCells>
  <phoneticPr fontId="42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7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2" style="29" customWidth="1"/>
    <col min="2" max="2" width="17.7109375" style="29" customWidth="1"/>
    <col min="3" max="3" width="13.140625" style="29" customWidth="1"/>
    <col min="4" max="12" width="12.7109375" style="29" customWidth="1"/>
    <col min="13" max="13" width="14.7109375" style="29" customWidth="1"/>
    <col min="14" max="14" width="13.5703125" style="29" customWidth="1"/>
    <col min="15" max="15" width="12.7109375" style="29" customWidth="1"/>
    <col min="16" max="16" width="13.7109375" style="29" customWidth="1"/>
    <col min="17" max="17" width="14.5703125" style="29" customWidth="1"/>
    <col min="18" max="18" width="25.7109375" style="29" customWidth="1"/>
    <col min="19" max="20" width="9.140625" style="29" customWidth="1"/>
    <col min="21" max="21" width="9.42578125" style="29" customWidth="1"/>
    <col min="22" max="16384" width="9.140625" style="29"/>
  </cols>
  <sheetData>
    <row r="1" spans="1:21" s="75" customFormat="1" ht="24.95" customHeight="1">
      <c r="A1" s="83" t="s">
        <v>275</v>
      </c>
      <c r="B1" s="83"/>
      <c r="C1" s="76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77" t="s">
        <v>276</v>
      </c>
    </row>
    <row r="2" spans="1:21" s="6" customFormat="1" ht="24.95" customHeight="1">
      <c r="A2" s="131" t="s">
        <v>458</v>
      </c>
      <c r="B2" s="132"/>
      <c r="C2" s="132"/>
      <c r="D2" s="132"/>
      <c r="E2" s="132"/>
      <c r="F2" s="132"/>
      <c r="G2" s="132"/>
      <c r="H2" s="132"/>
      <c r="I2" s="133" t="s">
        <v>14</v>
      </c>
      <c r="J2" s="44"/>
      <c r="K2" s="44"/>
      <c r="L2" s="44"/>
      <c r="M2" s="44"/>
      <c r="N2" s="44"/>
      <c r="O2" s="44"/>
      <c r="P2" s="44"/>
      <c r="Q2" s="45"/>
    </row>
    <row r="3" spans="1:21" ht="23.1" customHeight="1">
      <c r="A3" s="134"/>
      <c r="B3" s="135"/>
      <c r="C3" s="135"/>
      <c r="D3" s="135"/>
      <c r="E3" s="135"/>
      <c r="F3" s="135"/>
      <c r="G3" s="135"/>
      <c r="H3" s="135"/>
      <c r="I3" s="601"/>
      <c r="J3" s="601"/>
      <c r="K3" s="601"/>
      <c r="L3" s="135"/>
      <c r="M3" s="135"/>
      <c r="N3" s="135"/>
      <c r="O3" s="135"/>
      <c r="P3" s="135"/>
      <c r="Q3" s="136"/>
    </row>
    <row r="4" spans="1:21" s="78" customFormat="1" ht="15" customHeight="1" thickBot="1">
      <c r="A4" s="84" t="s">
        <v>429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137" t="s">
        <v>238</v>
      </c>
      <c r="M4" s="137"/>
      <c r="N4" s="137"/>
      <c r="O4" s="84"/>
      <c r="P4" s="84"/>
      <c r="Q4" s="138" t="s">
        <v>423</v>
      </c>
    </row>
    <row r="5" spans="1:21" s="92" customFormat="1" ht="15" customHeight="1">
      <c r="A5" s="121" t="s">
        <v>98</v>
      </c>
      <c r="B5" s="139" t="s">
        <v>488</v>
      </c>
      <c r="C5" s="602" t="s">
        <v>292</v>
      </c>
      <c r="D5" s="603"/>
      <c r="E5" s="603"/>
      <c r="F5" s="600" t="s">
        <v>486</v>
      </c>
      <c r="G5" s="600"/>
      <c r="H5" s="600"/>
      <c r="I5" s="140" t="s">
        <v>485</v>
      </c>
      <c r="J5" s="141"/>
      <c r="K5" s="142" t="s">
        <v>487</v>
      </c>
      <c r="L5" s="139" t="s">
        <v>131</v>
      </c>
      <c r="M5" s="115" t="s">
        <v>271</v>
      </c>
      <c r="N5" s="115" t="s">
        <v>416</v>
      </c>
      <c r="O5" s="139" t="s">
        <v>104</v>
      </c>
      <c r="P5" s="143"/>
      <c r="Q5" s="144" t="s">
        <v>128</v>
      </c>
    </row>
    <row r="6" spans="1:21" s="92" customFormat="1" ht="15" customHeight="1">
      <c r="A6" s="128"/>
      <c r="B6" s="128"/>
      <c r="C6" s="127" t="s">
        <v>114</v>
      </c>
      <c r="D6" s="145"/>
      <c r="E6" s="146"/>
      <c r="F6" s="147" t="s">
        <v>211</v>
      </c>
      <c r="G6" s="148"/>
      <c r="H6" s="148"/>
      <c r="I6" s="127" t="s">
        <v>228</v>
      </c>
      <c r="J6" s="145"/>
      <c r="K6" s="146"/>
      <c r="L6" s="127"/>
      <c r="M6" s="149" t="s">
        <v>254</v>
      </c>
      <c r="N6" s="149"/>
      <c r="O6" s="127"/>
      <c r="P6" s="107"/>
      <c r="Q6" s="150"/>
    </row>
    <row r="7" spans="1:21" s="92" customFormat="1" ht="15" customHeight="1">
      <c r="A7" s="107"/>
      <c r="B7" s="107" t="s">
        <v>155</v>
      </c>
      <c r="C7" s="151"/>
      <c r="D7" s="152" t="s">
        <v>235</v>
      </c>
      <c r="E7" s="116" t="s">
        <v>236</v>
      </c>
      <c r="F7" s="151"/>
      <c r="G7" s="152" t="s">
        <v>235</v>
      </c>
      <c r="H7" s="152" t="s">
        <v>236</v>
      </c>
      <c r="I7" s="151"/>
      <c r="J7" s="152" t="s">
        <v>235</v>
      </c>
      <c r="K7" s="116" t="s">
        <v>236</v>
      </c>
      <c r="L7" s="92" t="s">
        <v>76</v>
      </c>
      <c r="M7" s="153" t="s">
        <v>49</v>
      </c>
      <c r="N7" s="153" t="s">
        <v>417</v>
      </c>
      <c r="O7" s="92" t="s">
        <v>60</v>
      </c>
      <c r="P7" s="116" t="s">
        <v>291</v>
      </c>
      <c r="Q7" s="150"/>
    </row>
    <row r="8" spans="1:21" s="92" customFormat="1" ht="15" customHeight="1">
      <c r="A8" s="155" t="s">
        <v>248</v>
      </c>
      <c r="B8" s="130" t="s">
        <v>50</v>
      </c>
      <c r="C8" s="156" t="s">
        <v>163</v>
      </c>
      <c r="D8" s="123" t="s">
        <v>161</v>
      </c>
      <c r="E8" s="157" t="s">
        <v>169</v>
      </c>
      <c r="F8" s="156" t="s">
        <v>130</v>
      </c>
      <c r="G8" s="123" t="s">
        <v>161</v>
      </c>
      <c r="H8" s="123" t="s">
        <v>169</v>
      </c>
      <c r="I8" s="156" t="s">
        <v>190</v>
      </c>
      <c r="J8" s="123" t="s">
        <v>161</v>
      </c>
      <c r="K8" s="157" t="s">
        <v>169</v>
      </c>
      <c r="L8" s="156" t="s">
        <v>78</v>
      </c>
      <c r="M8" s="157" t="s">
        <v>35</v>
      </c>
      <c r="N8" s="157"/>
      <c r="O8" s="156" t="s">
        <v>168</v>
      </c>
      <c r="P8" s="157" t="s">
        <v>129</v>
      </c>
      <c r="Q8" s="123" t="s">
        <v>167</v>
      </c>
      <c r="R8" s="119"/>
      <c r="S8" s="119"/>
    </row>
    <row r="9" spans="1:21" s="97" customFormat="1" ht="18" customHeight="1">
      <c r="A9" s="158">
        <v>2016</v>
      </c>
      <c r="B9" s="159">
        <v>842688</v>
      </c>
      <c r="C9" s="159">
        <v>1935664</v>
      </c>
      <c r="D9" s="159">
        <v>971189</v>
      </c>
      <c r="E9" s="159">
        <v>964475</v>
      </c>
      <c r="F9" s="159">
        <v>1903914</v>
      </c>
      <c r="G9" s="159">
        <v>951889</v>
      </c>
      <c r="H9" s="159">
        <v>952025</v>
      </c>
      <c r="I9" s="159">
        <v>31750</v>
      </c>
      <c r="J9" s="159">
        <v>19300</v>
      </c>
      <c r="K9" s="159">
        <v>12450</v>
      </c>
      <c r="L9" s="160">
        <v>2.2999999999999998</v>
      </c>
      <c r="M9" s="159">
        <v>398916</v>
      </c>
      <c r="N9" s="160">
        <v>44.5</v>
      </c>
      <c r="O9" s="160">
        <v>157.1</v>
      </c>
      <c r="P9" s="161">
        <v>12318.79</v>
      </c>
      <c r="Q9" s="162">
        <v>2016</v>
      </c>
    </row>
    <row r="10" spans="1:21" s="97" customFormat="1" ht="18" customHeight="1">
      <c r="A10" s="158">
        <v>2017</v>
      </c>
      <c r="B10" s="159">
        <v>851376</v>
      </c>
      <c r="C10" s="159">
        <v>1927645</v>
      </c>
      <c r="D10" s="159">
        <v>967293</v>
      </c>
      <c r="E10" s="159">
        <v>960352</v>
      </c>
      <c r="F10" s="159">
        <v>1896424</v>
      </c>
      <c r="G10" s="159">
        <v>948290</v>
      </c>
      <c r="H10" s="159">
        <v>948134</v>
      </c>
      <c r="I10" s="159">
        <v>31221</v>
      </c>
      <c r="J10" s="159">
        <v>19003</v>
      </c>
      <c r="K10" s="159">
        <v>12218</v>
      </c>
      <c r="L10" s="160">
        <v>2.2999999999999998</v>
      </c>
      <c r="M10" s="159">
        <v>408451</v>
      </c>
      <c r="N10" s="160">
        <v>45</v>
      </c>
      <c r="O10" s="160">
        <v>156.30000000000001</v>
      </c>
      <c r="P10" s="161">
        <v>12335.13</v>
      </c>
      <c r="Q10" s="162">
        <v>2017</v>
      </c>
    </row>
    <row r="11" spans="1:21" s="97" customFormat="1" ht="18" customHeight="1">
      <c r="A11" s="158">
        <v>2018</v>
      </c>
      <c r="B11" s="159">
        <v>860303</v>
      </c>
      <c r="C11" s="159">
        <v>1916012</v>
      </c>
      <c r="D11" s="159">
        <v>963786</v>
      </c>
      <c r="E11" s="159">
        <v>952226</v>
      </c>
      <c r="F11" s="159">
        <v>1882970</v>
      </c>
      <c r="G11" s="159">
        <v>943000</v>
      </c>
      <c r="H11" s="159">
        <v>939970</v>
      </c>
      <c r="I11" s="159">
        <v>33042</v>
      </c>
      <c r="J11" s="159">
        <v>20786</v>
      </c>
      <c r="K11" s="159">
        <v>12256</v>
      </c>
      <c r="L11" s="160">
        <v>2.227136253157318</v>
      </c>
      <c r="M11" s="159">
        <v>413132</v>
      </c>
      <c r="N11" s="160">
        <v>45.6</v>
      </c>
      <c r="O11" s="160">
        <v>155.33011281088071</v>
      </c>
      <c r="P11" s="161">
        <v>12335.096945000001</v>
      </c>
      <c r="Q11" s="162">
        <v>2018</v>
      </c>
    </row>
    <row r="12" spans="1:21" s="97" customFormat="1" ht="18" customHeight="1">
      <c r="A12" s="158">
        <v>2019</v>
      </c>
      <c r="B12" s="159">
        <v>872628</v>
      </c>
      <c r="C12" s="159">
        <v>1903383</v>
      </c>
      <c r="D12" s="159">
        <v>959897</v>
      </c>
      <c r="E12" s="159">
        <v>943486</v>
      </c>
      <c r="F12" s="159">
        <v>1868745</v>
      </c>
      <c r="G12" s="159">
        <v>937674</v>
      </c>
      <c r="H12" s="159">
        <v>931071</v>
      </c>
      <c r="I12" s="159">
        <v>34638</v>
      </c>
      <c r="J12" s="159">
        <v>22223</v>
      </c>
      <c r="K12" s="159">
        <v>12415</v>
      </c>
      <c r="L12" s="160">
        <v>2.181207799887237</v>
      </c>
      <c r="M12" s="159">
        <v>422548</v>
      </c>
      <c r="N12" s="160">
        <v>46.2</v>
      </c>
      <c r="O12" s="160">
        <v>154.18000518420115</v>
      </c>
      <c r="P12" s="161">
        <v>12345.199999999999</v>
      </c>
      <c r="Q12" s="162">
        <v>2019</v>
      </c>
    </row>
    <row r="13" spans="1:21" s="97" customFormat="1" ht="18" customHeight="1">
      <c r="A13" s="158">
        <v>2020</v>
      </c>
      <c r="B13" s="159">
        <v>893152</v>
      </c>
      <c r="C13" s="159">
        <v>1884455</v>
      </c>
      <c r="D13" s="159">
        <v>951722</v>
      </c>
      <c r="E13" s="159">
        <v>932733</v>
      </c>
      <c r="F13" s="159">
        <v>1851549</v>
      </c>
      <c r="G13" s="159">
        <v>930615</v>
      </c>
      <c r="H13" s="159">
        <v>920934</v>
      </c>
      <c r="I13" s="159">
        <v>32906</v>
      </c>
      <c r="J13" s="159">
        <v>21107</v>
      </c>
      <c r="K13" s="159">
        <v>11799</v>
      </c>
      <c r="L13" s="160">
        <v>2.1098928289921535</v>
      </c>
      <c r="M13" s="159">
        <v>435880</v>
      </c>
      <c r="N13" s="160">
        <v>46.8</v>
      </c>
      <c r="O13" s="160">
        <v>152.61092799701979</v>
      </c>
      <c r="P13" s="161">
        <v>12348.1</v>
      </c>
      <c r="Q13" s="162">
        <v>2020</v>
      </c>
    </row>
    <row r="14" spans="1:21" s="99" customFormat="1" ht="37.700000000000003" customHeight="1">
      <c r="A14" s="163">
        <v>2021</v>
      </c>
      <c r="B14" s="164">
        <f>SUM(B$15:B$36)</f>
        <v>903108</v>
      </c>
      <c r="C14" s="164">
        <f>SUM(C$15:C$36)</f>
        <v>1865459</v>
      </c>
      <c r="D14" s="164">
        <f t="shared" ref="D14:F14" si="0">SUM(D15:D36)</f>
        <v>943018</v>
      </c>
      <c r="E14" s="164">
        <f t="shared" si="0"/>
        <v>922441</v>
      </c>
      <c r="F14" s="164">
        <f t="shared" si="0"/>
        <v>1832803</v>
      </c>
      <c r="G14" s="164">
        <f>SUM(G15:G36)</f>
        <v>922221</v>
      </c>
      <c r="H14" s="164">
        <f>SUM(H15:H36)</f>
        <v>910582</v>
      </c>
      <c r="I14" s="164">
        <f>SUM(I15:I36)</f>
        <v>32656</v>
      </c>
      <c r="J14" s="164">
        <f>SUM(J15:J36)</f>
        <v>20797</v>
      </c>
      <c r="K14" s="164">
        <f>SUM(K15:K36)</f>
        <v>11859</v>
      </c>
      <c r="L14" s="165">
        <f>C14/B14</f>
        <v>2.0655990202722156</v>
      </c>
      <c r="M14" s="164">
        <f>SUM(M15:M36)</f>
        <v>445198</v>
      </c>
      <c r="N14" s="166">
        <v>47.4</v>
      </c>
      <c r="O14" s="166">
        <f>C14/P14</f>
        <v>150.94004612050759</v>
      </c>
      <c r="P14" s="167">
        <f>SUM(P15:P36)</f>
        <v>12358.940174899999</v>
      </c>
      <c r="Q14" s="168">
        <f>A14</f>
        <v>2021</v>
      </c>
      <c r="R14" s="98"/>
      <c r="S14" s="98"/>
    </row>
    <row r="15" spans="1:21" s="91" customFormat="1" ht="18" customHeight="1">
      <c r="A15" s="169" t="s">
        <v>227</v>
      </c>
      <c r="B15" s="181">
        <v>103162</v>
      </c>
      <c r="C15" s="181">
        <v>221642</v>
      </c>
      <c r="D15" s="181">
        <v>110665</v>
      </c>
      <c r="E15" s="181">
        <v>110977</v>
      </c>
      <c r="F15" s="181">
        <v>218589</v>
      </c>
      <c r="G15" s="181">
        <v>108808</v>
      </c>
      <c r="H15" s="181">
        <v>109781</v>
      </c>
      <c r="I15" s="181">
        <v>3053</v>
      </c>
      <c r="J15" s="181">
        <v>1857</v>
      </c>
      <c r="K15" s="181">
        <v>1196</v>
      </c>
      <c r="L15" s="542">
        <f>C15/B15</f>
        <v>2.1484849072332834</v>
      </c>
      <c r="M15" s="181">
        <v>39063</v>
      </c>
      <c r="N15" s="542">
        <v>43.7</v>
      </c>
      <c r="O15" s="542">
        <f>C15/P15</f>
        <v>4290.6555277112648</v>
      </c>
      <c r="P15" s="543">
        <v>51.6569085</v>
      </c>
      <c r="Q15" s="501" t="s">
        <v>197</v>
      </c>
      <c r="R15" s="93"/>
      <c r="S15" s="93"/>
      <c r="U15" s="100"/>
    </row>
    <row r="16" spans="1:21" s="91" customFormat="1" ht="18" customHeight="1">
      <c r="A16" s="169" t="s">
        <v>252</v>
      </c>
      <c r="B16" s="181">
        <v>128169</v>
      </c>
      <c r="C16" s="181">
        <v>281977</v>
      </c>
      <c r="D16" s="181">
        <v>144724</v>
      </c>
      <c r="E16" s="181">
        <v>137253</v>
      </c>
      <c r="F16" s="181">
        <v>276762</v>
      </c>
      <c r="G16" s="181">
        <v>141074</v>
      </c>
      <c r="H16" s="181">
        <v>135688</v>
      </c>
      <c r="I16" s="181">
        <v>5215</v>
      </c>
      <c r="J16" s="181">
        <v>3650</v>
      </c>
      <c r="K16" s="181">
        <v>1565</v>
      </c>
      <c r="L16" s="542">
        <f t="shared" ref="L16:L36" si="1">C16/B16</f>
        <v>2.2000405714330298</v>
      </c>
      <c r="M16" s="181">
        <v>56362</v>
      </c>
      <c r="N16" s="542">
        <v>45.4</v>
      </c>
      <c r="O16" s="542">
        <f t="shared" ref="O16:O36" si="2">C16/P16</f>
        <v>550.45775199282195</v>
      </c>
      <c r="P16" s="543">
        <v>512.25911339999993</v>
      </c>
      <c r="Q16" s="501" t="s">
        <v>55</v>
      </c>
      <c r="R16" s="93"/>
      <c r="S16" s="93"/>
      <c r="U16" s="100"/>
    </row>
    <row r="17" spans="1:21" s="91" customFormat="1" ht="18" customHeight="1">
      <c r="A17" s="169" t="s">
        <v>262</v>
      </c>
      <c r="B17" s="181">
        <v>124029</v>
      </c>
      <c r="C17" s="181">
        <v>283570</v>
      </c>
      <c r="D17" s="181">
        <v>141499</v>
      </c>
      <c r="E17" s="181">
        <v>142071</v>
      </c>
      <c r="F17" s="181">
        <v>281436</v>
      </c>
      <c r="G17" s="181">
        <v>140466</v>
      </c>
      <c r="H17" s="181">
        <v>140970</v>
      </c>
      <c r="I17" s="181">
        <v>2134</v>
      </c>
      <c r="J17" s="181">
        <v>1033</v>
      </c>
      <c r="K17" s="181">
        <v>1101</v>
      </c>
      <c r="L17" s="542">
        <f t="shared" si="1"/>
        <v>2.2863201348071822</v>
      </c>
      <c r="M17" s="181">
        <v>46062</v>
      </c>
      <c r="N17" s="542">
        <v>43</v>
      </c>
      <c r="O17" s="542">
        <f t="shared" si="2"/>
        <v>311.29081386174124</v>
      </c>
      <c r="P17" s="569">
        <v>910.94882140000004</v>
      </c>
      <c r="Q17" s="540" t="s">
        <v>492</v>
      </c>
      <c r="R17" s="93"/>
      <c r="S17" s="93"/>
      <c r="U17" s="100"/>
    </row>
    <row r="18" spans="1:21" s="91" customFormat="1" ht="18" customHeight="1">
      <c r="A18" s="169" t="s">
        <v>213</v>
      </c>
      <c r="B18" s="181">
        <v>59292</v>
      </c>
      <c r="C18" s="181">
        <v>119367</v>
      </c>
      <c r="D18" s="181">
        <v>60436</v>
      </c>
      <c r="E18" s="181">
        <v>58931</v>
      </c>
      <c r="F18" s="181">
        <v>116726</v>
      </c>
      <c r="G18" s="181">
        <v>58906</v>
      </c>
      <c r="H18" s="181">
        <v>57820</v>
      </c>
      <c r="I18" s="181">
        <v>2641</v>
      </c>
      <c r="J18" s="181">
        <v>1530</v>
      </c>
      <c r="K18" s="181">
        <v>1111</v>
      </c>
      <c r="L18" s="542">
        <f t="shared" si="1"/>
        <v>2.0132058287795993</v>
      </c>
      <c r="M18" s="181">
        <v>26740</v>
      </c>
      <c r="N18" s="542">
        <v>45.9</v>
      </c>
      <c r="O18" s="542">
        <f t="shared" si="2"/>
        <v>196.18080026299438</v>
      </c>
      <c r="P18" s="569">
        <v>608.45403750000003</v>
      </c>
      <c r="Q18" s="540" t="s">
        <v>119</v>
      </c>
      <c r="R18" s="93"/>
      <c r="S18" s="93"/>
    </row>
    <row r="19" spans="1:21" s="91" customFormat="1" ht="18" customHeight="1">
      <c r="A19" s="169" t="s">
        <v>267</v>
      </c>
      <c r="B19" s="181">
        <v>67103</v>
      </c>
      <c r="C19" s="181">
        <v>152026</v>
      </c>
      <c r="D19" s="181">
        <v>79308</v>
      </c>
      <c r="E19" s="181">
        <v>72718</v>
      </c>
      <c r="F19" s="181">
        <v>150531</v>
      </c>
      <c r="G19" s="181">
        <v>78626</v>
      </c>
      <c r="H19" s="181">
        <v>71905</v>
      </c>
      <c r="I19" s="181">
        <v>1495</v>
      </c>
      <c r="J19" s="181">
        <v>682</v>
      </c>
      <c r="K19" s="181">
        <v>813</v>
      </c>
      <c r="L19" s="542">
        <f t="shared" si="1"/>
        <v>2.2655618973816374</v>
      </c>
      <c r="M19" s="181">
        <v>20994</v>
      </c>
      <c r="N19" s="542">
        <v>42.3</v>
      </c>
      <c r="O19" s="542">
        <f t="shared" si="2"/>
        <v>327.5471595921012</v>
      </c>
      <c r="P19" s="569">
        <v>464.13469189999995</v>
      </c>
      <c r="Q19" s="540" t="s">
        <v>94</v>
      </c>
      <c r="R19" s="93"/>
      <c r="S19" s="93"/>
    </row>
    <row r="20" spans="1:21" s="91" customFormat="1" ht="30" customHeight="1">
      <c r="A20" s="169" t="s">
        <v>215</v>
      </c>
      <c r="B20" s="181">
        <v>24773</v>
      </c>
      <c r="C20" s="181">
        <v>47048</v>
      </c>
      <c r="D20" s="181">
        <v>23885</v>
      </c>
      <c r="E20" s="181">
        <v>23163</v>
      </c>
      <c r="F20" s="181">
        <v>46180</v>
      </c>
      <c r="G20" s="181">
        <v>23428</v>
      </c>
      <c r="H20" s="181">
        <v>22752</v>
      </c>
      <c r="I20" s="181">
        <v>868</v>
      </c>
      <c r="J20" s="181">
        <v>457</v>
      </c>
      <c r="K20" s="181">
        <v>411</v>
      </c>
      <c r="L20" s="542">
        <f t="shared" si="1"/>
        <v>1.8991644128688492</v>
      </c>
      <c r="M20" s="181">
        <v>14662</v>
      </c>
      <c r="N20" s="542">
        <v>52.2</v>
      </c>
      <c r="O20" s="542">
        <f t="shared" si="2"/>
        <v>103.38172163214996</v>
      </c>
      <c r="P20" s="569">
        <v>455.09011900000002</v>
      </c>
      <c r="Q20" s="540" t="s">
        <v>184</v>
      </c>
      <c r="R20" s="93"/>
      <c r="S20" s="93"/>
    </row>
    <row r="21" spans="1:21" s="91" customFormat="1" ht="18" customHeight="1">
      <c r="A21" s="169" t="s">
        <v>263</v>
      </c>
      <c r="B21" s="181">
        <v>15536</v>
      </c>
      <c r="C21" s="181">
        <v>27948</v>
      </c>
      <c r="D21" s="181">
        <v>13773</v>
      </c>
      <c r="E21" s="181">
        <v>14175</v>
      </c>
      <c r="F21" s="181">
        <v>27535</v>
      </c>
      <c r="G21" s="181">
        <v>13540</v>
      </c>
      <c r="H21" s="181">
        <v>13995</v>
      </c>
      <c r="I21" s="181">
        <v>413</v>
      </c>
      <c r="J21" s="181">
        <v>233</v>
      </c>
      <c r="K21" s="181">
        <v>180</v>
      </c>
      <c r="L21" s="542">
        <f t="shared" si="1"/>
        <v>1.798918640576725</v>
      </c>
      <c r="M21" s="181">
        <v>10233</v>
      </c>
      <c r="N21" s="542">
        <v>55.2</v>
      </c>
      <c r="O21" s="542">
        <f t="shared" si="2"/>
        <v>51.045942643157311</v>
      </c>
      <c r="P21" s="569">
        <v>547.5067861</v>
      </c>
      <c r="Q21" s="540" t="s">
        <v>89</v>
      </c>
      <c r="R21" s="93"/>
      <c r="S21" s="93"/>
      <c r="U21" s="100"/>
    </row>
    <row r="22" spans="1:21" s="91" customFormat="1" ht="18" customHeight="1">
      <c r="A22" s="169" t="s">
        <v>234</v>
      </c>
      <c r="B22" s="181">
        <v>13462</v>
      </c>
      <c r="C22" s="181">
        <v>25423</v>
      </c>
      <c r="D22" s="181">
        <v>12354</v>
      </c>
      <c r="E22" s="181">
        <v>13069</v>
      </c>
      <c r="F22" s="181">
        <v>25235</v>
      </c>
      <c r="G22" s="181">
        <v>12285</v>
      </c>
      <c r="H22" s="181">
        <v>12950</v>
      </c>
      <c r="I22" s="181">
        <v>188</v>
      </c>
      <c r="J22" s="181">
        <v>69</v>
      </c>
      <c r="K22" s="181">
        <v>119</v>
      </c>
      <c r="L22" s="542">
        <f t="shared" si="1"/>
        <v>1.8885009656811766</v>
      </c>
      <c r="M22" s="181">
        <v>8968</v>
      </c>
      <c r="N22" s="542">
        <v>54.3</v>
      </c>
      <c r="O22" s="542">
        <f t="shared" si="2"/>
        <v>57.39613982750371</v>
      </c>
      <c r="P22" s="569">
        <v>442.93919549999998</v>
      </c>
      <c r="Q22" s="540" t="s">
        <v>70</v>
      </c>
      <c r="R22" s="93"/>
      <c r="S22" s="93"/>
      <c r="U22" s="100"/>
    </row>
    <row r="23" spans="1:21" s="91" customFormat="1" ht="18" customHeight="1">
      <c r="A23" s="169" t="s">
        <v>237</v>
      </c>
      <c r="B23" s="181">
        <v>35379</v>
      </c>
      <c r="C23" s="181">
        <v>63711</v>
      </c>
      <c r="D23" s="181">
        <v>31196</v>
      </c>
      <c r="E23" s="181">
        <v>32515</v>
      </c>
      <c r="F23" s="181">
        <v>62762</v>
      </c>
      <c r="G23" s="181">
        <v>30569</v>
      </c>
      <c r="H23" s="181">
        <v>32193</v>
      </c>
      <c r="I23" s="181">
        <v>949</v>
      </c>
      <c r="J23" s="181">
        <v>627</v>
      </c>
      <c r="K23" s="181">
        <v>322</v>
      </c>
      <c r="L23" s="542">
        <f t="shared" si="1"/>
        <v>1.8008140422284407</v>
      </c>
      <c r="M23" s="181">
        <v>26507</v>
      </c>
      <c r="N23" s="542">
        <v>57</v>
      </c>
      <c r="O23" s="542">
        <f t="shared" si="2"/>
        <v>78.916777610898535</v>
      </c>
      <c r="P23" s="569">
        <v>807.31882280000002</v>
      </c>
      <c r="Q23" s="540" t="s">
        <v>62</v>
      </c>
      <c r="R23" s="93"/>
      <c r="S23" s="93"/>
    </row>
    <row r="24" spans="1:21" s="91" customFormat="1" ht="30" customHeight="1">
      <c r="A24" s="169" t="s">
        <v>264</v>
      </c>
      <c r="B24" s="181">
        <v>22511</v>
      </c>
      <c r="C24" s="181">
        <v>39786</v>
      </c>
      <c r="D24" s="181">
        <v>19395</v>
      </c>
      <c r="E24" s="181">
        <v>20391</v>
      </c>
      <c r="F24" s="181">
        <v>39375</v>
      </c>
      <c r="G24" s="181">
        <v>19221</v>
      </c>
      <c r="H24" s="181">
        <v>20154</v>
      </c>
      <c r="I24" s="181">
        <v>411</v>
      </c>
      <c r="J24" s="181">
        <v>174</v>
      </c>
      <c r="K24" s="181">
        <v>237</v>
      </c>
      <c r="L24" s="542">
        <f t="shared" si="1"/>
        <v>1.7674026031717827</v>
      </c>
      <c r="M24" s="181">
        <v>15714</v>
      </c>
      <c r="N24" s="542">
        <v>56</v>
      </c>
      <c r="O24" s="542">
        <f t="shared" si="2"/>
        <v>59.910343137000794</v>
      </c>
      <c r="P24" s="569">
        <v>664.09234059999994</v>
      </c>
      <c r="Q24" s="540" t="s">
        <v>73</v>
      </c>
      <c r="R24" s="93"/>
      <c r="S24" s="93"/>
    </row>
    <row r="25" spans="1:21" s="91" customFormat="1" ht="18" customHeight="1">
      <c r="A25" s="169" t="s">
        <v>216</v>
      </c>
      <c r="B25" s="181">
        <v>32012</v>
      </c>
      <c r="C25" s="181">
        <v>63397</v>
      </c>
      <c r="D25" s="181">
        <v>31258</v>
      </c>
      <c r="E25" s="181">
        <v>32139</v>
      </c>
      <c r="F25" s="181">
        <v>62624</v>
      </c>
      <c r="G25" s="181">
        <v>30910</v>
      </c>
      <c r="H25" s="181">
        <v>31714</v>
      </c>
      <c r="I25" s="181">
        <v>773</v>
      </c>
      <c r="J25" s="181">
        <v>348</v>
      </c>
      <c r="K25" s="181">
        <v>425</v>
      </c>
      <c r="L25" s="542">
        <f t="shared" si="1"/>
        <v>1.9804135949019117</v>
      </c>
      <c r="M25" s="181">
        <v>17232</v>
      </c>
      <c r="N25" s="542">
        <v>49.7</v>
      </c>
      <c r="O25" s="542">
        <f t="shared" si="2"/>
        <v>80.551885568008387</v>
      </c>
      <c r="P25" s="569">
        <v>787.03309739999997</v>
      </c>
      <c r="Q25" s="540" t="s">
        <v>198</v>
      </c>
      <c r="R25" s="93"/>
      <c r="S25" s="93"/>
    </row>
    <row r="26" spans="1:21" s="91" customFormat="1" ht="17.25" customHeight="1">
      <c r="A26" s="169" t="s">
        <v>218</v>
      </c>
      <c r="B26" s="181">
        <v>20103</v>
      </c>
      <c r="C26" s="181">
        <v>37038</v>
      </c>
      <c r="D26" s="181">
        <v>18023</v>
      </c>
      <c r="E26" s="181">
        <v>19015</v>
      </c>
      <c r="F26" s="181">
        <v>36547</v>
      </c>
      <c r="G26" s="181">
        <v>17785</v>
      </c>
      <c r="H26" s="181">
        <v>18762</v>
      </c>
      <c r="I26" s="181">
        <v>491</v>
      </c>
      <c r="J26" s="181">
        <v>238</v>
      </c>
      <c r="K26" s="181">
        <v>253</v>
      </c>
      <c r="L26" s="542">
        <f t="shared" si="1"/>
        <v>1.8424115803611401</v>
      </c>
      <c r="M26" s="181">
        <v>13022</v>
      </c>
      <c r="N26" s="542">
        <v>53.6</v>
      </c>
      <c r="O26" s="542">
        <f t="shared" si="2"/>
        <v>59.511160423975824</v>
      </c>
      <c r="P26" s="569">
        <v>622.37065680000001</v>
      </c>
      <c r="Q26" s="540" t="s">
        <v>82</v>
      </c>
      <c r="R26" s="93"/>
      <c r="S26" s="93"/>
    </row>
    <row r="27" spans="1:21" s="91" customFormat="1" ht="18" customHeight="1">
      <c r="A27" s="169" t="s">
        <v>208</v>
      </c>
      <c r="B27" s="181">
        <v>18592</v>
      </c>
      <c r="C27" s="181">
        <v>34174</v>
      </c>
      <c r="D27" s="181">
        <v>16570</v>
      </c>
      <c r="E27" s="181">
        <v>17604</v>
      </c>
      <c r="F27" s="181">
        <v>33753</v>
      </c>
      <c r="G27" s="181">
        <v>16359</v>
      </c>
      <c r="H27" s="181">
        <v>17394</v>
      </c>
      <c r="I27" s="181">
        <v>421</v>
      </c>
      <c r="J27" s="181">
        <v>211</v>
      </c>
      <c r="K27" s="181">
        <v>210</v>
      </c>
      <c r="L27" s="542">
        <f t="shared" si="1"/>
        <v>1.8381024096385543</v>
      </c>
      <c r="M27" s="181">
        <v>12131</v>
      </c>
      <c r="N27" s="542">
        <v>53.9</v>
      </c>
      <c r="O27" s="542">
        <f t="shared" si="2"/>
        <v>68.224884470893571</v>
      </c>
      <c r="P27" s="569">
        <v>500.90227730000004</v>
      </c>
      <c r="Q27" s="540" t="s">
        <v>56</v>
      </c>
      <c r="R27" s="93"/>
      <c r="S27" s="93"/>
    </row>
    <row r="28" spans="1:21" s="91" customFormat="1" ht="30" customHeight="1">
      <c r="A28" s="169" t="s">
        <v>205</v>
      </c>
      <c r="B28" s="181">
        <v>35225</v>
      </c>
      <c r="C28" s="181">
        <v>68456</v>
      </c>
      <c r="D28" s="181">
        <v>34089</v>
      </c>
      <c r="E28" s="181">
        <v>34367</v>
      </c>
      <c r="F28" s="181">
        <v>67166</v>
      </c>
      <c r="G28" s="181">
        <v>33273</v>
      </c>
      <c r="H28" s="181">
        <v>33893</v>
      </c>
      <c r="I28" s="181">
        <v>1290</v>
      </c>
      <c r="J28" s="181">
        <v>816</v>
      </c>
      <c r="K28" s="181">
        <v>474</v>
      </c>
      <c r="L28" s="542">
        <f t="shared" si="1"/>
        <v>1.9433924769339956</v>
      </c>
      <c r="M28" s="181">
        <v>22562</v>
      </c>
      <c r="N28" s="542">
        <v>52.5</v>
      </c>
      <c r="O28" s="542">
        <f t="shared" si="2"/>
        <v>65.585944181491413</v>
      </c>
      <c r="P28" s="569">
        <v>1043.7602272000001</v>
      </c>
      <c r="Q28" s="540" t="s">
        <v>185</v>
      </c>
      <c r="R28" s="93"/>
      <c r="S28" s="93"/>
    </row>
    <row r="29" spans="1:21" s="91" customFormat="1" ht="18" customHeight="1">
      <c r="A29" s="169" t="s">
        <v>250</v>
      </c>
      <c r="B29" s="181">
        <v>28197</v>
      </c>
      <c r="C29" s="181">
        <v>57056</v>
      </c>
      <c r="D29" s="181">
        <v>30563</v>
      </c>
      <c r="E29" s="181">
        <v>26493</v>
      </c>
      <c r="F29" s="181">
        <v>52937</v>
      </c>
      <c r="G29" s="181">
        <v>27485</v>
      </c>
      <c r="H29" s="181">
        <v>25452</v>
      </c>
      <c r="I29" s="181">
        <v>4119</v>
      </c>
      <c r="J29" s="181">
        <v>3078</v>
      </c>
      <c r="K29" s="181">
        <v>1041</v>
      </c>
      <c r="L29" s="542">
        <f t="shared" si="1"/>
        <v>2.023477674929957</v>
      </c>
      <c r="M29" s="181">
        <v>14648</v>
      </c>
      <c r="N29" s="542">
        <v>49.7</v>
      </c>
      <c r="O29" s="542">
        <f t="shared" si="2"/>
        <v>93.154937250703824</v>
      </c>
      <c r="P29" s="569">
        <v>612.48498129999996</v>
      </c>
      <c r="Q29" s="540" t="s">
        <v>192</v>
      </c>
      <c r="R29" s="93"/>
      <c r="S29" s="93"/>
    </row>
    <row r="30" spans="1:21" s="91" customFormat="1" ht="18" customHeight="1">
      <c r="A30" s="169" t="s">
        <v>230</v>
      </c>
      <c r="B30" s="181">
        <v>42739</v>
      </c>
      <c r="C30" s="181">
        <v>92690</v>
      </c>
      <c r="D30" s="181">
        <v>46676</v>
      </c>
      <c r="E30" s="181">
        <v>46014</v>
      </c>
      <c r="F30" s="181">
        <v>91107</v>
      </c>
      <c r="G30" s="181">
        <v>45753</v>
      </c>
      <c r="H30" s="181">
        <v>45354</v>
      </c>
      <c r="I30" s="181">
        <v>1583</v>
      </c>
      <c r="J30" s="181">
        <v>923</v>
      </c>
      <c r="K30" s="181">
        <v>660</v>
      </c>
      <c r="L30" s="542">
        <f t="shared" si="1"/>
        <v>2.1687451741968693</v>
      </c>
      <c r="M30" s="181">
        <v>17986</v>
      </c>
      <c r="N30" s="542">
        <v>43.8</v>
      </c>
      <c r="O30" s="542">
        <f t="shared" si="2"/>
        <v>205.78873914445973</v>
      </c>
      <c r="P30" s="569">
        <v>450.41337240000001</v>
      </c>
      <c r="Q30" s="540" t="s">
        <v>53</v>
      </c>
      <c r="R30" s="93"/>
      <c r="S30" s="93"/>
    </row>
    <row r="31" spans="1:21" s="91" customFormat="1" ht="18" customHeight="1">
      <c r="A31" s="169" t="s">
        <v>229</v>
      </c>
      <c r="B31" s="181">
        <v>17980</v>
      </c>
      <c r="C31" s="181">
        <v>31886</v>
      </c>
      <c r="D31" s="181">
        <v>16068</v>
      </c>
      <c r="E31" s="181">
        <v>15818</v>
      </c>
      <c r="F31" s="181">
        <v>31274</v>
      </c>
      <c r="G31" s="181">
        <v>15730</v>
      </c>
      <c r="H31" s="181">
        <v>15544</v>
      </c>
      <c r="I31" s="181">
        <v>612</v>
      </c>
      <c r="J31" s="181">
        <v>338</v>
      </c>
      <c r="K31" s="181">
        <v>274</v>
      </c>
      <c r="L31" s="542">
        <f t="shared" si="1"/>
        <v>1.7734149054505006</v>
      </c>
      <c r="M31" s="181">
        <v>11867</v>
      </c>
      <c r="N31" s="542">
        <v>55.3</v>
      </c>
      <c r="O31" s="542">
        <f t="shared" si="2"/>
        <v>81.335966415062714</v>
      </c>
      <c r="P31" s="569">
        <v>392.02829210000004</v>
      </c>
      <c r="Q31" s="540" t="s">
        <v>86</v>
      </c>
      <c r="R31" s="117"/>
      <c r="S31" s="117"/>
    </row>
    <row r="32" spans="1:21" s="91" customFormat="1" ht="30" customHeight="1">
      <c r="A32" s="169" t="s">
        <v>223</v>
      </c>
      <c r="B32" s="181">
        <v>27112</v>
      </c>
      <c r="C32" s="181">
        <v>52862</v>
      </c>
      <c r="D32" s="181">
        <v>26481</v>
      </c>
      <c r="E32" s="181">
        <v>26381</v>
      </c>
      <c r="F32" s="181">
        <v>51985</v>
      </c>
      <c r="G32" s="181">
        <v>25959</v>
      </c>
      <c r="H32" s="181">
        <v>26026</v>
      </c>
      <c r="I32" s="181">
        <v>877</v>
      </c>
      <c r="J32" s="181">
        <v>522</v>
      </c>
      <c r="K32" s="181">
        <v>355</v>
      </c>
      <c r="L32" s="542">
        <f t="shared" si="1"/>
        <v>1.9497639421658306</v>
      </c>
      <c r="M32" s="181">
        <v>15641</v>
      </c>
      <c r="N32" s="542">
        <v>49.9</v>
      </c>
      <c r="O32" s="542">
        <f t="shared" si="2"/>
        <v>111.3564355942419</v>
      </c>
      <c r="P32" s="569">
        <v>474.70987839999998</v>
      </c>
      <c r="Q32" s="540" t="s">
        <v>95</v>
      </c>
      <c r="R32" s="93"/>
      <c r="S32" s="93"/>
    </row>
    <row r="33" spans="1:19" s="91" customFormat="1" ht="18" customHeight="1">
      <c r="A33" s="169" t="s">
        <v>266</v>
      </c>
      <c r="B33" s="181">
        <v>23160</v>
      </c>
      <c r="C33" s="181">
        <v>44288</v>
      </c>
      <c r="D33" s="181">
        <v>22782</v>
      </c>
      <c r="E33" s="181">
        <v>21506</v>
      </c>
      <c r="F33" s="181">
        <v>43365</v>
      </c>
      <c r="G33" s="181">
        <v>22206</v>
      </c>
      <c r="H33" s="181">
        <v>21159</v>
      </c>
      <c r="I33" s="181">
        <v>923</v>
      </c>
      <c r="J33" s="181">
        <v>576</v>
      </c>
      <c r="K33" s="181">
        <v>347</v>
      </c>
      <c r="L33" s="542">
        <f t="shared" si="1"/>
        <v>1.9122625215889464</v>
      </c>
      <c r="M33" s="181">
        <v>13536</v>
      </c>
      <c r="N33" s="542">
        <v>51.4</v>
      </c>
      <c r="O33" s="542">
        <f t="shared" si="2"/>
        <v>85.440958386291442</v>
      </c>
      <c r="P33" s="569">
        <v>518.34624559999997</v>
      </c>
      <c r="Q33" s="540" t="s">
        <v>270</v>
      </c>
      <c r="R33" s="93"/>
      <c r="S33" s="93"/>
    </row>
    <row r="34" spans="1:19" s="91" customFormat="1" ht="18" customHeight="1">
      <c r="A34" s="169" t="s">
        <v>22</v>
      </c>
      <c r="B34" s="181">
        <v>26029</v>
      </c>
      <c r="C34" s="181">
        <v>50775</v>
      </c>
      <c r="D34" s="181">
        <v>26285</v>
      </c>
      <c r="E34" s="181">
        <v>24490</v>
      </c>
      <c r="F34" s="181">
        <v>48631</v>
      </c>
      <c r="G34" s="181">
        <v>24475</v>
      </c>
      <c r="H34" s="181">
        <v>24156</v>
      </c>
      <c r="I34" s="181">
        <v>2144</v>
      </c>
      <c r="J34" s="181">
        <v>1810</v>
      </c>
      <c r="K34" s="181">
        <v>334</v>
      </c>
      <c r="L34" s="542">
        <f t="shared" si="1"/>
        <v>1.9507088247723692</v>
      </c>
      <c r="M34" s="181">
        <v>16452</v>
      </c>
      <c r="N34" s="542">
        <v>52.3</v>
      </c>
      <c r="O34" s="542">
        <f t="shared" si="2"/>
        <v>127.97457537289846</v>
      </c>
      <c r="P34" s="569">
        <v>396.7584956</v>
      </c>
      <c r="Q34" s="540" t="s">
        <v>269</v>
      </c>
      <c r="R34" s="93"/>
      <c r="S34" s="93"/>
    </row>
    <row r="35" spans="1:19" s="91" customFormat="1" ht="18" customHeight="1">
      <c r="A35" s="169" t="s">
        <v>240</v>
      </c>
      <c r="B35" s="181">
        <v>16700</v>
      </c>
      <c r="C35" s="181">
        <v>31388</v>
      </c>
      <c r="D35" s="181">
        <v>16001</v>
      </c>
      <c r="E35" s="181">
        <v>15387</v>
      </c>
      <c r="F35" s="181">
        <v>30066</v>
      </c>
      <c r="G35" s="181">
        <v>14908</v>
      </c>
      <c r="H35" s="181">
        <v>15158</v>
      </c>
      <c r="I35" s="181">
        <v>1322</v>
      </c>
      <c r="J35" s="181">
        <v>1093</v>
      </c>
      <c r="K35" s="181">
        <v>229</v>
      </c>
      <c r="L35" s="542">
        <f t="shared" si="1"/>
        <v>1.8795209580838323</v>
      </c>
      <c r="M35" s="181">
        <v>10405</v>
      </c>
      <c r="N35" s="542">
        <v>23</v>
      </c>
      <c r="O35" s="542">
        <f t="shared" si="2"/>
        <v>71.318748262136623</v>
      </c>
      <c r="P35" s="569">
        <v>440.10867780000001</v>
      </c>
      <c r="Q35" s="540" t="s">
        <v>51</v>
      </c>
      <c r="R35" s="93"/>
      <c r="S35" s="93"/>
    </row>
    <row r="36" spans="1:19" s="91" customFormat="1" ht="18" customHeight="1">
      <c r="A36" s="169" t="s">
        <v>207</v>
      </c>
      <c r="B36" s="181">
        <v>21843</v>
      </c>
      <c r="C36" s="181">
        <v>38951</v>
      </c>
      <c r="D36" s="181">
        <v>20987</v>
      </c>
      <c r="E36" s="181">
        <v>17964</v>
      </c>
      <c r="F36" s="181">
        <v>38217</v>
      </c>
      <c r="G36" s="181">
        <v>20455</v>
      </c>
      <c r="H36" s="181">
        <v>17762</v>
      </c>
      <c r="I36" s="181">
        <v>734</v>
      </c>
      <c r="J36" s="181">
        <v>532</v>
      </c>
      <c r="K36" s="181">
        <v>202</v>
      </c>
      <c r="L36" s="542">
        <f t="shared" si="1"/>
        <v>1.783225747379023</v>
      </c>
      <c r="M36" s="181">
        <v>14411</v>
      </c>
      <c r="N36" s="542">
        <v>55.8</v>
      </c>
      <c r="O36" s="542">
        <f t="shared" si="2"/>
        <v>59.410655059886125</v>
      </c>
      <c r="P36" s="569">
        <v>655.62313629999994</v>
      </c>
      <c r="Q36" s="540" t="s">
        <v>64</v>
      </c>
      <c r="R36" s="93"/>
      <c r="S36" s="93"/>
    </row>
    <row r="37" spans="1:19" s="79" customFormat="1" ht="6.75" customHeight="1">
      <c r="A37" s="170"/>
      <c r="B37" s="101"/>
      <c r="C37" s="80"/>
      <c r="D37" s="80"/>
      <c r="E37" s="80"/>
      <c r="F37" s="80"/>
      <c r="G37" s="80"/>
      <c r="H37" s="80"/>
      <c r="I37" s="80"/>
      <c r="J37" s="80"/>
      <c r="K37" s="80"/>
      <c r="L37" s="171"/>
      <c r="M37" s="80"/>
      <c r="N37" s="80"/>
      <c r="O37" s="171"/>
      <c r="P37" s="172"/>
      <c r="Q37" s="173"/>
    </row>
    <row r="38" spans="1:19" s="87" customFormat="1" ht="13.5">
      <c r="A38" s="95" t="s">
        <v>490</v>
      </c>
      <c r="B38" s="174"/>
      <c r="C38" s="174"/>
      <c r="D38" s="174"/>
      <c r="E38" s="175"/>
      <c r="F38" s="175"/>
      <c r="G38" s="175"/>
      <c r="H38" s="175"/>
      <c r="I38" s="175"/>
      <c r="J38" s="175"/>
      <c r="K38" s="175"/>
      <c r="L38" s="176"/>
      <c r="M38" s="175"/>
      <c r="N38" s="175"/>
      <c r="O38" s="176"/>
      <c r="P38" s="177"/>
      <c r="Q38" s="178" t="s">
        <v>489</v>
      </c>
    </row>
    <row r="39" spans="1:19" s="82" customFormat="1" ht="15" customHeight="1">
      <c r="A39" s="95" t="s">
        <v>430</v>
      </c>
      <c r="L39" s="124"/>
      <c r="M39" s="124"/>
      <c r="N39" s="124"/>
      <c r="Q39" s="178" t="s">
        <v>475</v>
      </c>
    </row>
    <row r="40" spans="1:19">
      <c r="A40" s="46"/>
    </row>
    <row r="41" spans="1:19">
      <c r="A41" s="46"/>
    </row>
    <row r="42" spans="1:19">
      <c r="A42" s="46"/>
    </row>
    <row r="43" spans="1:19">
      <c r="A43" s="46"/>
    </row>
    <row r="44" spans="1:19">
      <c r="A44" s="46"/>
    </row>
    <row r="45" spans="1:19">
      <c r="A45" s="46"/>
    </row>
    <row r="46" spans="1:19">
      <c r="A46" s="46"/>
    </row>
    <row r="47" spans="1:19">
      <c r="A47" s="46"/>
    </row>
    <row r="48" spans="1:19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</sheetData>
  <mergeCells count="3">
    <mergeCell ref="F5:H5"/>
    <mergeCell ref="I3:K3"/>
    <mergeCell ref="C5:E5"/>
  </mergeCells>
  <phoneticPr fontId="42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87" orientation="portrait" blackAndWhite="1" r:id="rId1"/>
  <headerFooter alignWithMargins="0"/>
  <colBreaks count="1" manualBreakCount="1">
    <brk id="8" max="3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60"/>
  <sheetViews>
    <sheetView view="pageBreakPreview" zoomScale="80" zoomScaleNormal="100" zoomScaleSheetLayoutView="80" workbookViewId="0">
      <selection activeCell="A3" sqref="A3"/>
    </sheetView>
  </sheetViews>
  <sheetFormatPr defaultRowHeight="12"/>
  <cols>
    <col min="1" max="1" width="14.42578125" style="103" customWidth="1"/>
    <col min="2" max="2" width="16.42578125" style="103" customWidth="1"/>
    <col min="3" max="3" width="14.28515625" style="103" customWidth="1"/>
    <col min="4" max="4" width="16.42578125" style="103" customWidth="1"/>
    <col min="5" max="5" width="14.28515625" style="103" customWidth="1"/>
    <col min="6" max="6" width="16.42578125" style="103" customWidth="1"/>
    <col min="7" max="7" width="14.28515625" style="103" customWidth="1"/>
    <col min="8" max="8" width="15.85546875" style="103" customWidth="1"/>
    <col min="9" max="9" width="14.85546875" style="103" customWidth="1"/>
    <col min="10" max="10" width="16.42578125" style="103" customWidth="1"/>
    <col min="11" max="11" width="14.28515625" style="103" customWidth="1"/>
    <col min="12" max="12" width="16.28515625" style="103" customWidth="1"/>
    <col min="13" max="13" width="14.28515625" style="103" customWidth="1"/>
    <col min="14" max="14" width="15.28515625" style="103" customWidth="1"/>
    <col min="15" max="15" width="14.42578125" style="103" customWidth="1"/>
    <col min="16" max="16" width="16.42578125" style="103" customWidth="1"/>
    <col min="17" max="17" width="14.28515625" style="103" customWidth="1"/>
    <col min="18" max="18" width="16.42578125" style="103" customWidth="1"/>
    <col min="19" max="19" width="14.28515625" style="103" customWidth="1"/>
    <col min="20" max="20" width="16.42578125" style="103" customWidth="1"/>
    <col min="21" max="21" width="14.28515625" style="103" customWidth="1"/>
    <col min="22" max="22" width="15.7109375" style="103" customWidth="1"/>
    <col min="23" max="23" width="14.85546875" style="103" customWidth="1"/>
    <col min="24" max="24" width="16.42578125" style="103" customWidth="1"/>
    <col min="25" max="25" width="14.28515625" style="103" customWidth="1"/>
    <col min="26" max="26" width="16.28515625" style="103" customWidth="1"/>
    <col min="27" max="27" width="14.28515625" style="103" customWidth="1"/>
    <col min="28" max="28" width="15.28515625" style="103" customWidth="1"/>
    <col min="29" max="29" width="10.5703125" style="103" bestFit="1" customWidth="1"/>
    <col min="30" max="16384" width="9.140625" style="103"/>
  </cols>
  <sheetData>
    <row r="1" spans="1:28" s="83" customFormat="1" ht="24.95" customHeight="1">
      <c r="A1" s="83" t="s">
        <v>498</v>
      </c>
      <c r="E1" s="76"/>
      <c r="N1" s="77" t="s">
        <v>277</v>
      </c>
      <c r="O1" s="182" t="s">
        <v>278</v>
      </c>
      <c r="Q1" s="183"/>
      <c r="S1" s="183"/>
      <c r="U1" s="183"/>
      <c r="W1" s="183"/>
      <c r="Y1" s="183"/>
      <c r="AA1" s="183"/>
      <c r="AB1" s="184" t="s">
        <v>279</v>
      </c>
    </row>
    <row r="2" spans="1:28" s="102" customFormat="1" ht="29.25">
      <c r="A2" s="131" t="s">
        <v>558</v>
      </c>
      <c r="B2" s="132"/>
      <c r="C2" s="132"/>
      <c r="D2" s="132"/>
      <c r="E2" s="132"/>
      <c r="F2" s="132"/>
      <c r="G2" s="132"/>
      <c r="H2" s="133" t="s">
        <v>18</v>
      </c>
      <c r="I2" s="132"/>
      <c r="J2" s="44"/>
      <c r="K2" s="44"/>
      <c r="L2" s="44"/>
      <c r="M2" s="44"/>
      <c r="N2" s="44"/>
      <c r="O2" s="131" t="s">
        <v>528</v>
      </c>
      <c r="P2" s="132"/>
      <c r="Q2" s="132"/>
      <c r="R2" s="132"/>
      <c r="S2" s="132"/>
      <c r="T2" s="132"/>
      <c r="U2" s="132"/>
      <c r="V2" s="133" t="s">
        <v>17</v>
      </c>
      <c r="W2" s="132"/>
      <c r="X2" s="44"/>
      <c r="Y2" s="44"/>
      <c r="Z2" s="44"/>
      <c r="AA2" s="44"/>
      <c r="AB2" s="44"/>
    </row>
    <row r="3" spans="1:28" s="102" customFormat="1" ht="23.1" customHeight="1">
      <c r="A3" s="185"/>
      <c r="B3" s="44"/>
      <c r="C3" s="44"/>
      <c r="D3" s="536"/>
      <c r="E3" s="536"/>
      <c r="F3" s="536"/>
      <c r="G3" s="536"/>
      <c r="H3" s="133"/>
      <c r="I3" s="44"/>
      <c r="J3" s="133"/>
      <c r="K3" s="44"/>
      <c r="L3" s="44"/>
      <c r="M3" s="44"/>
      <c r="N3" s="44"/>
      <c r="O3" s="185"/>
      <c r="P3" s="44"/>
      <c r="Q3" s="44"/>
      <c r="R3" s="44"/>
      <c r="S3" s="44"/>
      <c r="T3" s="44"/>
      <c r="U3" s="44"/>
      <c r="V3" s="133"/>
      <c r="W3" s="44"/>
      <c r="X3" s="133"/>
      <c r="Y3" s="44"/>
      <c r="Z3" s="44"/>
      <c r="AA3" s="44"/>
      <c r="AB3" s="44"/>
    </row>
    <row r="4" spans="1:28" s="84" customFormat="1" ht="15" customHeight="1" thickBot="1">
      <c r="A4" s="84" t="s">
        <v>63</v>
      </c>
      <c r="N4" s="124" t="s">
        <v>36</v>
      </c>
      <c r="O4" s="84" t="s">
        <v>431</v>
      </c>
      <c r="AB4" s="124" t="s">
        <v>432</v>
      </c>
    </row>
    <row r="5" spans="1:28" s="85" customFormat="1" ht="15.95" customHeight="1">
      <c r="A5" s="121" t="s">
        <v>160</v>
      </c>
      <c r="B5" s="604">
        <v>1995</v>
      </c>
      <c r="C5" s="605"/>
      <c r="D5" s="604">
        <v>2000</v>
      </c>
      <c r="E5" s="605"/>
      <c r="F5" s="604">
        <v>2005</v>
      </c>
      <c r="G5" s="606"/>
      <c r="H5" s="606">
        <v>2010</v>
      </c>
      <c r="I5" s="605"/>
      <c r="J5" s="604">
        <v>2015</v>
      </c>
      <c r="K5" s="605"/>
      <c r="L5" s="604">
        <v>2020</v>
      </c>
      <c r="M5" s="606"/>
      <c r="N5" s="144" t="s">
        <v>141</v>
      </c>
      <c r="O5" s="121" t="s">
        <v>160</v>
      </c>
      <c r="P5" s="604">
        <v>1995</v>
      </c>
      <c r="Q5" s="605"/>
      <c r="R5" s="604">
        <v>2000</v>
      </c>
      <c r="S5" s="605"/>
      <c r="T5" s="604">
        <v>2005</v>
      </c>
      <c r="U5" s="606"/>
      <c r="V5" s="606">
        <v>2010</v>
      </c>
      <c r="W5" s="605"/>
      <c r="X5" s="604">
        <v>2015</v>
      </c>
      <c r="Y5" s="605"/>
      <c r="Z5" s="604">
        <v>2020</v>
      </c>
      <c r="AA5" s="605"/>
      <c r="AB5" s="144" t="s">
        <v>141</v>
      </c>
    </row>
    <row r="6" spans="1:28" s="85" customFormat="1" ht="15.95" customHeight="1">
      <c r="A6" s="151"/>
      <c r="B6" s="555" t="s">
        <v>123</v>
      </c>
      <c r="C6" s="555" t="s">
        <v>151</v>
      </c>
      <c r="D6" s="116" t="s">
        <v>123</v>
      </c>
      <c r="E6" s="555" t="s">
        <v>151</v>
      </c>
      <c r="F6" s="555" t="s">
        <v>123</v>
      </c>
      <c r="G6" s="537" t="s">
        <v>151</v>
      </c>
      <c r="H6" s="573" t="s">
        <v>123</v>
      </c>
      <c r="I6" s="116" t="s">
        <v>151</v>
      </c>
      <c r="J6" s="116" t="s">
        <v>123</v>
      </c>
      <c r="K6" s="116" t="s">
        <v>151</v>
      </c>
      <c r="L6" s="116" t="s">
        <v>123</v>
      </c>
      <c r="M6" s="537" t="s">
        <v>151</v>
      </c>
      <c r="N6" s="150"/>
      <c r="O6" s="122"/>
      <c r="P6" s="555" t="s">
        <v>123</v>
      </c>
      <c r="Q6" s="555" t="s">
        <v>151</v>
      </c>
      <c r="R6" s="116" t="s">
        <v>123</v>
      </c>
      <c r="S6" s="555" t="s">
        <v>151</v>
      </c>
      <c r="T6" s="535" t="s">
        <v>123</v>
      </c>
      <c r="U6" s="537" t="s">
        <v>151</v>
      </c>
      <c r="V6" s="573" t="s">
        <v>123</v>
      </c>
      <c r="W6" s="116" t="s">
        <v>151</v>
      </c>
      <c r="X6" s="116" t="s">
        <v>123</v>
      </c>
      <c r="Y6" s="116" t="s">
        <v>151</v>
      </c>
      <c r="Z6" s="116" t="s">
        <v>123</v>
      </c>
      <c r="AA6" s="116" t="s">
        <v>151</v>
      </c>
      <c r="AB6" s="150"/>
    </row>
    <row r="7" spans="1:28" s="85" customFormat="1" ht="15.95" customHeight="1">
      <c r="A7" s="155" t="s">
        <v>293</v>
      </c>
      <c r="B7" s="157" t="s">
        <v>60</v>
      </c>
      <c r="C7" s="157" t="s">
        <v>69</v>
      </c>
      <c r="D7" s="157" t="s">
        <v>60</v>
      </c>
      <c r="E7" s="157" t="s">
        <v>69</v>
      </c>
      <c r="F7" s="157" t="s">
        <v>60</v>
      </c>
      <c r="G7" s="572" t="s">
        <v>69</v>
      </c>
      <c r="H7" s="130" t="s">
        <v>60</v>
      </c>
      <c r="I7" s="157" t="s">
        <v>69</v>
      </c>
      <c r="J7" s="157" t="s">
        <v>60</v>
      </c>
      <c r="K7" s="157" t="s">
        <v>69</v>
      </c>
      <c r="L7" s="157" t="s">
        <v>60</v>
      </c>
      <c r="M7" s="534" t="s">
        <v>69</v>
      </c>
      <c r="N7" s="123" t="s">
        <v>191</v>
      </c>
      <c r="O7" s="155" t="s">
        <v>293</v>
      </c>
      <c r="P7" s="157" t="s">
        <v>60</v>
      </c>
      <c r="Q7" s="157" t="s">
        <v>69</v>
      </c>
      <c r="R7" s="157" t="s">
        <v>60</v>
      </c>
      <c r="S7" s="157" t="s">
        <v>69</v>
      </c>
      <c r="T7" s="130" t="s">
        <v>60</v>
      </c>
      <c r="U7" s="572" t="s">
        <v>69</v>
      </c>
      <c r="V7" s="130" t="s">
        <v>60</v>
      </c>
      <c r="W7" s="157" t="s">
        <v>69</v>
      </c>
      <c r="X7" s="157" t="s">
        <v>60</v>
      </c>
      <c r="Y7" s="157" t="s">
        <v>69</v>
      </c>
      <c r="Z7" s="157" t="s">
        <v>60</v>
      </c>
      <c r="AA7" s="157" t="s">
        <v>69</v>
      </c>
      <c r="AB7" s="123" t="s">
        <v>191</v>
      </c>
    </row>
    <row r="8" spans="1:28" s="86" customFormat="1" ht="24" customHeight="1">
      <c r="A8" s="122" t="s">
        <v>196</v>
      </c>
      <c r="B8" s="100">
        <v>2066109</v>
      </c>
      <c r="C8" s="117">
        <v>100</v>
      </c>
      <c r="D8" s="545">
        <v>1994287</v>
      </c>
      <c r="E8" s="546">
        <v>100</v>
      </c>
      <c r="F8" s="545">
        <v>1976698.5</v>
      </c>
      <c r="G8" s="547">
        <v>100</v>
      </c>
      <c r="H8" s="545">
        <v>1908345</v>
      </c>
      <c r="I8" s="548">
        <v>100</v>
      </c>
      <c r="J8" s="545">
        <v>1894202.5</v>
      </c>
      <c r="K8" s="548">
        <v>100</v>
      </c>
      <c r="L8" s="549">
        <f>SUM(L11,L14,L17,L20,L23,L26,L29,L32,L35,Z8,Z11,Z14,Z17,Z20,Z23,Z26,Z29,Z32)</f>
        <v>1851549</v>
      </c>
      <c r="M8" s="550">
        <v>100</v>
      </c>
      <c r="N8" s="186" t="s">
        <v>362</v>
      </c>
      <c r="O8" s="169" t="s">
        <v>382</v>
      </c>
      <c r="P8" s="100">
        <v>118394</v>
      </c>
      <c r="Q8" s="188">
        <v>5.7302881890548854</v>
      </c>
      <c r="R8" s="545">
        <v>114708</v>
      </c>
      <c r="S8" s="546">
        <v>5.7518301026883298</v>
      </c>
      <c r="T8" s="545">
        <v>144899</v>
      </c>
      <c r="U8" s="203">
        <f>T8/$F$8*100</f>
        <v>7.3303541233020617</v>
      </c>
      <c r="V8" s="545">
        <v>151560</v>
      </c>
      <c r="W8" s="203">
        <f>V8/$H$8*100</f>
        <v>7.9419601801561033</v>
      </c>
      <c r="X8" s="545">
        <v>150764</v>
      </c>
      <c r="Y8" s="203">
        <f t="shared" ref="Y8:Y34" si="0">X8/$J$8*100</f>
        <v>7.9592335032817232</v>
      </c>
      <c r="Z8" s="549">
        <v>140827</v>
      </c>
      <c r="AA8" s="574">
        <f>Z8/$L$8*100</f>
        <v>7.6059018691916878</v>
      </c>
      <c r="AB8" s="162" t="s">
        <v>195</v>
      </c>
    </row>
    <row r="9" spans="1:28" s="87" customFormat="1" ht="15" customHeight="1">
      <c r="A9" s="122" t="s">
        <v>390</v>
      </c>
      <c r="B9" s="556">
        <v>1023399</v>
      </c>
      <c r="C9" s="557">
        <v>49.532672283988887</v>
      </c>
      <c r="D9" s="545">
        <v>987463</v>
      </c>
      <c r="E9" s="551">
        <v>49.51458842182695</v>
      </c>
      <c r="F9" s="545">
        <v>984809.5</v>
      </c>
      <c r="G9" s="203">
        <f>F9/$F$8*100</f>
        <v>49.82092615540509</v>
      </c>
      <c r="H9" s="545">
        <v>953685</v>
      </c>
      <c r="I9" s="203">
        <f>H9/$H$8*100</f>
        <v>49.974454304646173</v>
      </c>
      <c r="J9" s="545">
        <v>946657.5</v>
      </c>
      <c r="K9" s="203">
        <f>J9/$J$8*100</f>
        <v>49.976573254443494</v>
      </c>
      <c r="L9" s="549">
        <f>SUM(L12,L15,L18,L21,L24,L27,L30,L33,L36,Z9,Z12,Z15,Z18,Z21,Z24,Z27,Z30,Z33)</f>
        <v>930615</v>
      </c>
      <c r="M9" s="552">
        <v>50.261429754222</v>
      </c>
      <c r="N9" s="190" t="s">
        <v>106</v>
      </c>
      <c r="O9" s="191" t="s">
        <v>390</v>
      </c>
      <c r="P9" s="556">
        <v>59696</v>
      </c>
      <c r="Q9" s="561">
        <v>2.8892957728754873</v>
      </c>
      <c r="R9" s="545">
        <v>57536</v>
      </c>
      <c r="S9" s="551">
        <v>2.8850411199591632</v>
      </c>
      <c r="T9" s="545">
        <v>75140.5</v>
      </c>
      <c r="U9" s="183">
        <f t="shared" ref="U9:U34" si="1">T9/$F$8*100</f>
        <v>3.8013131491727239</v>
      </c>
      <c r="V9" s="545">
        <v>80425.5</v>
      </c>
      <c r="W9" s="203">
        <f t="shared" ref="W9:W34" si="2">V9/$H$8*100</f>
        <v>4.2144109162651402</v>
      </c>
      <c r="X9" s="545">
        <v>82258</v>
      </c>
      <c r="Y9" s="203">
        <f t="shared" si="0"/>
        <v>4.3426191233513842</v>
      </c>
      <c r="Z9" s="549">
        <v>75935</v>
      </c>
      <c r="AA9" s="552">
        <f t="shared" ref="AA9:AA34" si="3">Z9/$L$8*100</f>
        <v>4.1011607038215026</v>
      </c>
      <c r="AB9" s="190" t="s">
        <v>106</v>
      </c>
    </row>
    <row r="10" spans="1:28" s="83" customFormat="1" ht="26.25" customHeight="1">
      <c r="A10" s="122" t="s">
        <v>391</v>
      </c>
      <c r="B10" s="192">
        <v>1042699</v>
      </c>
      <c r="C10" s="558">
        <v>50.466795314283999</v>
      </c>
      <c r="D10" s="192">
        <v>1006823</v>
      </c>
      <c r="E10" s="193">
        <v>50.485361434938902</v>
      </c>
      <c r="F10" s="192">
        <v>991889</v>
      </c>
      <c r="G10" s="183">
        <f>F10/$F$8*100</f>
        <v>50.17907384459491</v>
      </c>
      <c r="H10" s="192">
        <v>954660</v>
      </c>
      <c r="I10" s="203">
        <f t="shared" ref="I10:I37" si="4">H10/$H$8*100</f>
        <v>50.025545695353827</v>
      </c>
      <c r="J10" s="192">
        <v>947545</v>
      </c>
      <c r="K10" s="183">
        <f t="shared" ref="K10:K37" si="5">J10/$J$8*100</f>
        <v>50.023426745556506</v>
      </c>
      <c r="L10" s="544">
        <f>SUM(L13,L16,L19,L22,L25,L28,L31,L34,L37,Z10,Z13,Z16,Z19,Z22,Z25,Z28,Z31,Z34)</f>
        <v>920934</v>
      </c>
      <c r="M10" s="538">
        <v>49.7385702457779</v>
      </c>
      <c r="N10" s="195" t="s">
        <v>58</v>
      </c>
      <c r="O10" s="196" t="s">
        <v>391</v>
      </c>
      <c r="P10" s="192">
        <v>58698</v>
      </c>
      <c r="Q10" s="562">
        <v>2.840992416179398</v>
      </c>
      <c r="R10" s="192">
        <v>57172</v>
      </c>
      <c r="S10" s="193">
        <v>2.8667889827291657</v>
      </c>
      <c r="T10" s="192">
        <v>69758.5</v>
      </c>
      <c r="U10" s="183">
        <f t="shared" si="1"/>
        <v>3.5290409741293374</v>
      </c>
      <c r="V10" s="192">
        <v>71134.5</v>
      </c>
      <c r="W10" s="183">
        <f t="shared" si="2"/>
        <v>3.7275492638909635</v>
      </c>
      <c r="X10" s="192">
        <v>68506</v>
      </c>
      <c r="Y10" s="183">
        <f t="shared" si="0"/>
        <v>3.6166143799303399</v>
      </c>
      <c r="Z10" s="544">
        <v>64892</v>
      </c>
      <c r="AA10" s="538">
        <f t="shared" si="3"/>
        <v>3.5047411653701843</v>
      </c>
      <c r="AB10" s="195" t="s">
        <v>58</v>
      </c>
    </row>
    <row r="11" spans="1:28" s="88" customFormat="1" ht="15" customHeight="1">
      <c r="A11" s="122" t="s">
        <v>372</v>
      </c>
      <c r="B11" s="100">
        <v>133384</v>
      </c>
      <c r="C11" s="187">
        <v>6.4558065426364246</v>
      </c>
      <c r="D11" s="545">
        <v>129575</v>
      </c>
      <c r="E11" s="551">
        <v>6.4973095647717711</v>
      </c>
      <c r="F11" s="545">
        <v>94991.5</v>
      </c>
      <c r="G11" s="183">
        <f t="shared" ref="G11:G37" si="6">F11/$F$8*100</f>
        <v>4.8055634179921727</v>
      </c>
      <c r="H11" s="545">
        <v>79604</v>
      </c>
      <c r="I11" s="203">
        <f t="shared" si="4"/>
        <v>4.1713631445047934</v>
      </c>
      <c r="J11" s="545">
        <v>78459</v>
      </c>
      <c r="K11" s="203">
        <f t="shared" si="5"/>
        <v>4.1420597850546601</v>
      </c>
      <c r="L11" s="549">
        <v>56034</v>
      </c>
      <c r="M11" s="552">
        <f>L11/$L$8*100</f>
        <v>3.0263309261596643</v>
      </c>
      <c r="N11" s="162" t="s">
        <v>363</v>
      </c>
      <c r="O11" s="169" t="s">
        <v>383</v>
      </c>
      <c r="P11" s="100">
        <v>115897</v>
      </c>
      <c r="Q11" s="188">
        <v>5.609432997000642</v>
      </c>
      <c r="R11" s="545">
        <v>112974</v>
      </c>
      <c r="S11" s="546">
        <v>5.6648817346750997</v>
      </c>
      <c r="T11" s="545">
        <v>114530</v>
      </c>
      <c r="U11" s="183">
        <f t="shared" si="1"/>
        <v>5.7940044979039547</v>
      </c>
      <c r="V11" s="545">
        <v>145344.5</v>
      </c>
      <c r="W11" s="203">
        <f t="shared" si="2"/>
        <v>7.6162591145730989</v>
      </c>
      <c r="X11" s="545">
        <v>155106</v>
      </c>
      <c r="Y11" s="203">
        <f t="shared" si="0"/>
        <v>8.188459259239707</v>
      </c>
      <c r="Z11" s="549">
        <v>155718</v>
      </c>
      <c r="AA11" s="552">
        <f t="shared" si="3"/>
        <v>8.4101473955050601</v>
      </c>
      <c r="AB11" s="162" t="s">
        <v>74</v>
      </c>
    </row>
    <row r="12" spans="1:28" s="87" customFormat="1" ht="15" customHeight="1">
      <c r="A12" s="122" t="s">
        <v>390</v>
      </c>
      <c r="B12" s="556">
        <v>69802</v>
      </c>
      <c r="C12" s="559">
        <v>3.3784277596196524</v>
      </c>
      <c r="D12" s="545">
        <v>67590</v>
      </c>
      <c r="E12" s="551">
        <v>3.3891811960866214</v>
      </c>
      <c r="F12" s="545">
        <v>49458</v>
      </c>
      <c r="G12" s="183">
        <f t="shared" si="6"/>
        <v>2.5020507679851023</v>
      </c>
      <c r="H12" s="545">
        <v>40903.5</v>
      </c>
      <c r="I12" s="203">
        <f t="shared" si="4"/>
        <v>2.1434017433954553</v>
      </c>
      <c r="J12" s="545">
        <v>39922</v>
      </c>
      <c r="K12" s="203">
        <f t="shared" si="5"/>
        <v>2.1075888137619923</v>
      </c>
      <c r="L12" s="180">
        <v>28653</v>
      </c>
      <c r="M12" s="552">
        <f t="shared" ref="M12:M37" si="7">L12/$L$8*100</f>
        <v>1.5475150806162841</v>
      </c>
      <c r="N12" s="190" t="s">
        <v>106</v>
      </c>
      <c r="O12" s="191" t="s">
        <v>390</v>
      </c>
      <c r="P12" s="556">
        <v>54791</v>
      </c>
      <c r="Q12" s="561">
        <v>2.6518930027409007</v>
      </c>
      <c r="R12" s="545">
        <v>56156</v>
      </c>
      <c r="S12" s="551">
        <v>2.8158434568344477</v>
      </c>
      <c r="T12" s="545">
        <v>58084.5</v>
      </c>
      <c r="U12" s="183">
        <f t="shared" si="1"/>
        <v>2.9384602659434407</v>
      </c>
      <c r="V12" s="545">
        <v>75336.5</v>
      </c>
      <c r="W12" s="203">
        <f t="shared" si="2"/>
        <v>3.9477400574843649</v>
      </c>
      <c r="X12" s="545">
        <v>82107</v>
      </c>
      <c r="Y12" s="203">
        <f t="shared" si="0"/>
        <v>4.3346474307789169</v>
      </c>
      <c r="Z12" s="549">
        <v>84480</v>
      </c>
      <c r="AA12" s="552">
        <f t="shared" si="3"/>
        <v>4.5626661784268201</v>
      </c>
      <c r="AB12" s="190" t="s">
        <v>106</v>
      </c>
    </row>
    <row r="13" spans="1:28" s="83" customFormat="1" ht="26.25" customHeight="1">
      <c r="A13" s="122" t="s">
        <v>391</v>
      </c>
      <c r="B13" s="192">
        <v>63582</v>
      </c>
      <c r="C13" s="193">
        <v>3.0773787830167718</v>
      </c>
      <c r="D13" s="192">
        <v>61985</v>
      </c>
      <c r="E13" s="193">
        <v>3.1081283686851489</v>
      </c>
      <c r="F13" s="192">
        <v>45533.5</v>
      </c>
      <c r="G13" s="183">
        <f t="shared" si="6"/>
        <v>2.30351265000707</v>
      </c>
      <c r="H13" s="192">
        <v>38700.5</v>
      </c>
      <c r="I13" s="203">
        <f t="shared" si="4"/>
        <v>2.0279614011093381</v>
      </c>
      <c r="J13" s="192">
        <v>38537</v>
      </c>
      <c r="K13" s="183">
        <f t="shared" si="5"/>
        <v>2.0344709712926679</v>
      </c>
      <c r="L13" s="194">
        <v>27381</v>
      </c>
      <c r="M13" s="538">
        <f t="shared" si="7"/>
        <v>1.4788158455433802</v>
      </c>
      <c r="N13" s="195" t="s">
        <v>58</v>
      </c>
      <c r="O13" s="196" t="s">
        <v>391</v>
      </c>
      <c r="P13" s="192">
        <v>61106</v>
      </c>
      <c r="Q13" s="562">
        <v>2.9575399942597413</v>
      </c>
      <c r="R13" s="192">
        <v>56818</v>
      </c>
      <c r="S13" s="193">
        <v>2.849038277840652</v>
      </c>
      <c r="T13" s="192">
        <v>56445.5</v>
      </c>
      <c r="U13" s="183">
        <f t="shared" si="1"/>
        <v>2.855544231960514</v>
      </c>
      <c r="V13" s="192">
        <v>70008</v>
      </c>
      <c r="W13" s="183">
        <f t="shared" si="2"/>
        <v>3.6685190570887336</v>
      </c>
      <c r="X13" s="192">
        <v>72999</v>
      </c>
      <c r="Y13" s="183">
        <f t="shared" si="0"/>
        <v>3.8538118284607901</v>
      </c>
      <c r="Z13" s="544">
        <v>71238</v>
      </c>
      <c r="AA13" s="538">
        <f t="shared" si="3"/>
        <v>3.8474812170782413</v>
      </c>
      <c r="AB13" s="195" t="s">
        <v>58</v>
      </c>
    </row>
    <row r="14" spans="1:28" s="88" customFormat="1" ht="15" customHeight="1">
      <c r="A14" s="122" t="s">
        <v>373</v>
      </c>
      <c r="B14" s="100">
        <v>131477</v>
      </c>
      <c r="C14" s="187">
        <v>6.363507443218146</v>
      </c>
      <c r="D14" s="545">
        <v>138939</v>
      </c>
      <c r="E14" s="551">
        <v>6.9668508093368704</v>
      </c>
      <c r="F14" s="545">
        <v>130209</v>
      </c>
      <c r="G14" s="183">
        <f t="shared" si="6"/>
        <v>6.5871957711304985</v>
      </c>
      <c r="H14" s="545">
        <v>92726.5</v>
      </c>
      <c r="I14" s="203">
        <f t="shared" si="4"/>
        <v>4.8590008620034641</v>
      </c>
      <c r="J14" s="545">
        <v>79199</v>
      </c>
      <c r="K14" s="203">
        <f t="shared" si="5"/>
        <v>4.1811263579263569</v>
      </c>
      <c r="L14" s="549">
        <v>76168</v>
      </c>
      <c r="M14" s="552">
        <f t="shared" si="7"/>
        <v>4.1137447618183476</v>
      </c>
      <c r="N14" s="162" t="s">
        <v>364</v>
      </c>
      <c r="O14" s="169" t="s">
        <v>384</v>
      </c>
      <c r="P14" s="100">
        <v>132485</v>
      </c>
      <c r="Q14" s="188">
        <v>6.4122948014843359</v>
      </c>
      <c r="R14" s="545">
        <v>109766</v>
      </c>
      <c r="S14" s="546">
        <v>5.5040222395272096</v>
      </c>
      <c r="T14" s="545">
        <v>110919</v>
      </c>
      <c r="U14" s="183">
        <f t="shared" si="1"/>
        <v>5.6113261582380929</v>
      </c>
      <c r="V14" s="545">
        <v>112951</v>
      </c>
      <c r="W14" s="203">
        <f t="shared" si="2"/>
        <v>5.9187935095593298</v>
      </c>
      <c r="X14" s="545">
        <v>148179</v>
      </c>
      <c r="Y14" s="203">
        <f t="shared" si="0"/>
        <v>7.8227644615610004</v>
      </c>
      <c r="Z14" s="549">
        <v>157961</v>
      </c>
      <c r="AA14" s="552">
        <f t="shared" si="3"/>
        <v>8.5312892070369184</v>
      </c>
      <c r="AB14" s="162" t="s">
        <v>67</v>
      </c>
    </row>
    <row r="15" spans="1:28" s="87" customFormat="1" ht="15" customHeight="1">
      <c r="A15" s="122" t="s">
        <v>390</v>
      </c>
      <c r="B15" s="556">
        <v>67497</v>
      </c>
      <c r="C15" s="559">
        <v>3.2668653977113502</v>
      </c>
      <c r="D15" s="545">
        <v>72749</v>
      </c>
      <c r="E15" s="551">
        <v>3.6478701410579322</v>
      </c>
      <c r="F15" s="545">
        <v>67669.5</v>
      </c>
      <c r="G15" s="183">
        <f t="shared" si="6"/>
        <v>3.4233597081193716</v>
      </c>
      <c r="H15" s="545">
        <v>48292</v>
      </c>
      <c r="I15" s="203">
        <f t="shared" si="4"/>
        <v>2.5305696821067469</v>
      </c>
      <c r="J15" s="545">
        <v>40792.5</v>
      </c>
      <c r="K15" s="203">
        <f t="shared" si="5"/>
        <v>2.1535448295522786</v>
      </c>
      <c r="L15" s="180">
        <v>38703</v>
      </c>
      <c r="M15" s="552">
        <f t="shared" si="7"/>
        <v>2.0903038482913496</v>
      </c>
      <c r="N15" s="190" t="s">
        <v>106</v>
      </c>
      <c r="O15" s="122" t="s">
        <v>390</v>
      </c>
      <c r="P15" s="556">
        <v>60929</v>
      </c>
      <c r="Q15" s="561">
        <v>2.948973166468952</v>
      </c>
      <c r="R15" s="545">
        <v>50702</v>
      </c>
      <c r="S15" s="551">
        <v>2.5423622577893754</v>
      </c>
      <c r="T15" s="545">
        <v>54763.5</v>
      </c>
      <c r="U15" s="183">
        <f t="shared" si="1"/>
        <v>2.7704528535838926</v>
      </c>
      <c r="V15" s="545">
        <v>57050</v>
      </c>
      <c r="W15" s="203">
        <f t="shared" si="2"/>
        <v>2.9895013742274061</v>
      </c>
      <c r="X15" s="545">
        <v>76347.5</v>
      </c>
      <c r="Y15" s="203">
        <f t="shared" si="0"/>
        <v>4.0305880707052175</v>
      </c>
      <c r="Z15" s="549">
        <v>83610</v>
      </c>
      <c r="AA15" s="552">
        <f t="shared" si="3"/>
        <v>4.5156784940609187</v>
      </c>
      <c r="AB15" s="190" t="s">
        <v>106</v>
      </c>
    </row>
    <row r="16" spans="1:28" s="83" customFormat="1" ht="26.25" customHeight="1">
      <c r="A16" s="122" t="s">
        <v>391</v>
      </c>
      <c r="B16" s="192">
        <v>63980</v>
      </c>
      <c r="C16" s="193">
        <v>3.0966420455067958</v>
      </c>
      <c r="D16" s="192">
        <v>66190</v>
      </c>
      <c r="E16" s="193">
        <v>3.3189806682789391</v>
      </c>
      <c r="F16" s="192">
        <v>62539.5</v>
      </c>
      <c r="G16" s="183">
        <f t="shared" si="6"/>
        <v>3.1638360630111264</v>
      </c>
      <c r="H16" s="192">
        <v>44434.5</v>
      </c>
      <c r="I16" s="203">
        <f t="shared" si="4"/>
        <v>2.3284311798967168</v>
      </c>
      <c r="J16" s="192">
        <v>38406.5</v>
      </c>
      <c r="K16" s="183">
        <f t="shared" si="5"/>
        <v>2.0275815283740783</v>
      </c>
      <c r="L16" s="194">
        <v>37465</v>
      </c>
      <c r="M16" s="538">
        <f t="shared" si="7"/>
        <v>2.023440913526998</v>
      </c>
      <c r="N16" s="195" t="s">
        <v>58</v>
      </c>
      <c r="O16" s="197" t="s">
        <v>391</v>
      </c>
      <c r="P16" s="192">
        <v>71556</v>
      </c>
      <c r="Q16" s="562">
        <v>3.4633216350153839</v>
      </c>
      <c r="R16" s="192">
        <v>59064</v>
      </c>
      <c r="S16" s="193">
        <v>2.9616599817378342</v>
      </c>
      <c r="T16" s="192">
        <v>56155.5</v>
      </c>
      <c r="U16" s="183">
        <f t="shared" si="1"/>
        <v>2.8408733046541998</v>
      </c>
      <c r="V16" s="192">
        <v>55901</v>
      </c>
      <c r="W16" s="183">
        <f t="shared" si="2"/>
        <v>2.9292921353319237</v>
      </c>
      <c r="X16" s="192">
        <v>71831.5</v>
      </c>
      <c r="Y16" s="183">
        <f t="shared" si="0"/>
        <v>3.7921763908557824</v>
      </c>
      <c r="Z16" s="544">
        <v>74351</v>
      </c>
      <c r="AA16" s="538">
        <f t="shared" si="3"/>
        <v>4.0156107129759997</v>
      </c>
      <c r="AB16" s="195" t="s">
        <v>58</v>
      </c>
    </row>
    <row r="17" spans="1:29" s="88" customFormat="1" ht="15" customHeight="1">
      <c r="A17" s="122" t="s">
        <v>374</v>
      </c>
      <c r="B17" s="100">
        <v>183221</v>
      </c>
      <c r="C17" s="187">
        <v>8.8679251675492434</v>
      </c>
      <c r="D17" s="545">
        <v>126884</v>
      </c>
      <c r="E17" s="551">
        <v>6.3623741216785756</v>
      </c>
      <c r="F17" s="545">
        <v>132019.5</v>
      </c>
      <c r="G17" s="183">
        <f t="shared" si="6"/>
        <v>6.678787887985953</v>
      </c>
      <c r="H17" s="545">
        <v>124277.5</v>
      </c>
      <c r="I17" s="203">
        <f t="shared" si="4"/>
        <v>6.5123182653031808</v>
      </c>
      <c r="J17" s="545">
        <v>91974</v>
      </c>
      <c r="K17" s="203">
        <f t="shared" si="5"/>
        <v>4.8555526666235522</v>
      </c>
      <c r="L17" s="549">
        <v>80129</v>
      </c>
      <c r="M17" s="552">
        <f t="shared" si="7"/>
        <v>4.3276737477647087</v>
      </c>
      <c r="N17" s="162" t="s">
        <v>365</v>
      </c>
      <c r="O17" s="169" t="s">
        <v>385</v>
      </c>
      <c r="P17" s="100">
        <v>115738</v>
      </c>
      <c r="Q17" s="188">
        <v>5.6017373720360348</v>
      </c>
      <c r="R17" s="545">
        <v>122963</v>
      </c>
      <c r="S17" s="546">
        <v>6.1657625005829146</v>
      </c>
      <c r="T17" s="545">
        <v>116096</v>
      </c>
      <c r="U17" s="183">
        <f t="shared" si="1"/>
        <v>5.8732275053580505</v>
      </c>
      <c r="V17" s="545">
        <v>106989</v>
      </c>
      <c r="W17" s="203">
        <f t="shared" si="2"/>
        <v>5.6063762055603146</v>
      </c>
      <c r="X17" s="545">
        <v>113026</v>
      </c>
      <c r="Y17" s="203">
        <f t="shared" si="0"/>
        <v>5.9669438721572803</v>
      </c>
      <c r="Z17" s="549">
        <v>155958</v>
      </c>
      <c r="AA17" s="552">
        <f t="shared" si="3"/>
        <v>8.4231095153301379</v>
      </c>
      <c r="AB17" s="162" t="s">
        <v>189</v>
      </c>
    </row>
    <row r="18" spans="1:29" s="87" customFormat="1" ht="15" customHeight="1">
      <c r="A18" s="122" t="s">
        <v>390</v>
      </c>
      <c r="B18" s="556">
        <v>92518</v>
      </c>
      <c r="C18" s="559">
        <v>4.4778857262612961</v>
      </c>
      <c r="D18" s="545">
        <v>65548</v>
      </c>
      <c r="E18" s="551">
        <v>3.2867887119557015</v>
      </c>
      <c r="F18" s="545">
        <v>69090.5</v>
      </c>
      <c r="G18" s="183">
        <f t="shared" si="6"/>
        <v>3.4952472519203104</v>
      </c>
      <c r="H18" s="545">
        <v>64663</v>
      </c>
      <c r="I18" s="203">
        <f t="shared" si="4"/>
        <v>3.3884334331580508</v>
      </c>
      <c r="J18" s="545">
        <v>47971</v>
      </c>
      <c r="K18" s="203">
        <f t="shared" si="5"/>
        <v>2.5325169827407579</v>
      </c>
      <c r="L18" s="180">
        <v>41309</v>
      </c>
      <c r="M18" s="552">
        <f t="shared" si="7"/>
        <v>2.2310508660586352</v>
      </c>
      <c r="N18" s="190" t="s">
        <v>106</v>
      </c>
      <c r="O18" s="122" t="s">
        <v>390</v>
      </c>
      <c r="P18" s="556">
        <v>50461</v>
      </c>
      <c r="Q18" s="561">
        <v>2.4423203228871273</v>
      </c>
      <c r="R18" s="545">
        <v>54547</v>
      </c>
      <c r="S18" s="551">
        <v>2.735162993089761</v>
      </c>
      <c r="T18" s="545">
        <v>52021</v>
      </c>
      <c r="U18" s="183">
        <f t="shared" si="1"/>
        <v>2.6317114117302158</v>
      </c>
      <c r="V18" s="545">
        <v>52316.5</v>
      </c>
      <c r="W18" s="203">
        <f t="shared" si="2"/>
        <v>2.7414592225200369</v>
      </c>
      <c r="X18" s="545">
        <v>56403</v>
      </c>
      <c r="Y18" s="203">
        <f t="shared" si="0"/>
        <v>2.9776647428139285</v>
      </c>
      <c r="Z18" s="549">
        <v>79664</v>
      </c>
      <c r="AA18" s="552">
        <f>Z18/$L$8*100</f>
        <v>4.3025596406036248</v>
      </c>
      <c r="AB18" s="190" t="s">
        <v>106</v>
      </c>
    </row>
    <row r="19" spans="1:29" s="83" customFormat="1" ht="26.25" customHeight="1">
      <c r="A19" s="122" t="s">
        <v>391</v>
      </c>
      <c r="B19" s="192">
        <v>90703</v>
      </c>
      <c r="C19" s="193">
        <v>4.3900394412879473</v>
      </c>
      <c r="D19" s="192">
        <v>61336</v>
      </c>
      <c r="E19" s="193">
        <v>3.0755854097228736</v>
      </c>
      <c r="F19" s="192">
        <v>62929</v>
      </c>
      <c r="G19" s="183">
        <f t="shared" si="6"/>
        <v>3.1835406360656417</v>
      </c>
      <c r="H19" s="192">
        <v>59614.5</v>
      </c>
      <c r="I19" s="203">
        <f t="shared" si="4"/>
        <v>3.1238848321451309</v>
      </c>
      <c r="J19" s="192">
        <v>44003</v>
      </c>
      <c r="K19" s="183">
        <f t="shared" si="5"/>
        <v>2.3230356838827948</v>
      </c>
      <c r="L19" s="194">
        <v>38820</v>
      </c>
      <c r="M19" s="538">
        <f t="shared" si="7"/>
        <v>2.0966228817060744</v>
      </c>
      <c r="N19" s="195" t="s">
        <v>58</v>
      </c>
      <c r="O19" s="197" t="s">
        <v>391</v>
      </c>
      <c r="P19" s="192">
        <v>65277</v>
      </c>
      <c r="Q19" s="562">
        <v>3.1594170491489075</v>
      </c>
      <c r="R19" s="192">
        <v>68416</v>
      </c>
      <c r="S19" s="193">
        <v>3.4305995074931541</v>
      </c>
      <c r="T19" s="192">
        <v>64075</v>
      </c>
      <c r="U19" s="183">
        <f t="shared" si="1"/>
        <v>3.2415160936278347</v>
      </c>
      <c r="V19" s="192">
        <v>54672.5</v>
      </c>
      <c r="W19" s="183">
        <f t="shared" si="2"/>
        <v>2.8649169830402785</v>
      </c>
      <c r="X19" s="192">
        <v>56623</v>
      </c>
      <c r="Y19" s="183">
        <f t="shared" si="0"/>
        <v>2.9892791293433514</v>
      </c>
      <c r="Z19" s="544">
        <v>76294</v>
      </c>
      <c r="AA19" s="538">
        <f t="shared" si="3"/>
        <v>4.1205498747265121</v>
      </c>
      <c r="AB19" s="195" t="s">
        <v>58</v>
      </c>
    </row>
    <row r="20" spans="1:29" s="88" customFormat="1" ht="15" customHeight="1">
      <c r="A20" s="122" t="s">
        <v>375</v>
      </c>
      <c r="B20" s="100">
        <v>189399</v>
      </c>
      <c r="C20" s="187">
        <v>9.1669413375576987</v>
      </c>
      <c r="D20" s="545">
        <v>156791</v>
      </c>
      <c r="E20" s="551">
        <v>7.8620078253531203</v>
      </c>
      <c r="F20" s="545">
        <v>122416</v>
      </c>
      <c r="G20" s="183">
        <f t="shared" si="6"/>
        <v>6.1929525418266875</v>
      </c>
      <c r="H20" s="545">
        <v>127623.5</v>
      </c>
      <c r="I20" s="203">
        <f t="shared" si="4"/>
        <v>6.6876534379265804</v>
      </c>
      <c r="J20" s="545">
        <v>123197</v>
      </c>
      <c r="K20" s="203">
        <f t="shared" si="5"/>
        <v>6.5038980784789384</v>
      </c>
      <c r="L20" s="549">
        <v>87179</v>
      </c>
      <c r="M20" s="552">
        <f t="shared" si="7"/>
        <v>4.7084360176263225</v>
      </c>
      <c r="N20" s="162" t="s">
        <v>366</v>
      </c>
      <c r="O20" s="169" t="s">
        <v>386</v>
      </c>
      <c r="P20" s="100">
        <v>86077</v>
      </c>
      <c r="Q20" s="188">
        <v>4.1661403149591818</v>
      </c>
      <c r="R20" s="545">
        <v>105756</v>
      </c>
      <c r="S20" s="546">
        <v>5.3029478705923472</v>
      </c>
      <c r="T20" s="545">
        <v>113297</v>
      </c>
      <c r="U20" s="183">
        <f t="shared" si="1"/>
        <v>5.7316277621498681</v>
      </c>
      <c r="V20" s="545">
        <v>109253.5</v>
      </c>
      <c r="W20" s="203">
        <f t="shared" si="2"/>
        <v>5.7250392355679924</v>
      </c>
      <c r="X20" s="545">
        <v>104536.5</v>
      </c>
      <c r="Y20" s="203">
        <f t="shared" si="0"/>
        <v>5.5187605337866463</v>
      </c>
      <c r="Z20" s="549">
        <v>116419</v>
      </c>
      <c r="AA20" s="552">
        <f t="shared" si="3"/>
        <v>6.287654282981439</v>
      </c>
      <c r="AB20" s="162" t="s">
        <v>199</v>
      </c>
    </row>
    <row r="21" spans="1:29" s="87" customFormat="1" ht="15" customHeight="1">
      <c r="A21" s="122" t="s">
        <v>390</v>
      </c>
      <c r="B21" s="556">
        <v>98306</v>
      </c>
      <c r="C21" s="559">
        <v>4.7580258350358093</v>
      </c>
      <c r="D21" s="545">
        <v>82412</v>
      </c>
      <c r="E21" s="551">
        <v>4.1324042126333875</v>
      </c>
      <c r="F21" s="545">
        <v>63444.5</v>
      </c>
      <c r="G21" s="183">
        <f t="shared" si="6"/>
        <v>3.2096194740877277</v>
      </c>
      <c r="H21" s="545">
        <v>67287.5</v>
      </c>
      <c r="I21" s="203">
        <f t="shared" si="4"/>
        <v>3.5259609766577849</v>
      </c>
      <c r="J21" s="545">
        <v>64442</v>
      </c>
      <c r="K21" s="203">
        <f t="shared" si="5"/>
        <v>3.4020649851322653</v>
      </c>
      <c r="L21" s="180">
        <v>45499</v>
      </c>
      <c r="M21" s="552">
        <f t="shared" si="7"/>
        <v>2.4573478746714237</v>
      </c>
      <c r="N21" s="190" t="s">
        <v>106</v>
      </c>
      <c r="O21" s="122" t="s">
        <v>392</v>
      </c>
      <c r="P21" s="556">
        <v>35120</v>
      </c>
      <c r="Q21" s="561">
        <v>1.6998135141950401</v>
      </c>
      <c r="R21" s="545">
        <v>43830</v>
      </c>
      <c r="S21" s="551">
        <v>2.1977779527219505</v>
      </c>
      <c r="T21" s="545">
        <v>47885.5</v>
      </c>
      <c r="U21" s="183">
        <f t="shared" si="1"/>
        <v>2.4224989294017272</v>
      </c>
      <c r="V21" s="545">
        <v>47777</v>
      </c>
      <c r="W21" s="203">
        <f t="shared" si="2"/>
        <v>2.5035829475278315</v>
      </c>
      <c r="X21" s="545">
        <v>50018</v>
      </c>
      <c r="Y21" s="203">
        <f t="shared" si="0"/>
        <v>2.6405835701304374</v>
      </c>
      <c r="Z21" s="549">
        <v>57527</v>
      </c>
      <c r="AA21" s="552">
        <f t="shared" si="3"/>
        <v>3.1069661132381592</v>
      </c>
      <c r="AB21" s="190" t="s">
        <v>106</v>
      </c>
    </row>
    <row r="22" spans="1:29" s="83" customFormat="1" ht="26.25" customHeight="1">
      <c r="A22" s="122" t="s">
        <v>391</v>
      </c>
      <c r="B22" s="192">
        <v>91093</v>
      </c>
      <c r="C22" s="193">
        <v>4.4089155025218902</v>
      </c>
      <c r="D22" s="192">
        <v>74379</v>
      </c>
      <c r="E22" s="193">
        <v>3.7296036127197341</v>
      </c>
      <c r="F22" s="192">
        <v>58971.5</v>
      </c>
      <c r="G22" s="183">
        <f t="shared" si="6"/>
        <v>2.9833330677389598</v>
      </c>
      <c r="H22" s="192">
        <v>60336</v>
      </c>
      <c r="I22" s="203">
        <f t="shared" si="4"/>
        <v>3.161692461268796</v>
      </c>
      <c r="J22" s="192">
        <v>58755</v>
      </c>
      <c r="K22" s="183">
        <f t="shared" si="5"/>
        <v>3.1018330933466722</v>
      </c>
      <c r="L22" s="194">
        <v>41680</v>
      </c>
      <c r="M22" s="538">
        <f t="shared" si="7"/>
        <v>2.2510881429548988</v>
      </c>
      <c r="N22" s="195" t="s">
        <v>58</v>
      </c>
      <c r="O22" s="197" t="s">
        <v>393</v>
      </c>
      <c r="P22" s="192">
        <v>50957</v>
      </c>
      <c r="Q22" s="562">
        <v>2.4663268007641417</v>
      </c>
      <c r="R22" s="192">
        <v>61926</v>
      </c>
      <c r="S22" s="193">
        <v>3.1051699178703966</v>
      </c>
      <c r="T22" s="192">
        <v>65411.5</v>
      </c>
      <c r="U22" s="183">
        <f t="shared" si="1"/>
        <v>3.3091288327481405</v>
      </c>
      <c r="V22" s="192">
        <v>61476.5</v>
      </c>
      <c r="W22" s="183">
        <f t="shared" si="2"/>
        <v>3.2214562880401609</v>
      </c>
      <c r="X22" s="192">
        <v>54518.5</v>
      </c>
      <c r="Y22" s="183">
        <f t="shared" si="0"/>
        <v>2.8781769636562089</v>
      </c>
      <c r="Z22" s="544">
        <v>58892</v>
      </c>
      <c r="AA22" s="538">
        <f t="shared" si="3"/>
        <v>3.1806881697432803</v>
      </c>
      <c r="AB22" s="195" t="s">
        <v>58</v>
      </c>
      <c r="AC22" s="558"/>
    </row>
    <row r="23" spans="1:29" s="88" customFormat="1" ht="15" customHeight="1">
      <c r="A23" s="122" t="s">
        <v>376</v>
      </c>
      <c r="B23" s="100">
        <v>170603</v>
      </c>
      <c r="C23" s="187">
        <v>8.2572119863956832</v>
      </c>
      <c r="D23" s="545">
        <v>144068</v>
      </c>
      <c r="E23" s="551">
        <v>7.2240354572837315</v>
      </c>
      <c r="F23" s="545">
        <v>146710.5</v>
      </c>
      <c r="G23" s="183">
        <f t="shared" si="6"/>
        <v>7.4219968295620191</v>
      </c>
      <c r="H23" s="545">
        <v>106662</v>
      </c>
      <c r="I23" s="203">
        <f t="shared" si="4"/>
        <v>5.5892409391383628</v>
      </c>
      <c r="J23" s="545">
        <v>116651.5</v>
      </c>
      <c r="K23" s="203">
        <f t="shared" si="5"/>
        <v>6.1583436828955724</v>
      </c>
      <c r="L23" s="549">
        <v>106593</v>
      </c>
      <c r="M23" s="552">
        <f t="shared" si="7"/>
        <v>5.7569634938097778</v>
      </c>
      <c r="N23" s="162" t="s">
        <v>367</v>
      </c>
      <c r="O23" s="169" t="s">
        <v>387</v>
      </c>
      <c r="P23" s="100">
        <v>63830</v>
      </c>
      <c r="Q23" s="188">
        <v>3.089382021955279</v>
      </c>
      <c r="R23" s="545">
        <v>75140</v>
      </c>
      <c r="S23" s="546">
        <v>3.7677626139066245</v>
      </c>
      <c r="T23" s="545">
        <v>83903.5</v>
      </c>
      <c r="U23" s="183">
        <f t="shared" si="1"/>
        <v>4.2446281008459303</v>
      </c>
      <c r="V23" s="545">
        <v>101790</v>
      </c>
      <c r="W23" s="203">
        <f t="shared" si="2"/>
        <v>5.3339411898791882</v>
      </c>
      <c r="X23" s="545">
        <v>102236</v>
      </c>
      <c r="Y23" s="203">
        <f t="shared" si="0"/>
        <v>5.3973110055551086</v>
      </c>
      <c r="Z23" s="549">
        <v>102724</v>
      </c>
      <c r="AA23" s="552">
        <f t="shared" si="3"/>
        <v>5.5480033204630281</v>
      </c>
      <c r="AB23" s="162" t="s">
        <v>59</v>
      </c>
    </row>
    <row r="24" spans="1:29" s="87" customFormat="1" ht="15" customHeight="1">
      <c r="A24" s="122" t="s">
        <v>390</v>
      </c>
      <c r="B24" s="556">
        <v>103144</v>
      </c>
      <c r="C24" s="559">
        <v>4.9921857946507178</v>
      </c>
      <c r="D24" s="545">
        <v>85769</v>
      </c>
      <c r="E24" s="551">
        <v>4.3007350496693801</v>
      </c>
      <c r="F24" s="545">
        <v>80880</v>
      </c>
      <c r="G24" s="183">
        <f t="shared" si="6"/>
        <v>4.0916710363264812</v>
      </c>
      <c r="H24" s="545">
        <v>58041.5</v>
      </c>
      <c r="I24" s="203">
        <f t="shared" si="4"/>
        <v>3.0414573884701142</v>
      </c>
      <c r="J24" s="545">
        <v>63467.5</v>
      </c>
      <c r="K24" s="203">
        <f t="shared" si="5"/>
        <v>3.3506185320735247</v>
      </c>
      <c r="L24" s="180">
        <v>59363</v>
      </c>
      <c r="M24" s="552">
        <f t="shared" si="7"/>
        <v>3.206126329899992</v>
      </c>
      <c r="N24" s="190" t="s">
        <v>106</v>
      </c>
      <c r="O24" s="122" t="s">
        <v>390</v>
      </c>
      <c r="P24" s="556">
        <v>25264</v>
      </c>
      <c r="Q24" s="561">
        <v>1.2227815667034023</v>
      </c>
      <c r="R24" s="545">
        <v>28714</v>
      </c>
      <c r="S24" s="551">
        <v>1.4398128253355711</v>
      </c>
      <c r="T24" s="545">
        <v>32225</v>
      </c>
      <c r="U24" s="183">
        <f t="shared" si="1"/>
        <v>1.6302435601585168</v>
      </c>
      <c r="V24" s="545">
        <v>41060.5</v>
      </c>
      <c r="W24" s="203">
        <f t="shared" si="2"/>
        <v>2.1516287673350467</v>
      </c>
      <c r="X24" s="545">
        <v>42940.5</v>
      </c>
      <c r="Y24" s="203">
        <f t="shared" si="0"/>
        <v>2.2669434762122846</v>
      </c>
      <c r="Z24" s="549">
        <v>48265</v>
      </c>
      <c r="AA24" s="552">
        <f t="shared" si="3"/>
        <v>2.6067363056554269</v>
      </c>
      <c r="AB24" s="190" t="s">
        <v>106</v>
      </c>
    </row>
    <row r="25" spans="1:29" s="83" customFormat="1" ht="26.25" customHeight="1">
      <c r="A25" s="122" t="s">
        <v>391</v>
      </c>
      <c r="B25" s="192">
        <v>67459</v>
      </c>
      <c r="C25" s="193">
        <v>3.2650261917449659</v>
      </c>
      <c r="D25" s="192">
        <v>58299</v>
      </c>
      <c r="E25" s="193">
        <v>2.9233004076143505</v>
      </c>
      <c r="F25" s="192">
        <v>65830.5</v>
      </c>
      <c r="G25" s="183">
        <f t="shared" si="6"/>
        <v>3.3303257932355388</v>
      </c>
      <c r="H25" s="192">
        <v>48620.5</v>
      </c>
      <c r="I25" s="203">
        <f t="shared" si="4"/>
        <v>2.5477835506682491</v>
      </c>
      <c r="J25" s="192">
        <v>53184</v>
      </c>
      <c r="K25" s="183">
        <f t="shared" si="5"/>
        <v>2.8077251508220478</v>
      </c>
      <c r="L25" s="194">
        <v>47230</v>
      </c>
      <c r="M25" s="538">
        <f t="shared" si="7"/>
        <v>2.5508371639097858</v>
      </c>
      <c r="N25" s="195" t="s">
        <v>58</v>
      </c>
      <c r="O25" s="197" t="s">
        <v>391</v>
      </c>
      <c r="P25" s="192">
        <v>38566</v>
      </c>
      <c r="Q25" s="562">
        <v>1.8666004552518767</v>
      </c>
      <c r="R25" s="192">
        <v>46426</v>
      </c>
      <c r="S25" s="193">
        <v>2.3279497885710532</v>
      </c>
      <c r="T25" s="192">
        <v>51678.5</v>
      </c>
      <c r="U25" s="183">
        <f t="shared" si="1"/>
        <v>2.6143845406874138</v>
      </c>
      <c r="V25" s="192">
        <v>60729.5</v>
      </c>
      <c r="W25" s="183">
        <f t="shared" si="2"/>
        <v>3.1823124225441415</v>
      </c>
      <c r="X25" s="192">
        <v>59295.5</v>
      </c>
      <c r="Y25" s="183">
        <f t="shared" si="0"/>
        <v>3.1303675293428235</v>
      </c>
      <c r="Z25" s="544">
        <v>54459</v>
      </c>
      <c r="AA25" s="538">
        <f t="shared" si="3"/>
        <v>2.9412670148076017</v>
      </c>
      <c r="AB25" s="195" t="s">
        <v>58</v>
      </c>
    </row>
    <row r="26" spans="1:29" s="88" customFormat="1" ht="15" customHeight="1">
      <c r="A26" s="122" t="s">
        <v>377</v>
      </c>
      <c r="B26" s="100">
        <v>139392</v>
      </c>
      <c r="C26" s="187">
        <v>6.7465946859531609</v>
      </c>
      <c r="D26" s="545">
        <v>133734</v>
      </c>
      <c r="E26" s="551">
        <v>6.7058552755947369</v>
      </c>
      <c r="F26" s="545">
        <v>124605.5</v>
      </c>
      <c r="G26" s="183">
        <f t="shared" si="6"/>
        <v>6.3037180429893578</v>
      </c>
      <c r="H26" s="545">
        <v>113434</v>
      </c>
      <c r="I26" s="203">
        <f t="shared" si="4"/>
        <v>5.9441033984945069</v>
      </c>
      <c r="J26" s="545">
        <v>87851</v>
      </c>
      <c r="K26" s="203">
        <f t="shared" si="5"/>
        <v>4.6378885045289513</v>
      </c>
      <c r="L26" s="549">
        <v>94116</v>
      </c>
      <c r="M26" s="552">
        <f t="shared" si="7"/>
        <v>5.0830952894036292</v>
      </c>
      <c r="N26" s="162" t="s">
        <v>368</v>
      </c>
      <c r="O26" s="169" t="s">
        <v>388</v>
      </c>
      <c r="P26" s="100">
        <v>36777</v>
      </c>
      <c r="Q26" s="188">
        <v>1.7800125743607911</v>
      </c>
      <c r="R26" s="545">
        <v>50223</v>
      </c>
      <c r="S26" s="546">
        <v>2.5183436486323183</v>
      </c>
      <c r="T26" s="545">
        <v>54339</v>
      </c>
      <c r="U26" s="183">
        <f t="shared" si="1"/>
        <v>2.7489776513717192</v>
      </c>
      <c r="V26" s="545">
        <v>69985</v>
      </c>
      <c r="W26" s="203">
        <f t="shared" si="2"/>
        <v>3.6673138242822971</v>
      </c>
      <c r="X26" s="545">
        <v>88720</v>
      </c>
      <c r="Y26" s="203">
        <f t="shared" si="0"/>
        <v>4.6837653313201733</v>
      </c>
      <c r="Z26" s="549">
        <v>90182</v>
      </c>
      <c r="AA26" s="552">
        <f t="shared" si="3"/>
        <v>4.8706245419375884</v>
      </c>
      <c r="AB26" s="162" t="s">
        <v>187</v>
      </c>
    </row>
    <row r="27" spans="1:29" s="87" customFormat="1" ht="15" customHeight="1">
      <c r="A27" s="122" t="s">
        <v>390</v>
      </c>
      <c r="B27" s="556">
        <v>72832</v>
      </c>
      <c r="C27" s="559">
        <v>3.5250802353602833</v>
      </c>
      <c r="D27" s="545">
        <v>69650</v>
      </c>
      <c r="E27" s="551">
        <v>3.4924762584322115</v>
      </c>
      <c r="F27" s="545">
        <v>67154</v>
      </c>
      <c r="G27" s="183">
        <f t="shared" si="6"/>
        <v>3.3972808700972856</v>
      </c>
      <c r="H27" s="545">
        <v>61646</v>
      </c>
      <c r="I27" s="203">
        <f t="shared" si="4"/>
        <v>3.2303383298093373</v>
      </c>
      <c r="J27" s="545">
        <v>47145.5</v>
      </c>
      <c r="K27" s="203">
        <f t="shared" si="5"/>
        <v>2.4889366369223986</v>
      </c>
      <c r="L27" s="180">
        <v>52717</v>
      </c>
      <c r="M27" s="552">
        <f t="shared" si="7"/>
        <v>2.84718362841059</v>
      </c>
      <c r="N27" s="190" t="s">
        <v>106</v>
      </c>
      <c r="O27" s="122" t="s">
        <v>392</v>
      </c>
      <c r="P27" s="556">
        <v>13269</v>
      </c>
      <c r="Q27" s="561">
        <v>0.64222168336714081</v>
      </c>
      <c r="R27" s="545">
        <v>17709</v>
      </c>
      <c r="S27" s="551">
        <v>0.88798653353303714</v>
      </c>
      <c r="T27" s="545">
        <v>19070.5</v>
      </c>
      <c r="U27" s="183">
        <f t="shared" si="1"/>
        <v>0.96476523860366159</v>
      </c>
      <c r="V27" s="545">
        <v>24727</v>
      </c>
      <c r="W27" s="203">
        <f t="shared" si="2"/>
        <v>1.2957300697724992</v>
      </c>
      <c r="X27" s="545">
        <v>33016</v>
      </c>
      <c r="Y27" s="203">
        <f t="shared" si="0"/>
        <v>1.7430026620701853</v>
      </c>
      <c r="Z27" s="549">
        <v>36114</v>
      </c>
      <c r="AA27" s="552">
        <f t="shared" si="3"/>
        <v>1.9504749806783401</v>
      </c>
      <c r="AB27" s="190" t="s">
        <v>106</v>
      </c>
    </row>
    <row r="28" spans="1:29" s="83" customFormat="1" ht="26.25" customHeight="1">
      <c r="A28" s="122" t="s">
        <v>391</v>
      </c>
      <c r="B28" s="192">
        <v>66560</v>
      </c>
      <c r="C28" s="193">
        <v>3.2215144505928781</v>
      </c>
      <c r="D28" s="192">
        <v>64084</v>
      </c>
      <c r="E28" s="193">
        <v>3.2133790171625245</v>
      </c>
      <c r="F28" s="192">
        <v>57451.5</v>
      </c>
      <c r="G28" s="183">
        <f t="shared" si="6"/>
        <v>2.9064371728920726</v>
      </c>
      <c r="H28" s="192">
        <v>51788</v>
      </c>
      <c r="I28" s="203">
        <f t="shared" si="4"/>
        <v>2.7137650686851695</v>
      </c>
      <c r="J28" s="192">
        <v>40705.5</v>
      </c>
      <c r="K28" s="183">
        <f t="shared" si="5"/>
        <v>2.1489518676065522</v>
      </c>
      <c r="L28" s="194">
        <v>41399</v>
      </c>
      <c r="M28" s="538">
        <f t="shared" si="7"/>
        <v>2.2359116609930387</v>
      </c>
      <c r="N28" s="195" t="s">
        <v>58</v>
      </c>
      <c r="O28" s="197" t="s">
        <v>393</v>
      </c>
      <c r="P28" s="192">
        <v>23508</v>
      </c>
      <c r="Q28" s="562">
        <v>1.1377908909936503</v>
      </c>
      <c r="R28" s="192">
        <v>32514</v>
      </c>
      <c r="S28" s="193">
        <v>1.6303571150992811</v>
      </c>
      <c r="T28" s="192">
        <v>35268.5</v>
      </c>
      <c r="U28" s="183">
        <f t="shared" si="1"/>
        <v>1.7842124127680576</v>
      </c>
      <c r="V28" s="192">
        <v>45258</v>
      </c>
      <c r="W28" s="183">
        <f t="shared" si="2"/>
        <v>2.3715837545097975</v>
      </c>
      <c r="X28" s="192">
        <v>55704</v>
      </c>
      <c r="Y28" s="183">
        <f t="shared" si="0"/>
        <v>2.9407626692499877</v>
      </c>
      <c r="Z28" s="544">
        <v>54068</v>
      </c>
      <c r="AA28" s="538">
        <f t="shared" si="3"/>
        <v>2.9201495612592483</v>
      </c>
      <c r="AB28" s="195" t="s">
        <v>58</v>
      </c>
    </row>
    <row r="29" spans="1:29" s="88" customFormat="1" ht="15" customHeight="1">
      <c r="A29" s="122" t="s">
        <v>378</v>
      </c>
      <c r="B29" s="100">
        <v>146810</v>
      </c>
      <c r="C29" s="187">
        <v>7.1056270506541521</v>
      </c>
      <c r="D29" s="545">
        <v>141905</v>
      </c>
      <c r="E29" s="551">
        <v>7.1155756418208611</v>
      </c>
      <c r="F29" s="545">
        <v>138743.5</v>
      </c>
      <c r="G29" s="183">
        <f t="shared" si="6"/>
        <v>7.01895104387442</v>
      </c>
      <c r="H29" s="545">
        <v>115240.5</v>
      </c>
      <c r="I29" s="203">
        <f t="shared" si="4"/>
        <v>6.0387665752261777</v>
      </c>
      <c r="J29" s="545">
        <v>108084</v>
      </c>
      <c r="K29" s="203">
        <f t="shared" si="5"/>
        <v>5.7060425165735982</v>
      </c>
      <c r="L29" s="549">
        <v>80211</v>
      </c>
      <c r="M29" s="552">
        <f t="shared" si="7"/>
        <v>4.3321024720382777</v>
      </c>
      <c r="N29" s="162" t="s">
        <v>369</v>
      </c>
      <c r="O29" s="169" t="s">
        <v>389</v>
      </c>
      <c r="P29" s="100">
        <v>20649</v>
      </c>
      <c r="Q29" s="188">
        <v>0.99941484210174769</v>
      </c>
      <c r="R29" s="545">
        <v>24034</v>
      </c>
      <c r="S29" s="546">
        <v>1.2051424895213176</v>
      </c>
      <c r="T29" s="545">
        <v>31377.5</v>
      </c>
      <c r="U29" s="183">
        <f t="shared" si="1"/>
        <v>1.5873690398409266</v>
      </c>
      <c r="V29" s="545">
        <v>39739.5</v>
      </c>
      <c r="W29" s="203">
        <f t="shared" si="2"/>
        <v>2.08240648310447</v>
      </c>
      <c r="X29" s="545">
        <v>53895</v>
      </c>
      <c r="Y29" s="203">
        <f t="shared" si="0"/>
        <v>2.8452607363785023</v>
      </c>
      <c r="Z29" s="549">
        <v>72425</v>
      </c>
      <c r="AA29" s="552">
        <f t="shared" si="3"/>
        <v>3.9115897013797634</v>
      </c>
      <c r="AB29" s="162" t="s">
        <v>79</v>
      </c>
    </row>
    <row r="30" spans="1:29" s="87" customFormat="1" ht="15" customHeight="1">
      <c r="A30" s="122" t="s">
        <v>390</v>
      </c>
      <c r="B30" s="556">
        <v>74678</v>
      </c>
      <c r="C30" s="559">
        <v>3.6144269252009456</v>
      </c>
      <c r="D30" s="545">
        <v>74036</v>
      </c>
      <c r="E30" s="551">
        <v>3.7124044834068517</v>
      </c>
      <c r="F30" s="545">
        <v>73799</v>
      </c>
      <c r="G30" s="183">
        <f t="shared" si="6"/>
        <v>3.7334474630298957</v>
      </c>
      <c r="H30" s="545">
        <v>61053</v>
      </c>
      <c r="I30" s="203">
        <f t="shared" si="4"/>
        <v>3.1992642839738101</v>
      </c>
      <c r="J30" s="545">
        <v>57190.5</v>
      </c>
      <c r="K30" s="203">
        <f t="shared" si="5"/>
        <v>3.0192389673226594</v>
      </c>
      <c r="L30" s="180">
        <v>42269</v>
      </c>
      <c r="M30" s="552">
        <f t="shared" si="7"/>
        <v>2.2828993453589401</v>
      </c>
      <c r="N30" s="190" t="s">
        <v>106</v>
      </c>
      <c r="O30" s="122" t="s">
        <v>392</v>
      </c>
      <c r="P30" s="556">
        <v>5736</v>
      </c>
      <c r="Q30" s="561">
        <v>0.27762330060998719</v>
      </c>
      <c r="R30" s="545">
        <v>7350</v>
      </c>
      <c r="S30" s="551">
        <v>0.3685527709903339</v>
      </c>
      <c r="T30" s="545">
        <v>9693.5</v>
      </c>
      <c r="U30" s="183">
        <f t="shared" si="1"/>
        <v>0.49038839256467287</v>
      </c>
      <c r="V30" s="545">
        <v>12355.5</v>
      </c>
      <c r="W30" s="203">
        <f t="shared" si="2"/>
        <v>0.64744582347531499</v>
      </c>
      <c r="X30" s="545">
        <v>16802.5</v>
      </c>
      <c r="Y30" s="203">
        <f t="shared" si="0"/>
        <v>0.88704877118470704</v>
      </c>
      <c r="Z30" s="549">
        <v>24536</v>
      </c>
      <c r="AA30" s="552">
        <f t="shared" si="3"/>
        <v>1.3251607167836228</v>
      </c>
      <c r="AB30" s="190" t="s">
        <v>106</v>
      </c>
    </row>
    <row r="31" spans="1:29" s="83" customFormat="1" ht="26.25" customHeight="1">
      <c r="A31" s="122" t="s">
        <v>391</v>
      </c>
      <c r="B31" s="192">
        <v>72132</v>
      </c>
      <c r="C31" s="193">
        <v>3.4912001254532066</v>
      </c>
      <c r="D31" s="192">
        <v>67869</v>
      </c>
      <c r="E31" s="193">
        <v>3.4031711584140099</v>
      </c>
      <c r="F31" s="192">
        <v>64944.5</v>
      </c>
      <c r="G31" s="183">
        <f t="shared" si="6"/>
        <v>3.2855035808445248</v>
      </c>
      <c r="H31" s="192">
        <v>54187.5</v>
      </c>
      <c r="I31" s="203">
        <f t="shared" si="4"/>
        <v>2.839502291252368</v>
      </c>
      <c r="J31" s="192">
        <v>50893.5</v>
      </c>
      <c r="K31" s="183">
        <f t="shared" si="5"/>
        <v>2.6868035492509379</v>
      </c>
      <c r="L31" s="194">
        <v>37942</v>
      </c>
      <c r="M31" s="538">
        <f t="shared" si="7"/>
        <v>2.0492031266793371</v>
      </c>
      <c r="N31" s="195" t="s">
        <v>58</v>
      </c>
      <c r="O31" s="197" t="s">
        <v>393</v>
      </c>
      <c r="P31" s="192">
        <v>14913</v>
      </c>
      <c r="Q31" s="562">
        <v>0.72179154149176061</v>
      </c>
      <c r="R31" s="192">
        <v>16684</v>
      </c>
      <c r="S31" s="193">
        <v>0.83658971853098374</v>
      </c>
      <c r="T31" s="192">
        <v>21684</v>
      </c>
      <c r="U31" s="183">
        <f t="shared" si="1"/>
        <v>1.0969806472762538</v>
      </c>
      <c r="V31" s="192">
        <v>27384</v>
      </c>
      <c r="W31" s="183">
        <f t="shared" si="2"/>
        <v>1.4349606596291551</v>
      </c>
      <c r="X31" s="192">
        <v>37092.5</v>
      </c>
      <c r="Y31" s="183">
        <f t="shared" si="0"/>
        <v>1.9582119651937953</v>
      </c>
      <c r="Z31" s="544">
        <v>47889</v>
      </c>
      <c r="AA31" s="538">
        <f t="shared" si="3"/>
        <v>2.5864289845961408</v>
      </c>
      <c r="AB31" s="195" t="s">
        <v>58</v>
      </c>
    </row>
    <row r="32" spans="1:29" s="88" customFormat="1" ht="15" customHeight="1">
      <c r="A32" s="122" t="s">
        <v>379</v>
      </c>
      <c r="B32" s="100">
        <v>149235</v>
      </c>
      <c r="C32" s="187">
        <v>7.2229974314036678</v>
      </c>
      <c r="D32" s="545">
        <v>148073</v>
      </c>
      <c r="E32" s="551">
        <v>7.4248591100478514</v>
      </c>
      <c r="F32" s="545">
        <v>148728</v>
      </c>
      <c r="G32" s="183">
        <f t="shared" si="6"/>
        <v>7.5240609531499105</v>
      </c>
      <c r="H32" s="545">
        <v>138021.5</v>
      </c>
      <c r="I32" s="203">
        <f t="shared" si="4"/>
        <v>7.2325234692888349</v>
      </c>
      <c r="J32" s="545">
        <v>116432</v>
      </c>
      <c r="K32" s="203">
        <f t="shared" si="5"/>
        <v>6.1467556926991707</v>
      </c>
      <c r="L32" s="549">
        <v>105853</v>
      </c>
      <c r="M32" s="552">
        <f t="shared" si="7"/>
        <v>5.7169969576824595</v>
      </c>
      <c r="N32" s="162" t="s">
        <v>370</v>
      </c>
      <c r="O32" s="169" t="s">
        <v>381</v>
      </c>
      <c r="P32" s="100">
        <v>13555</v>
      </c>
      <c r="Q32" s="188">
        <v>0.65606412827203209</v>
      </c>
      <c r="R32" s="545">
        <v>15555</v>
      </c>
      <c r="S32" s="546">
        <v>0.77997800717750254</v>
      </c>
      <c r="T32" s="545">
        <v>18086.5</v>
      </c>
      <c r="U32" s="183">
        <f t="shared" si="1"/>
        <v>0.91498526457120288</v>
      </c>
      <c r="V32" s="545">
        <v>25541</v>
      </c>
      <c r="W32" s="203">
        <f t="shared" si="2"/>
        <v>1.3383848308350952</v>
      </c>
      <c r="X32" s="545">
        <v>35774.5</v>
      </c>
      <c r="Y32" s="203">
        <f t="shared" si="0"/>
        <v>1.888631231349341</v>
      </c>
      <c r="Z32" s="549">
        <v>54130</v>
      </c>
      <c r="AA32" s="552">
        <f t="shared" si="3"/>
        <v>2.9234981088807266</v>
      </c>
      <c r="AB32" s="198" t="s">
        <v>31</v>
      </c>
    </row>
    <row r="33" spans="1:28" s="87" customFormat="1" ht="15" customHeight="1">
      <c r="A33" s="122" t="s">
        <v>390</v>
      </c>
      <c r="B33" s="556">
        <v>75628</v>
      </c>
      <c r="C33" s="559">
        <v>3.660407074360549</v>
      </c>
      <c r="D33" s="545">
        <v>76646</v>
      </c>
      <c r="E33" s="551">
        <v>3.8432783245340314</v>
      </c>
      <c r="F33" s="545">
        <v>80394.5</v>
      </c>
      <c r="G33" s="183">
        <f t="shared" si="6"/>
        <v>4.0671098804395314</v>
      </c>
      <c r="H33" s="545">
        <v>74274</v>
      </c>
      <c r="I33" s="203">
        <f t="shared" si="4"/>
        <v>3.8920635419696126</v>
      </c>
      <c r="J33" s="545">
        <v>61595</v>
      </c>
      <c r="K33" s="203">
        <f t="shared" si="5"/>
        <v>3.2517642649083189</v>
      </c>
      <c r="L33" s="180">
        <v>55660</v>
      </c>
      <c r="M33" s="552">
        <f>L33/$L$8*100</f>
        <v>3.006131622765587</v>
      </c>
      <c r="N33" s="190" t="s">
        <v>106</v>
      </c>
      <c r="O33" s="122" t="s">
        <v>392</v>
      </c>
      <c r="P33" s="556">
        <v>2587</v>
      </c>
      <c r="Q33" s="561">
        <v>0.12521120618515286</v>
      </c>
      <c r="R33" s="545">
        <v>3179</v>
      </c>
      <c r="S33" s="551">
        <v>0.15940534135758794</v>
      </c>
      <c r="T33" s="545">
        <v>4062</v>
      </c>
      <c r="U33" s="183">
        <f t="shared" si="1"/>
        <v>0.20549416109740559</v>
      </c>
      <c r="V33" s="545">
        <v>6008.5</v>
      </c>
      <c r="W33" s="203">
        <f t="shared" si="2"/>
        <v>0.31485397032507223</v>
      </c>
      <c r="X33" s="545">
        <v>8454</v>
      </c>
      <c r="Y33" s="203">
        <f t="shared" si="0"/>
        <v>0.44630919872611297</v>
      </c>
      <c r="Z33" s="549">
        <v>13300</v>
      </c>
      <c r="AA33" s="552">
        <f t="shared" si="3"/>
        <v>0.71831747363963905</v>
      </c>
      <c r="AB33" s="190" t="s">
        <v>106</v>
      </c>
    </row>
    <row r="34" spans="1:28" s="83" customFormat="1" ht="26.25" customHeight="1">
      <c r="A34" s="122" t="s">
        <v>391</v>
      </c>
      <c r="B34" s="192">
        <v>73607</v>
      </c>
      <c r="C34" s="193">
        <v>3.5625903570431183</v>
      </c>
      <c r="D34" s="192">
        <v>71427</v>
      </c>
      <c r="E34" s="193">
        <v>3.58158078551382</v>
      </c>
      <c r="F34" s="192">
        <v>68333.5</v>
      </c>
      <c r="G34" s="183">
        <f t="shared" si="6"/>
        <v>3.4569510727103805</v>
      </c>
      <c r="H34" s="192">
        <v>63747.5</v>
      </c>
      <c r="I34" s="203">
        <f t="shared" si="4"/>
        <v>3.3404599273192219</v>
      </c>
      <c r="J34" s="192">
        <v>54837</v>
      </c>
      <c r="K34" s="183">
        <f t="shared" si="5"/>
        <v>2.8949914277908513</v>
      </c>
      <c r="L34" s="194">
        <v>50193</v>
      </c>
      <c r="M34" s="538">
        <f t="shared" si="7"/>
        <v>2.7108653349168721</v>
      </c>
      <c r="N34" s="195" t="s">
        <v>58</v>
      </c>
      <c r="O34" s="197" t="s">
        <v>393</v>
      </c>
      <c r="P34" s="192">
        <v>10968</v>
      </c>
      <c r="Q34" s="562">
        <v>0.53085292208687918</v>
      </c>
      <c r="R34" s="192">
        <v>12376</v>
      </c>
      <c r="S34" s="193">
        <v>0.62057266581991466</v>
      </c>
      <c r="T34" s="192">
        <v>14024.5</v>
      </c>
      <c r="U34" s="183">
        <f t="shared" si="1"/>
        <v>0.7094911034737974</v>
      </c>
      <c r="V34" s="192">
        <v>19532.5</v>
      </c>
      <c r="W34" s="183">
        <f t="shared" si="2"/>
        <v>1.0235308605100231</v>
      </c>
      <c r="X34" s="192">
        <v>27320.5</v>
      </c>
      <c r="Y34" s="183">
        <f t="shared" si="0"/>
        <v>1.442322032623228</v>
      </c>
      <c r="Z34" s="544">
        <v>40830</v>
      </c>
      <c r="AA34" s="538">
        <f t="shared" si="3"/>
        <v>2.2051806352410876</v>
      </c>
      <c r="AB34" s="195" t="s">
        <v>58</v>
      </c>
    </row>
    <row r="35" spans="1:28" s="88" customFormat="1" ht="15" customHeight="1">
      <c r="A35" s="122" t="s">
        <v>380</v>
      </c>
      <c r="B35" s="100">
        <v>119175</v>
      </c>
      <c r="C35" s="187">
        <v>5.7680887116797805</v>
      </c>
      <c r="D35" s="545">
        <v>143198</v>
      </c>
      <c r="E35" s="551">
        <v>7.1804108435746707</v>
      </c>
      <c r="F35" s="545">
        <v>150827.5</v>
      </c>
      <c r="G35" s="183">
        <f t="shared" si="6"/>
        <v>7.6302734079071746</v>
      </c>
      <c r="H35" s="545">
        <v>147602</v>
      </c>
      <c r="I35" s="203">
        <f t="shared" si="4"/>
        <v>7.7345553345962079</v>
      </c>
      <c r="J35" s="545">
        <v>140118</v>
      </c>
      <c r="K35" s="203">
        <f t="shared" si="5"/>
        <v>7.3972027805897209</v>
      </c>
      <c r="L35" s="549">
        <v>118922</v>
      </c>
      <c r="M35" s="552">
        <f t="shared" si="7"/>
        <v>6.4228383909904627</v>
      </c>
      <c r="N35" s="162" t="s">
        <v>371</v>
      </c>
      <c r="O35" s="169" t="s">
        <v>225</v>
      </c>
      <c r="P35" s="100">
        <v>11</v>
      </c>
      <c r="Q35" s="187">
        <v>0</v>
      </c>
      <c r="R35" s="100">
        <v>1</v>
      </c>
      <c r="S35" s="100">
        <v>0</v>
      </c>
      <c r="T35" s="100">
        <v>0</v>
      </c>
      <c r="U35" s="189">
        <v>0</v>
      </c>
      <c r="V35" s="100">
        <v>0</v>
      </c>
      <c r="W35" s="189">
        <v>0</v>
      </c>
      <c r="X35" s="100">
        <v>0</v>
      </c>
      <c r="Y35" s="189">
        <v>0</v>
      </c>
      <c r="Z35" s="199">
        <v>0</v>
      </c>
      <c r="AA35" s="199">
        <v>0</v>
      </c>
      <c r="AB35" s="200" t="s">
        <v>71</v>
      </c>
    </row>
    <row r="36" spans="1:28" s="87" customFormat="1" ht="15" customHeight="1">
      <c r="A36" s="122" t="s">
        <v>390</v>
      </c>
      <c r="B36" s="556">
        <v>61141</v>
      </c>
      <c r="C36" s="559">
        <v>2.9592339997550954</v>
      </c>
      <c r="D36" s="545">
        <v>73340</v>
      </c>
      <c r="E36" s="551">
        <v>3.6775047924396036</v>
      </c>
      <c r="F36" s="545">
        <v>79973.5</v>
      </c>
      <c r="G36" s="183">
        <f t="shared" si="6"/>
        <v>4.0458117411431234</v>
      </c>
      <c r="H36" s="545">
        <v>80467.5</v>
      </c>
      <c r="I36" s="203">
        <f t="shared" si="4"/>
        <v>4.2166117761725479</v>
      </c>
      <c r="J36" s="545">
        <v>75785</v>
      </c>
      <c r="K36" s="203">
        <f t="shared" si="5"/>
        <v>4.0008921960561237</v>
      </c>
      <c r="L36" s="180">
        <v>63011</v>
      </c>
      <c r="M36" s="552">
        <f t="shared" si="7"/>
        <v>3.4031505512411497</v>
      </c>
      <c r="N36" s="190" t="s">
        <v>106</v>
      </c>
      <c r="O36" s="201"/>
      <c r="P36" s="100"/>
      <c r="Q36" s="187"/>
      <c r="R36" s="100"/>
      <c r="S36" s="187"/>
      <c r="T36" s="100"/>
      <c r="U36" s="187"/>
      <c r="V36" s="100"/>
      <c r="W36" s="188"/>
      <c r="X36" s="100"/>
      <c r="Y36" s="187"/>
      <c r="Z36" s="100"/>
      <c r="AA36" s="559"/>
      <c r="AB36" s="200"/>
    </row>
    <row r="37" spans="1:28" s="83" customFormat="1" ht="26.25" customHeight="1">
      <c r="A37" s="122" t="s">
        <v>391</v>
      </c>
      <c r="B37" s="560">
        <v>58034</v>
      </c>
      <c r="C37" s="183">
        <v>2.8088547119246856</v>
      </c>
      <c r="D37" s="192">
        <v>69858</v>
      </c>
      <c r="E37" s="193">
        <v>3.5029060511350671</v>
      </c>
      <c r="F37" s="192">
        <v>70854</v>
      </c>
      <c r="G37" s="183">
        <f t="shared" si="6"/>
        <v>3.5844616667640516</v>
      </c>
      <c r="H37" s="192">
        <v>67134.5</v>
      </c>
      <c r="I37" s="183">
        <f t="shared" si="4"/>
        <v>3.5179435584236605</v>
      </c>
      <c r="J37" s="192">
        <v>64333</v>
      </c>
      <c r="K37" s="183">
        <f t="shared" si="5"/>
        <v>3.3963105845335968</v>
      </c>
      <c r="L37" s="194">
        <v>55911</v>
      </c>
      <c r="M37" s="538">
        <f t="shared" si="7"/>
        <v>3.0196878397493125</v>
      </c>
      <c r="N37" s="195" t="s">
        <v>58</v>
      </c>
      <c r="O37" s="201"/>
      <c r="P37" s="202"/>
      <c r="Q37" s="203"/>
      <c r="R37" s="202"/>
      <c r="S37" s="203"/>
      <c r="T37" s="202"/>
      <c r="U37" s="203"/>
      <c r="V37" s="202"/>
      <c r="W37" s="204"/>
      <c r="X37" s="202"/>
      <c r="Y37" s="203"/>
      <c r="Z37" s="202"/>
      <c r="AA37" s="205"/>
      <c r="AB37" s="206"/>
    </row>
    <row r="38" spans="1:28" s="88" customFormat="1" ht="4.7" customHeight="1">
      <c r="A38" s="207"/>
      <c r="B38" s="208"/>
      <c r="C38" s="209"/>
      <c r="D38" s="208"/>
      <c r="E38" s="209"/>
      <c r="F38" s="208"/>
      <c r="G38" s="209"/>
      <c r="H38" s="208"/>
      <c r="I38" s="209"/>
      <c r="J38" s="208"/>
      <c r="K38" s="209"/>
      <c r="L38" s="208"/>
      <c r="M38" s="209"/>
      <c r="N38" s="210"/>
      <c r="O38" s="207"/>
      <c r="P38" s="208"/>
      <c r="Q38" s="209"/>
      <c r="R38" s="208"/>
      <c r="S38" s="209"/>
      <c r="T38" s="208"/>
      <c r="U38" s="209"/>
      <c r="V38" s="208"/>
      <c r="W38" s="209"/>
      <c r="X38" s="208"/>
      <c r="Y38" s="209"/>
      <c r="Z38" s="208"/>
      <c r="AA38" s="209"/>
      <c r="AB38" s="210"/>
    </row>
    <row r="39" spans="1:28" s="78" customFormat="1" ht="15" customHeight="1">
      <c r="A39" s="211" t="s">
        <v>478</v>
      </c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9" t="s">
        <v>479</v>
      </c>
      <c r="O39" s="211" t="s">
        <v>476</v>
      </c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9"/>
      <c r="AB39" s="89" t="s">
        <v>477</v>
      </c>
    </row>
    <row r="40" spans="1:28" s="78" customFormat="1" ht="15" customHeight="1">
      <c r="A40" s="81" t="s">
        <v>550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124" t="s">
        <v>15</v>
      </c>
      <c r="O40" s="81" t="s">
        <v>550</v>
      </c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124"/>
      <c r="AB40" s="124" t="s">
        <v>462</v>
      </c>
    </row>
    <row r="41" spans="1:28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O41" s="105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spans="1:28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O42" s="106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spans="1:28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spans="1:28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O44" s="105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spans="1:28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O45" s="106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spans="1:28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O46" s="106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spans="1:28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spans="1:28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spans="2:27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spans="2:27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spans="2:27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spans="2:27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2:27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spans="2:27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2:27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spans="2:27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2:27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spans="2:27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2:27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spans="2:27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2:27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spans="2:27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spans="2:27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 spans="2:27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spans="2:27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spans="2:27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spans="2:27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spans="2:27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spans="2:27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spans="2:27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spans="2:27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spans="2:27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spans="2:27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spans="2:27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spans="2:27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 spans="2:27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spans="2:27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 spans="2:27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spans="2:27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 spans="2:27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spans="2:27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spans="2:27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spans="2:27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spans="2:27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spans="2:27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spans="2:27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spans="2:2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 spans="2:27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spans="2:27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 spans="2:27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spans="2:27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 spans="2:27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spans="2:27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 spans="2:27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spans="2:27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</row>
    <row r="96" spans="2:27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spans="2:2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</row>
    <row r="98" spans="2:27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 spans="2:27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 spans="2:27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spans="2:27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 spans="2:27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spans="2:27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spans="2:27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spans="2:27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spans="2:27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 spans="2:27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 spans="2:27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 spans="2:27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</row>
    <row r="110" spans="2:27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</row>
    <row r="111" spans="2:27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 spans="2:27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</row>
    <row r="113" spans="2:27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 spans="2:27">
      <c r="B114" s="104"/>
      <c r="C114" s="104"/>
      <c r="D114" s="104"/>
      <c r="E114" s="104"/>
      <c r="F114" s="104"/>
      <c r="G114" s="104"/>
      <c r="H114" s="104"/>
      <c r="I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</row>
    <row r="115" spans="2:27">
      <c r="B115" s="104"/>
      <c r="C115" s="104"/>
      <c r="D115" s="104"/>
      <c r="E115" s="104"/>
      <c r="F115" s="104"/>
      <c r="G115" s="104"/>
      <c r="H115" s="104"/>
      <c r="I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 spans="2:27">
      <c r="B116" s="104"/>
      <c r="C116" s="104"/>
      <c r="D116" s="104"/>
      <c r="E116" s="104"/>
      <c r="F116" s="104"/>
      <c r="G116" s="104"/>
      <c r="H116" s="104"/>
      <c r="I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</row>
    <row r="117" spans="2:27">
      <c r="B117" s="104"/>
      <c r="C117" s="104"/>
      <c r="D117" s="104"/>
      <c r="E117" s="104"/>
      <c r="F117" s="104"/>
      <c r="G117" s="104"/>
      <c r="H117" s="104"/>
      <c r="I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 spans="2:27">
      <c r="B118" s="104"/>
      <c r="C118" s="104"/>
      <c r="D118" s="104"/>
      <c r="E118" s="104"/>
      <c r="F118" s="104"/>
      <c r="G118" s="104"/>
      <c r="H118" s="104"/>
      <c r="I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</row>
    <row r="119" spans="2:27">
      <c r="B119" s="104"/>
      <c r="C119" s="104"/>
      <c r="D119" s="104"/>
      <c r="E119" s="104"/>
      <c r="F119" s="104"/>
      <c r="G119" s="104"/>
      <c r="H119" s="104"/>
      <c r="I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</row>
    <row r="120" spans="2:27">
      <c r="B120" s="104"/>
      <c r="C120" s="104"/>
      <c r="D120" s="104"/>
      <c r="E120" s="104"/>
      <c r="F120" s="104"/>
      <c r="G120" s="104"/>
      <c r="H120" s="104"/>
      <c r="I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 spans="2:27">
      <c r="B121" s="104"/>
      <c r="C121" s="104"/>
      <c r="D121" s="104"/>
      <c r="E121" s="104"/>
      <c r="F121" s="104"/>
      <c r="G121" s="104"/>
      <c r="H121" s="104"/>
      <c r="I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 spans="2:27">
      <c r="B122" s="104"/>
      <c r="C122" s="104"/>
      <c r="D122" s="104"/>
      <c r="E122" s="104"/>
      <c r="F122" s="104"/>
      <c r="G122" s="104"/>
      <c r="H122" s="104"/>
      <c r="I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 spans="2:27">
      <c r="B123" s="104"/>
      <c r="C123" s="104"/>
      <c r="D123" s="104"/>
      <c r="E123" s="104"/>
      <c r="F123" s="104"/>
      <c r="G123" s="104"/>
      <c r="H123" s="104"/>
      <c r="I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 spans="2:27">
      <c r="B124" s="104"/>
      <c r="C124" s="104"/>
      <c r="D124" s="104"/>
      <c r="E124" s="104"/>
      <c r="F124" s="104"/>
      <c r="G124" s="104"/>
      <c r="H124" s="104"/>
      <c r="I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spans="2:27">
      <c r="B125" s="104"/>
      <c r="C125" s="104"/>
      <c r="D125" s="104"/>
      <c r="E125" s="104"/>
      <c r="F125" s="104"/>
      <c r="G125" s="104"/>
      <c r="H125" s="104"/>
      <c r="I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spans="2:27">
      <c r="B126" s="104"/>
      <c r="C126" s="104"/>
      <c r="D126" s="104"/>
      <c r="E126" s="104"/>
      <c r="F126" s="104"/>
      <c r="G126" s="104"/>
      <c r="H126" s="104"/>
      <c r="I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spans="2:27">
      <c r="B127" s="104"/>
      <c r="C127" s="104"/>
      <c r="D127" s="104"/>
      <c r="E127" s="104"/>
      <c r="F127" s="104"/>
      <c r="G127" s="104"/>
      <c r="H127" s="104"/>
      <c r="I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spans="2:27">
      <c r="B128" s="104"/>
      <c r="C128" s="104"/>
      <c r="D128" s="104"/>
      <c r="E128" s="104"/>
      <c r="F128" s="104"/>
      <c r="G128" s="104"/>
      <c r="H128" s="104"/>
      <c r="I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spans="2:27">
      <c r="B129" s="104"/>
      <c r="C129" s="104"/>
      <c r="D129" s="104"/>
      <c r="E129" s="104"/>
      <c r="F129" s="104"/>
      <c r="G129" s="104"/>
      <c r="H129" s="104"/>
      <c r="I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spans="2:27">
      <c r="B130" s="104"/>
      <c r="C130" s="104"/>
      <c r="D130" s="104"/>
      <c r="E130" s="104"/>
      <c r="F130" s="104"/>
      <c r="G130" s="104"/>
      <c r="H130" s="104"/>
      <c r="I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 spans="2:27">
      <c r="B131" s="104"/>
      <c r="C131" s="104"/>
      <c r="D131" s="104"/>
      <c r="E131" s="104"/>
      <c r="F131" s="104"/>
      <c r="G131" s="104"/>
      <c r="H131" s="104"/>
      <c r="I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 spans="2:27">
      <c r="B132" s="104"/>
      <c r="C132" s="104"/>
      <c r="D132" s="104"/>
      <c r="E132" s="104"/>
      <c r="F132" s="104"/>
      <c r="G132" s="104"/>
      <c r="H132" s="104"/>
      <c r="I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 spans="2:27">
      <c r="B133" s="104"/>
      <c r="C133" s="104"/>
      <c r="D133" s="104"/>
      <c r="E133" s="104"/>
      <c r="F133" s="104"/>
      <c r="G133" s="104"/>
      <c r="H133" s="104"/>
      <c r="I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 spans="2:27">
      <c r="B134" s="104"/>
      <c r="C134" s="104"/>
      <c r="D134" s="104"/>
      <c r="E134" s="104"/>
      <c r="F134" s="104"/>
      <c r="G134" s="104"/>
      <c r="H134" s="104"/>
      <c r="I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</row>
    <row r="135" spans="2:27">
      <c r="B135" s="104"/>
      <c r="C135" s="104"/>
      <c r="D135" s="104"/>
      <c r="E135" s="104"/>
      <c r="F135" s="104"/>
      <c r="G135" s="104"/>
      <c r="H135" s="104"/>
      <c r="I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</row>
    <row r="136" spans="2:27">
      <c r="B136" s="104"/>
      <c r="C136" s="104"/>
      <c r="D136" s="104"/>
      <c r="E136" s="104"/>
      <c r="F136" s="104"/>
      <c r="G136" s="104"/>
      <c r="H136" s="104"/>
      <c r="I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</row>
    <row r="137" spans="2:27">
      <c r="B137" s="104"/>
      <c r="C137" s="104"/>
      <c r="D137" s="104"/>
      <c r="E137" s="104"/>
      <c r="F137" s="104"/>
      <c r="G137" s="104"/>
      <c r="H137" s="104"/>
      <c r="I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</row>
    <row r="138" spans="2:27">
      <c r="B138" s="104"/>
      <c r="C138" s="104"/>
      <c r="D138" s="104"/>
      <c r="E138" s="104"/>
      <c r="F138" s="104"/>
      <c r="G138" s="104"/>
      <c r="H138" s="104"/>
      <c r="I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</row>
    <row r="139" spans="2:27">
      <c r="B139" s="104"/>
      <c r="C139" s="104"/>
      <c r="D139" s="104"/>
      <c r="E139" s="104"/>
      <c r="F139" s="104"/>
      <c r="G139" s="104"/>
      <c r="H139" s="104"/>
      <c r="I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 spans="2:27">
      <c r="B140" s="104"/>
      <c r="C140" s="104"/>
      <c r="D140" s="104"/>
      <c r="E140" s="104"/>
      <c r="F140" s="104"/>
      <c r="G140" s="104"/>
      <c r="H140" s="104"/>
      <c r="I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</row>
    <row r="141" spans="2:27">
      <c r="B141" s="104"/>
      <c r="C141" s="104"/>
      <c r="D141" s="104"/>
      <c r="E141" s="104"/>
      <c r="F141" s="104"/>
      <c r="G141" s="104"/>
      <c r="H141" s="104"/>
      <c r="I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 spans="2:27">
      <c r="B142" s="104"/>
      <c r="C142" s="104"/>
      <c r="D142" s="104"/>
      <c r="E142" s="104"/>
      <c r="F142" s="104"/>
      <c r="G142" s="104"/>
      <c r="H142" s="104"/>
      <c r="I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</row>
    <row r="143" spans="2:27">
      <c r="B143" s="104"/>
      <c r="C143" s="104"/>
      <c r="D143" s="104"/>
      <c r="E143" s="104"/>
      <c r="F143" s="104"/>
      <c r="G143" s="104"/>
      <c r="H143" s="104"/>
      <c r="I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 spans="2:27">
      <c r="B144" s="104"/>
      <c r="C144" s="104"/>
      <c r="D144" s="104"/>
      <c r="E144" s="104"/>
      <c r="F144" s="104"/>
      <c r="G144" s="104"/>
      <c r="H144" s="104"/>
      <c r="I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</row>
    <row r="145" spans="2:27">
      <c r="B145" s="104"/>
      <c r="C145" s="104"/>
      <c r="D145" s="104"/>
      <c r="E145" s="104"/>
      <c r="F145" s="104"/>
      <c r="G145" s="104"/>
      <c r="H145" s="104"/>
      <c r="I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</row>
    <row r="146" spans="2:27">
      <c r="B146" s="104"/>
      <c r="C146" s="104"/>
      <c r="D146" s="104"/>
      <c r="E146" s="104"/>
      <c r="F146" s="104"/>
      <c r="G146" s="104"/>
      <c r="H146" s="104"/>
      <c r="I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</row>
    <row r="147" spans="2:27">
      <c r="B147" s="104"/>
      <c r="C147" s="104"/>
      <c r="D147" s="104"/>
      <c r="E147" s="104"/>
      <c r="F147" s="104"/>
      <c r="G147" s="104"/>
      <c r="H147" s="104"/>
      <c r="I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</row>
    <row r="148" spans="2:27">
      <c r="B148" s="104"/>
      <c r="C148" s="104"/>
      <c r="D148" s="104"/>
      <c r="E148" s="104"/>
      <c r="F148" s="104"/>
      <c r="G148" s="104"/>
      <c r="H148" s="104"/>
      <c r="I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</row>
    <row r="149" spans="2:27"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</row>
    <row r="150" spans="2:27"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</row>
    <row r="151" spans="2:27"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</row>
    <row r="152" spans="2:27"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</row>
    <row r="153" spans="2:27"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</row>
    <row r="154" spans="2:27"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</row>
    <row r="155" spans="2:27"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</row>
    <row r="156" spans="2:27"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</row>
    <row r="157" spans="2:27"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</row>
    <row r="158" spans="2:27"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</row>
    <row r="159" spans="2:27"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</row>
    <row r="160" spans="2:27"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</row>
  </sheetData>
  <mergeCells count="12">
    <mergeCell ref="B5:C5"/>
    <mergeCell ref="L5:M5"/>
    <mergeCell ref="H5:I5"/>
    <mergeCell ref="F5:G5"/>
    <mergeCell ref="Z5:AA5"/>
    <mergeCell ref="D5:E5"/>
    <mergeCell ref="J5:K5"/>
    <mergeCell ref="R5:S5"/>
    <mergeCell ref="T5:U5"/>
    <mergeCell ref="V5:W5"/>
    <mergeCell ref="X5:Y5"/>
    <mergeCell ref="P5:Q5"/>
  </mergeCells>
  <phoneticPr fontId="42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92" fitToWidth="4" orientation="portrait" blackAndWhite="1" r:id="rId1"/>
  <headerFooter alignWithMargins="0"/>
  <colBreaks count="1" manualBreakCount="1">
    <brk id="7" max="39" man="1"/>
  </colBreaks>
  <ignoredErrors>
    <ignoredError sqref="L9:L10 G1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view="pageBreakPreview" zoomScale="85" zoomScaleNormal="100" zoomScaleSheetLayoutView="85" workbookViewId="0">
      <selection activeCell="A3" sqref="A3"/>
    </sheetView>
  </sheetViews>
  <sheetFormatPr defaultRowHeight="14.25"/>
  <cols>
    <col min="1" max="1" width="9.7109375" style="40" customWidth="1"/>
    <col min="2" max="3" width="9.42578125" style="40" customWidth="1"/>
    <col min="4" max="4" width="9.42578125" style="31" customWidth="1"/>
    <col min="5" max="7" width="9.42578125" style="73" customWidth="1"/>
    <col min="8" max="8" width="12.85546875" style="31" customWidth="1"/>
    <col min="9" max="9" width="13" style="31" customWidth="1"/>
    <col min="10" max="10" width="14.28515625" style="31" customWidth="1"/>
    <col min="11" max="16384" width="9.140625" style="31"/>
  </cols>
  <sheetData>
    <row r="1" spans="1:10" s="49" customFormat="1" ht="24.95" customHeight="1">
      <c r="A1" s="49" t="s">
        <v>499</v>
      </c>
      <c r="B1" s="212"/>
      <c r="C1" s="213"/>
      <c r="H1" s="212"/>
    </row>
    <row r="2" spans="1:10" s="63" customFormat="1" ht="24.95" customHeight="1">
      <c r="A2" s="214" t="s">
        <v>559</v>
      </c>
      <c r="B2" s="214"/>
      <c r="C2" s="214"/>
      <c r="D2" s="214"/>
      <c r="E2" s="214"/>
      <c r="F2" s="214"/>
      <c r="G2" s="214"/>
      <c r="H2" s="214"/>
      <c r="I2" s="214"/>
      <c r="J2" s="214"/>
    </row>
    <row r="3" spans="1:10" ht="23.1" customHeight="1">
      <c r="A3" s="215" t="s">
        <v>32</v>
      </c>
      <c r="B3" s="215"/>
      <c r="C3" s="215"/>
      <c r="D3" s="216"/>
      <c r="E3" s="216"/>
      <c r="F3" s="216"/>
      <c r="G3" s="216"/>
      <c r="H3" s="216"/>
      <c r="I3" s="216"/>
      <c r="J3" s="216"/>
    </row>
    <row r="4" spans="1:10" s="32" customFormat="1" ht="15" customHeight="1" thickBot="1">
      <c r="A4" s="217" t="s">
        <v>434</v>
      </c>
      <c r="B4" s="217"/>
      <c r="C4" s="217"/>
      <c r="J4" s="14" t="s">
        <v>435</v>
      </c>
    </row>
    <row r="5" spans="1:10" s="33" customFormat="1" ht="18" customHeight="1">
      <c r="A5" s="218" t="s">
        <v>295</v>
      </c>
      <c r="B5" s="607" t="s">
        <v>296</v>
      </c>
      <c r="C5" s="608"/>
      <c r="D5" s="609"/>
      <c r="E5" s="610" t="s">
        <v>297</v>
      </c>
      <c r="F5" s="607"/>
      <c r="G5" s="611"/>
      <c r="H5" s="219" t="s">
        <v>298</v>
      </c>
      <c r="I5" s="220" t="s">
        <v>299</v>
      </c>
      <c r="J5" s="221" t="s">
        <v>109</v>
      </c>
    </row>
    <row r="6" spans="1:10" s="33" customFormat="1" ht="18" customHeight="1">
      <c r="A6" s="222"/>
      <c r="B6" s="111"/>
      <c r="C6" s="223" t="s">
        <v>235</v>
      </c>
      <c r="D6" s="224" t="s">
        <v>236</v>
      </c>
      <c r="E6" s="225"/>
      <c r="F6" s="223" t="s">
        <v>235</v>
      </c>
      <c r="G6" s="224" t="s">
        <v>236</v>
      </c>
      <c r="H6" s="226"/>
      <c r="I6" s="111"/>
      <c r="J6" s="227"/>
    </row>
    <row r="7" spans="1:10" s="33" customFormat="1" ht="18" customHeight="1">
      <c r="A7" s="228" t="s">
        <v>37</v>
      </c>
      <c r="B7" s="229"/>
      <c r="C7" s="230" t="s">
        <v>161</v>
      </c>
      <c r="D7" s="231" t="s">
        <v>169</v>
      </c>
      <c r="E7" s="229"/>
      <c r="F7" s="230" t="s">
        <v>161</v>
      </c>
      <c r="G7" s="231" t="s">
        <v>169</v>
      </c>
      <c r="H7" s="230" t="s">
        <v>193</v>
      </c>
      <c r="I7" s="229" t="s">
        <v>97</v>
      </c>
      <c r="J7" s="232" t="s">
        <v>148</v>
      </c>
    </row>
    <row r="8" spans="1:10" s="26" customFormat="1" ht="30" customHeight="1">
      <c r="A8" s="233">
        <v>2016</v>
      </c>
      <c r="B8" s="2">
        <v>13980</v>
      </c>
      <c r="C8" s="234">
        <v>7141</v>
      </c>
      <c r="D8" s="2">
        <v>6839</v>
      </c>
      <c r="E8" s="2">
        <v>16561</v>
      </c>
      <c r="F8" s="2">
        <v>8759</v>
      </c>
      <c r="G8" s="2">
        <v>7802</v>
      </c>
      <c r="H8" s="2">
        <v>8554</v>
      </c>
      <c r="I8" s="2">
        <v>3965</v>
      </c>
      <c r="J8" s="235">
        <v>2016</v>
      </c>
    </row>
    <row r="9" spans="1:10" s="26" customFormat="1" ht="30" customHeight="1">
      <c r="A9" s="233">
        <v>2017</v>
      </c>
      <c r="B9" s="2">
        <v>12354</v>
      </c>
      <c r="C9" s="234">
        <v>6439</v>
      </c>
      <c r="D9" s="2">
        <v>5915</v>
      </c>
      <c r="E9" s="2">
        <v>16848</v>
      </c>
      <c r="F9" s="2">
        <v>8837</v>
      </c>
      <c r="G9" s="2">
        <v>8011</v>
      </c>
      <c r="H9" s="2">
        <v>8049</v>
      </c>
      <c r="I9" s="2">
        <v>4008</v>
      </c>
      <c r="J9" s="235">
        <v>2017</v>
      </c>
    </row>
    <row r="10" spans="1:10" s="26" customFormat="1" ht="30" customHeight="1">
      <c r="A10" s="233">
        <v>2018</v>
      </c>
      <c r="B10" s="236">
        <v>11238</v>
      </c>
      <c r="C10" s="236">
        <v>5740</v>
      </c>
      <c r="D10" s="236">
        <v>5498</v>
      </c>
      <c r="E10" s="237">
        <v>17219</v>
      </c>
      <c r="F10" s="237">
        <v>8946</v>
      </c>
      <c r="G10" s="237">
        <v>8273</v>
      </c>
      <c r="H10" s="237">
        <v>7587</v>
      </c>
      <c r="I10" s="237">
        <v>4170</v>
      </c>
      <c r="J10" s="235">
        <v>2018</v>
      </c>
    </row>
    <row r="11" spans="1:10" s="26" customFormat="1" ht="30" customHeight="1">
      <c r="A11" s="233">
        <v>2019</v>
      </c>
      <c r="B11" s="236">
        <v>10832</v>
      </c>
      <c r="C11" s="236">
        <v>5517</v>
      </c>
      <c r="D11" s="236">
        <v>5315</v>
      </c>
      <c r="E11" s="237">
        <v>16787</v>
      </c>
      <c r="F11" s="237">
        <v>8835</v>
      </c>
      <c r="G11" s="237">
        <v>7952</v>
      </c>
      <c r="H11" s="237">
        <v>7413</v>
      </c>
      <c r="I11" s="237">
        <v>4130</v>
      </c>
      <c r="J11" s="235">
        <v>2019</v>
      </c>
    </row>
    <row r="12" spans="1:10" s="26" customFormat="1" ht="30" customHeight="1">
      <c r="A12" s="233">
        <v>2020</v>
      </c>
      <c r="B12" s="236">
        <v>9738</v>
      </c>
      <c r="C12" s="236">
        <v>4979</v>
      </c>
      <c r="D12" s="236">
        <v>4759</v>
      </c>
      <c r="E12" s="237">
        <v>17436</v>
      </c>
      <c r="F12" s="237">
        <v>9163</v>
      </c>
      <c r="G12" s="237">
        <v>8273</v>
      </c>
      <c r="H12" s="237">
        <v>6365</v>
      </c>
      <c r="I12" s="237">
        <v>3908</v>
      </c>
      <c r="J12" s="235">
        <v>2020</v>
      </c>
    </row>
    <row r="13" spans="1:10" s="34" customFormat="1" ht="54.75" customHeight="1">
      <c r="A13" s="238">
        <v>2021</v>
      </c>
      <c r="B13" s="239">
        <f>SUM(C13:D13)</f>
        <v>8430</v>
      </c>
      <c r="C13" s="239">
        <f>SUM(C14:C25)</f>
        <v>4252</v>
      </c>
      <c r="D13" s="239">
        <f>SUM(D14:D25)</f>
        <v>4178</v>
      </c>
      <c r="E13" s="239">
        <f>SUM(F13:G13)</f>
        <v>17568</v>
      </c>
      <c r="F13" s="239">
        <f>SUM(F14:F25)</f>
        <v>9075</v>
      </c>
      <c r="G13" s="239">
        <f>SUM(G14:G25)</f>
        <v>8493</v>
      </c>
      <c r="H13" s="239">
        <f t="shared" ref="H13:I13" si="0">SUM(H14:H25)</f>
        <v>6201</v>
      </c>
      <c r="I13" s="239">
        <f t="shared" si="0"/>
        <v>3776</v>
      </c>
      <c r="J13" s="240">
        <f>A13</f>
        <v>2021</v>
      </c>
    </row>
    <row r="14" spans="1:10" s="26" customFormat="1" ht="27.75" customHeight="1">
      <c r="A14" s="169" t="s">
        <v>203</v>
      </c>
      <c r="B14" s="502">
        <v>884</v>
      </c>
      <c r="C14" s="502">
        <v>438</v>
      </c>
      <c r="D14" s="502">
        <v>446</v>
      </c>
      <c r="E14" s="502">
        <v>1564</v>
      </c>
      <c r="F14" s="502">
        <v>787</v>
      </c>
      <c r="G14" s="502">
        <v>777</v>
      </c>
      <c r="H14" s="502">
        <v>799</v>
      </c>
      <c r="I14" s="502">
        <v>309</v>
      </c>
      <c r="J14" s="241" t="s">
        <v>145</v>
      </c>
    </row>
    <row r="15" spans="1:10" s="26" customFormat="1" ht="27.75" customHeight="1">
      <c r="A15" s="169" t="s">
        <v>212</v>
      </c>
      <c r="B15" s="502">
        <v>683</v>
      </c>
      <c r="C15" s="502">
        <v>356</v>
      </c>
      <c r="D15" s="502">
        <v>327</v>
      </c>
      <c r="E15" s="26">
        <v>1300</v>
      </c>
      <c r="F15" s="26">
        <v>667</v>
      </c>
      <c r="G15" s="502">
        <v>633</v>
      </c>
      <c r="H15" s="502">
        <v>510</v>
      </c>
      <c r="I15" s="502">
        <v>255</v>
      </c>
      <c r="J15" s="241" t="s">
        <v>154</v>
      </c>
    </row>
    <row r="16" spans="1:10" s="26" customFormat="1" ht="27.75" customHeight="1">
      <c r="A16" s="169" t="s">
        <v>247</v>
      </c>
      <c r="B16" s="502">
        <v>744</v>
      </c>
      <c r="C16" s="502">
        <v>377</v>
      </c>
      <c r="D16" s="502">
        <v>367</v>
      </c>
      <c r="E16" s="26">
        <v>1517</v>
      </c>
      <c r="F16" s="26">
        <v>754</v>
      </c>
      <c r="G16" s="502">
        <v>763</v>
      </c>
      <c r="H16" s="502">
        <v>575</v>
      </c>
      <c r="I16" s="502">
        <v>313</v>
      </c>
      <c r="J16" s="241" t="s">
        <v>159</v>
      </c>
    </row>
    <row r="17" spans="1:10" s="26" customFormat="1" ht="40.5" customHeight="1">
      <c r="A17" s="169" t="s">
        <v>224</v>
      </c>
      <c r="B17" s="502">
        <v>699</v>
      </c>
      <c r="C17" s="502">
        <v>344</v>
      </c>
      <c r="D17" s="502">
        <v>355</v>
      </c>
      <c r="E17" s="26">
        <v>1421</v>
      </c>
      <c r="F17" s="26">
        <v>758</v>
      </c>
      <c r="G17" s="502">
        <v>663</v>
      </c>
      <c r="H17" s="502">
        <v>499</v>
      </c>
      <c r="I17" s="502">
        <v>318</v>
      </c>
      <c r="J17" s="241" t="s">
        <v>103</v>
      </c>
    </row>
    <row r="18" spans="1:10" s="26" customFormat="1" ht="27.75" customHeight="1">
      <c r="A18" s="169" t="s">
        <v>204</v>
      </c>
      <c r="B18" s="502">
        <v>735</v>
      </c>
      <c r="C18" s="502">
        <v>367</v>
      </c>
      <c r="D18" s="502">
        <v>368</v>
      </c>
      <c r="E18" s="26">
        <v>1359</v>
      </c>
      <c r="F18" s="26">
        <v>686</v>
      </c>
      <c r="G18" s="502">
        <v>673</v>
      </c>
      <c r="H18" s="502">
        <v>503</v>
      </c>
      <c r="I18" s="502">
        <v>314</v>
      </c>
      <c r="J18" s="241" t="s">
        <v>260</v>
      </c>
    </row>
    <row r="19" spans="1:10" s="26" customFormat="1" ht="27.75" customHeight="1">
      <c r="A19" s="169" t="s">
        <v>239</v>
      </c>
      <c r="B19" s="502">
        <v>676</v>
      </c>
      <c r="C19" s="502">
        <v>370</v>
      </c>
      <c r="D19" s="502">
        <v>306</v>
      </c>
      <c r="E19" s="26">
        <v>1407</v>
      </c>
      <c r="F19" s="26">
        <v>758</v>
      </c>
      <c r="G19" s="502">
        <v>649</v>
      </c>
      <c r="H19" s="502">
        <v>473</v>
      </c>
      <c r="I19" s="502">
        <v>319</v>
      </c>
      <c r="J19" s="241" t="s">
        <v>101</v>
      </c>
    </row>
    <row r="20" spans="1:10" s="26" customFormat="1" ht="40.5" customHeight="1">
      <c r="A20" s="169" t="s">
        <v>233</v>
      </c>
      <c r="B20" s="502">
        <v>749</v>
      </c>
      <c r="C20" s="502">
        <v>386</v>
      </c>
      <c r="D20" s="502">
        <v>363</v>
      </c>
      <c r="E20" s="26">
        <v>1365</v>
      </c>
      <c r="F20" s="26">
        <v>714</v>
      </c>
      <c r="G20" s="502">
        <v>651</v>
      </c>
      <c r="H20" s="502">
        <v>455</v>
      </c>
      <c r="I20" s="502">
        <v>338</v>
      </c>
      <c r="J20" s="241" t="s">
        <v>117</v>
      </c>
    </row>
    <row r="21" spans="1:10" s="26" customFormat="1" ht="27.75" customHeight="1">
      <c r="A21" s="169" t="s">
        <v>209</v>
      </c>
      <c r="B21" s="502">
        <v>738</v>
      </c>
      <c r="C21" s="502">
        <v>344</v>
      </c>
      <c r="D21" s="502">
        <v>394</v>
      </c>
      <c r="E21" s="26">
        <v>1450</v>
      </c>
      <c r="F21" s="26">
        <v>734</v>
      </c>
      <c r="G21" s="502">
        <v>716</v>
      </c>
      <c r="H21" s="502">
        <v>483</v>
      </c>
      <c r="I21" s="502">
        <v>333</v>
      </c>
      <c r="J21" s="241" t="s">
        <v>144</v>
      </c>
    </row>
    <row r="22" spans="1:10" s="26" customFormat="1" ht="27.75" customHeight="1">
      <c r="A22" s="169" t="s">
        <v>217</v>
      </c>
      <c r="B22" s="502">
        <v>708</v>
      </c>
      <c r="C22" s="502">
        <v>367</v>
      </c>
      <c r="D22" s="502">
        <v>341</v>
      </c>
      <c r="E22" s="26">
        <v>1431</v>
      </c>
      <c r="F22" s="26">
        <v>778</v>
      </c>
      <c r="G22" s="502">
        <v>653</v>
      </c>
      <c r="H22" s="502">
        <v>382</v>
      </c>
      <c r="I22" s="502">
        <v>320</v>
      </c>
      <c r="J22" s="241" t="s">
        <v>122</v>
      </c>
    </row>
    <row r="23" spans="1:10" s="26" customFormat="1" ht="40.5" customHeight="1">
      <c r="A23" s="169" t="s">
        <v>127</v>
      </c>
      <c r="B23" s="502">
        <v>632</v>
      </c>
      <c r="C23" s="502">
        <v>290</v>
      </c>
      <c r="D23" s="502">
        <v>342</v>
      </c>
      <c r="E23" s="26">
        <v>1582</v>
      </c>
      <c r="F23" s="26">
        <v>821</v>
      </c>
      <c r="G23" s="502">
        <v>761</v>
      </c>
      <c r="H23" s="502">
        <v>404</v>
      </c>
      <c r="I23" s="502">
        <v>295</v>
      </c>
      <c r="J23" s="241" t="s">
        <v>165</v>
      </c>
    </row>
    <row r="24" spans="1:10" s="26" customFormat="1" ht="27.75" customHeight="1">
      <c r="A24" s="169" t="s">
        <v>139</v>
      </c>
      <c r="B24" s="502">
        <v>640</v>
      </c>
      <c r="C24" s="502">
        <v>332</v>
      </c>
      <c r="D24" s="502">
        <v>308</v>
      </c>
      <c r="E24" s="26">
        <v>1554</v>
      </c>
      <c r="F24" s="26">
        <v>807</v>
      </c>
      <c r="G24" s="502">
        <v>747</v>
      </c>
      <c r="H24" s="502">
        <v>522</v>
      </c>
      <c r="I24" s="502">
        <v>333</v>
      </c>
      <c r="J24" s="241" t="s">
        <v>164</v>
      </c>
    </row>
    <row r="25" spans="1:10" s="26" customFormat="1" ht="27.75" customHeight="1">
      <c r="A25" s="169" t="s">
        <v>157</v>
      </c>
      <c r="B25" s="502">
        <v>542</v>
      </c>
      <c r="C25" s="502">
        <v>281</v>
      </c>
      <c r="D25" s="502">
        <v>261</v>
      </c>
      <c r="E25" s="26">
        <v>1618</v>
      </c>
      <c r="F25" s="26">
        <v>811</v>
      </c>
      <c r="G25" s="502">
        <v>807</v>
      </c>
      <c r="H25" s="502">
        <v>596</v>
      </c>
      <c r="I25" s="502">
        <v>329</v>
      </c>
      <c r="J25" s="241" t="s">
        <v>108</v>
      </c>
    </row>
    <row r="26" spans="1:10" s="35" customFormat="1" ht="6" customHeight="1">
      <c r="A26" s="170"/>
      <c r="B26" s="242"/>
      <c r="C26" s="243"/>
      <c r="D26" s="244"/>
      <c r="E26" s="244"/>
      <c r="F26" s="244"/>
      <c r="G26" s="244"/>
      <c r="H26" s="245"/>
      <c r="I26" s="244"/>
      <c r="J26" s="246"/>
    </row>
    <row r="27" spans="1:10" s="36" customFormat="1" ht="15" customHeight="1">
      <c r="A27" s="217" t="s">
        <v>529</v>
      </c>
      <c r="B27" s="217"/>
      <c r="C27" s="217"/>
      <c r="G27" s="247"/>
      <c r="I27" s="21"/>
      <c r="J27" s="21" t="s">
        <v>433</v>
      </c>
    </row>
    <row r="28" spans="1:10">
      <c r="A28" s="37"/>
      <c r="B28" s="37"/>
      <c r="C28" s="37"/>
      <c r="D28" s="38"/>
      <c r="E28" s="38"/>
      <c r="F28" s="38"/>
      <c r="G28" s="38"/>
      <c r="H28" s="39"/>
      <c r="I28" s="39"/>
    </row>
    <row r="29" spans="1:10">
      <c r="A29" s="37"/>
      <c r="B29" s="37"/>
      <c r="C29" s="37"/>
      <c r="D29" s="38"/>
      <c r="E29" s="38"/>
      <c r="F29" s="38"/>
      <c r="G29" s="38"/>
      <c r="H29" s="39"/>
      <c r="I29" s="39"/>
    </row>
    <row r="30" spans="1:10">
      <c r="H30" s="41"/>
      <c r="I30" s="41"/>
    </row>
    <row r="31" spans="1:10">
      <c r="H31" s="41"/>
      <c r="I31" s="41"/>
    </row>
    <row r="32" spans="1:10">
      <c r="H32" s="41"/>
      <c r="I32" s="41"/>
    </row>
    <row r="33" spans="8:9">
      <c r="H33" s="41"/>
      <c r="I33" s="41"/>
    </row>
    <row r="34" spans="8:9">
      <c r="H34" s="41"/>
      <c r="I34" s="41"/>
    </row>
    <row r="35" spans="8:9">
      <c r="H35" s="41"/>
      <c r="I35" s="41"/>
    </row>
    <row r="36" spans="8:9">
      <c r="H36" s="41"/>
      <c r="I36" s="41"/>
    </row>
    <row r="37" spans="8:9">
      <c r="H37" s="41"/>
      <c r="I37" s="41"/>
    </row>
    <row r="38" spans="8:9">
      <c r="H38" s="41"/>
      <c r="I38" s="41"/>
    </row>
    <row r="39" spans="8:9">
      <c r="H39" s="41"/>
      <c r="I39" s="41"/>
    </row>
    <row r="40" spans="8:9">
      <c r="H40" s="41"/>
      <c r="I40" s="41"/>
    </row>
    <row r="41" spans="8:9">
      <c r="H41" s="41"/>
      <c r="I41" s="41"/>
    </row>
  </sheetData>
  <mergeCells count="2">
    <mergeCell ref="B5:D5"/>
    <mergeCell ref="E5:G5"/>
  </mergeCells>
  <phoneticPr fontId="42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view="pageBreakPreview" zoomScale="85" zoomScaleNormal="100" zoomScaleSheetLayoutView="85" workbookViewId="0">
      <selection activeCell="A3" sqref="A3"/>
    </sheetView>
  </sheetViews>
  <sheetFormatPr defaultRowHeight="14.25"/>
  <cols>
    <col min="1" max="1" width="9.7109375" style="40" customWidth="1"/>
    <col min="2" max="3" width="9.42578125" style="40" customWidth="1"/>
    <col min="4" max="4" width="9.42578125" style="31" customWidth="1"/>
    <col min="5" max="7" width="9.42578125" style="73" customWidth="1"/>
    <col min="8" max="8" width="12.85546875" style="31" customWidth="1"/>
    <col min="9" max="9" width="13" style="31" customWidth="1"/>
    <col min="10" max="10" width="14.28515625" style="31" customWidth="1"/>
    <col min="11" max="16384" width="9.140625" style="31"/>
  </cols>
  <sheetData>
    <row r="1" spans="1:10" s="49" customFormat="1" ht="24.95" customHeight="1">
      <c r="A1" s="248"/>
      <c r="B1" s="249"/>
      <c r="C1" s="250"/>
      <c r="D1" s="251"/>
      <c r="E1" s="251"/>
      <c r="F1" s="251"/>
      <c r="G1" s="251"/>
      <c r="H1" s="249"/>
      <c r="I1" s="251"/>
      <c r="J1" s="252" t="s">
        <v>500</v>
      </c>
    </row>
    <row r="2" spans="1:10" s="63" customFormat="1" ht="24.95" customHeight="1">
      <c r="A2" s="253" t="s">
        <v>560</v>
      </c>
      <c r="B2" s="254"/>
      <c r="C2" s="254"/>
      <c r="D2" s="254"/>
      <c r="E2" s="254"/>
      <c r="F2" s="254"/>
      <c r="G2" s="254"/>
      <c r="H2" s="254"/>
      <c r="I2" s="254"/>
      <c r="J2" s="255"/>
    </row>
    <row r="3" spans="1:10" ht="23.1" customHeight="1">
      <c r="A3" s="256" t="s">
        <v>459</v>
      </c>
      <c r="B3" s="257"/>
      <c r="C3" s="257"/>
      <c r="D3" s="258"/>
      <c r="E3" s="258"/>
      <c r="F3" s="258"/>
      <c r="G3" s="258"/>
      <c r="H3" s="258"/>
      <c r="I3" s="258"/>
      <c r="J3" s="259"/>
    </row>
    <row r="4" spans="1:10" s="32" customFormat="1" ht="15" customHeight="1" thickBot="1">
      <c r="A4" s="260" t="s">
        <v>434</v>
      </c>
      <c r="B4" s="261"/>
      <c r="C4" s="261"/>
      <c r="D4" s="17"/>
      <c r="E4" s="17"/>
      <c r="F4" s="17"/>
      <c r="G4" s="17"/>
      <c r="H4" s="17"/>
      <c r="I4" s="17"/>
      <c r="J4" s="262" t="s">
        <v>435</v>
      </c>
    </row>
    <row r="5" spans="1:10" s="33" customFormat="1" ht="16.5" customHeight="1">
      <c r="A5" s="219" t="s">
        <v>98</v>
      </c>
      <c r="B5" s="610" t="s">
        <v>300</v>
      </c>
      <c r="C5" s="608"/>
      <c r="D5" s="609"/>
      <c r="E5" s="610" t="s">
        <v>301</v>
      </c>
      <c r="F5" s="607"/>
      <c r="G5" s="611"/>
      <c r="H5" s="219" t="s">
        <v>298</v>
      </c>
      <c r="I5" s="220" t="s">
        <v>299</v>
      </c>
      <c r="J5" s="263" t="s">
        <v>109</v>
      </c>
    </row>
    <row r="6" spans="1:10" s="33" customFormat="1" ht="16.5" customHeight="1">
      <c r="A6" s="264"/>
      <c r="B6" s="120"/>
      <c r="C6" s="265" t="s">
        <v>235</v>
      </c>
      <c r="D6" s="266" t="s">
        <v>236</v>
      </c>
      <c r="E6" s="264"/>
      <c r="F6" s="265" t="s">
        <v>235</v>
      </c>
      <c r="G6" s="266" t="s">
        <v>236</v>
      </c>
      <c r="H6" s="226"/>
      <c r="I6" s="226"/>
      <c r="J6" s="267"/>
    </row>
    <row r="7" spans="1:10" s="33" customFormat="1" ht="16.5" customHeight="1">
      <c r="A7" s="268" t="s">
        <v>248</v>
      </c>
      <c r="B7" s="229"/>
      <c r="C7" s="230" t="s">
        <v>161</v>
      </c>
      <c r="D7" s="231" t="s">
        <v>169</v>
      </c>
      <c r="E7" s="230"/>
      <c r="F7" s="230" t="s">
        <v>161</v>
      </c>
      <c r="G7" s="231" t="s">
        <v>169</v>
      </c>
      <c r="H7" s="230" t="s">
        <v>193</v>
      </c>
      <c r="I7" s="231" t="s">
        <v>97</v>
      </c>
      <c r="J7" s="230" t="s">
        <v>167</v>
      </c>
    </row>
    <row r="8" spans="1:10" s="26" customFormat="1" ht="20.25" customHeight="1">
      <c r="A8" s="269">
        <v>2016</v>
      </c>
      <c r="B8" s="234">
        <v>13980</v>
      </c>
      <c r="C8" s="234">
        <v>7141</v>
      </c>
      <c r="D8" s="234">
        <v>6839</v>
      </c>
      <c r="E8" s="234">
        <v>16561</v>
      </c>
      <c r="F8" s="234">
        <v>8759</v>
      </c>
      <c r="G8" s="234">
        <v>7802</v>
      </c>
      <c r="H8" s="234">
        <v>8554</v>
      </c>
      <c r="I8" s="234">
        <v>3965</v>
      </c>
      <c r="J8" s="269">
        <v>2016</v>
      </c>
    </row>
    <row r="9" spans="1:10" s="26" customFormat="1" ht="20.25" customHeight="1">
      <c r="A9" s="269">
        <v>2017</v>
      </c>
      <c r="B9" s="234">
        <v>12354</v>
      </c>
      <c r="C9" s="234">
        <v>6439</v>
      </c>
      <c r="D9" s="234">
        <v>5915</v>
      </c>
      <c r="E9" s="234">
        <v>16848</v>
      </c>
      <c r="F9" s="234">
        <v>8837</v>
      </c>
      <c r="G9" s="234">
        <v>8011</v>
      </c>
      <c r="H9" s="234">
        <v>8049</v>
      </c>
      <c r="I9" s="234">
        <v>4008</v>
      </c>
      <c r="J9" s="269">
        <v>2017</v>
      </c>
    </row>
    <row r="10" spans="1:10" s="26" customFormat="1" ht="20.25" customHeight="1">
      <c r="A10" s="269">
        <v>2018</v>
      </c>
      <c r="B10" s="270">
        <v>11238</v>
      </c>
      <c r="C10" s="270">
        <v>5740</v>
      </c>
      <c r="D10" s="270">
        <v>5498</v>
      </c>
      <c r="E10" s="270">
        <v>17219</v>
      </c>
      <c r="F10" s="270">
        <v>8946</v>
      </c>
      <c r="G10" s="270">
        <v>8273</v>
      </c>
      <c r="H10" s="270">
        <v>7587</v>
      </c>
      <c r="I10" s="270">
        <v>4170</v>
      </c>
      <c r="J10" s="269">
        <v>2018</v>
      </c>
    </row>
    <row r="11" spans="1:10" s="26" customFormat="1" ht="20.25" customHeight="1">
      <c r="A11" s="269">
        <v>2019</v>
      </c>
      <c r="B11" s="270">
        <v>10832</v>
      </c>
      <c r="C11" s="270">
        <v>5517</v>
      </c>
      <c r="D11" s="270">
        <v>5315</v>
      </c>
      <c r="E11" s="270">
        <v>16787</v>
      </c>
      <c r="F11" s="270">
        <v>8835</v>
      </c>
      <c r="G11" s="270">
        <v>7952</v>
      </c>
      <c r="H11" s="270">
        <v>7413</v>
      </c>
      <c r="I11" s="270">
        <v>4130</v>
      </c>
      <c r="J11" s="269">
        <v>2019</v>
      </c>
    </row>
    <row r="12" spans="1:10" s="26" customFormat="1" ht="20.25" customHeight="1">
      <c r="A12" s="269">
        <v>2020</v>
      </c>
      <c r="B12" s="270">
        <v>9738</v>
      </c>
      <c r="C12" s="270">
        <v>4979</v>
      </c>
      <c r="D12" s="270">
        <v>4759</v>
      </c>
      <c r="E12" s="270">
        <v>17436</v>
      </c>
      <c r="F12" s="270">
        <v>9163</v>
      </c>
      <c r="G12" s="270">
        <v>8273</v>
      </c>
      <c r="H12" s="270">
        <v>6365</v>
      </c>
      <c r="I12" s="270">
        <v>3907</v>
      </c>
      <c r="J12" s="269">
        <v>2020</v>
      </c>
    </row>
    <row r="13" spans="1:10" s="34" customFormat="1" ht="36.75" customHeight="1">
      <c r="A13" s="271">
        <v>2021</v>
      </c>
      <c r="B13" s="272">
        <f>SUM(B14:B35)</f>
        <v>8430</v>
      </c>
      <c r="C13" s="272">
        <f t="shared" ref="C13:I13" si="0">SUM(C14:C35)</f>
        <v>4252</v>
      </c>
      <c r="D13" s="272">
        <f t="shared" si="0"/>
        <v>4178</v>
      </c>
      <c r="E13" s="272">
        <f t="shared" si="0"/>
        <v>17568</v>
      </c>
      <c r="F13" s="272">
        <f>SUM(F14:F35)</f>
        <v>9075</v>
      </c>
      <c r="G13" s="272">
        <f>SUM(G14:G35)</f>
        <v>8493</v>
      </c>
      <c r="H13" s="272">
        <f t="shared" si="0"/>
        <v>6201</v>
      </c>
      <c r="I13" s="272">
        <f t="shared" si="0"/>
        <v>3776</v>
      </c>
      <c r="J13" s="271">
        <f>A13</f>
        <v>2021</v>
      </c>
    </row>
    <row r="14" spans="1:10" s="26" customFormat="1" ht="18" customHeight="1">
      <c r="A14" s="149" t="s">
        <v>227</v>
      </c>
      <c r="B14" s="503">
        <v>792</v>
      </c>
      <c r="C14" s="503">
        <v>400</v>
      </c>
      <c r="D14" s="503">
        <v>392</v>
      </c>
      <c r="E14" s="503">
        <v>1526</v>
      </c>
      <c r="F14" s="503">
        <v>852</v>
      </c>
      <c r="G14" s="503">
        <v>674</v>
      </c>
      <c r="H14" s="503">
        <v>725</v>
      </c>
      <c r="I14" s="503">
        <v>527</v>
      </c>
      <c r="J14" s="273" t="s">
        <v>197</v>
      </c>
    </row>
    <row r="15" spans="1:10" s="26" customFormat="1" ht="18" customHeight="1">
      <c r="A15" s="149" t="s">
        <v>252</v>
      </c>
      <c r="B15" s="503">
        <v>1356</v>
      </c>
      <c r="C15" s="503">
        <v>649</v>
      </c>
      <c r="D15" s="503">
        <v>707</v>
      </c>
      <c r="E15" s="503">
        <v>2016</v>
      </c>
      <c r="F15" s="503">
        <v>1044</v>
      </c>
      <c r="G15" s="503">
        <v>972</v>
      </c>
      <c r="H15" s="503">
        <v>1083</v>
      </c>
      <c r="I15" s="503">
        <v>563</v>
      </c>
      <c r="J15" s="273" t="s">
        <v>55</v>
      </c>
    </row>
    <row r="16" spans="1:10" s="26" customFormat="1" ht="18" customHeight="1">
      <c r="A16" s="149" t="s">
        <v>262</v>
      </c>
      <c r="B16" s="503">
        <v>1563</v>
      </c>
      <c r="C16" s="503">
        <v>802</v>
      </c>
      <c r="D16" s="503">
        <v>761</v>
      </c>
      <c r="E16" s="503">
        <v>1796</v>
      </c>
      <c r="F16" s="503">
        <v>929</v>
      </c>
      <c r="G16" s="503">
        <v>867</v>
      </c>
      <c r="H16" s="503">
        <v>1047</v>
      </c>
      <c r="I16" s="503">
        <v>524</v>
      </c>
      <c r="J16" s="273" t="s">
        <v>186</v>
      </c>
    </row>
    <row r="17" spans="1:10" s="26" customFormat="1" ht="18" customHeight="1">
      <c r="A17" s="149" t="s">
        <v>213</v>
      </c>
      <c r="B17" s="503">
        <v>701</v>
      </c>
      <c r="C17" s="503">
        <v>365</v>
      </c>
      <c r="D17" s="503">
        <v>336</v>
      </c>
      <c r="E17" s="503">
        <v>1041</v>
      </c>
      <c r="F17" s="503">
        <v>528</v>
      </c>
      <c r="G17" s="503">
        <v>513</v>
      </c>
      <c r="H17" s="503">
        <v>514</v>
      </c>
      <c r="I17" s="503">
        <v>249</v>
      </c>
      <c r="J17" s="273" t="s">
        <v>119</v>
      </c>
    </row>
    <row r="18" spans="1:10" s="26" customFormat="1" ht="18" customHeight="1">
      <c r="A18" s="149" t="s">
        <v>267</v>
      </c>
      <c r="B18" s="503">
        <v>892</v>
      </c>
      <c r="C18" s="503">
        <v>465</v>
      </c>
      <c r="D18" s="503">
        <v>427</v>
      </c>
      <c r="E18" s="503">
        <v>842</v>
      </c>
      <c r="F18" s="503">
        <v>435</v>
      </c>
      <c r="G18" s="503">
        <v>407</v>
      </c>
      <c r="H18" s="503">
        <v>587</v>
      </c>
      <c r="I18" s="503">
        <v>350</v>
      </c>
      <c r="J18" s="273" t="s">
        <v>94</v>
      </c>
    </row>
    <row r="19" spans="1:10" s="26" customFormat="1" ht="30" customHeight="1">
      <c r="A19" s="149" t="s">
        <v>215</v>
      </c>
      <c r="B19" s="503">
        <v>155</v>
      </c>
      <c r="C19" s="503">
        <v>73</v>
      </c>
      <c r="D19" s="503">
        <v>82</v>
      </c>
      <c r="E19" s="503">
        <v>534</v>
      </c>
      <c r="F19" s="503">
        <v>253</v>
      </c>
      <c r="G19" s="503">
        <v>281</v>
      </c>
      <c r="H19" s="503">
        <v>106</v>
      </c>
      <c r="I19" s="503">
        <v>78</v>
      </c>
      <c r="J19" s="273" t="s">
        <v>184</v>
      </c>
    </row>
    <row r="20" spans="1:10" s="26" customFormat="1" ht="18" customHeight="1">
      <c r="A20" s="149" t="s">
        <v>263</v>
      </c>
      <c r="B20" s="503">
        <v>44</v>
      </c>
      <c r="C20" s="503">
        <v>16</v>
      </c>
      <c r="D20" s="503">
        <v>28</v>
      </c>
      <c r="E20" s="503">
        <v>381</v>
      </c>
      <c r="F20" s="503">
        <v>191</v>
      </c>
      <c r="G20" s="503">
        <v>190</v>
      </c>
      <c r="H20" s="503">
        <v>48</v>
      </c>
      <c r="I20" s="503">
        <v>41</v>
      </c>
      <c r="J20" s="273" t="s">
        <v>89</v>
      </c>
    </row>
    <row r="21" spans="1:10" s="26" customFormat="1" ht="18" customHeight="1">
      <c r="A21" s="149" t="s">
        <v>234</v>
      </c>
      <c r="B21" s="503">
        <v>87</v>
      </c>
      <c r="C21" s="503">
        <v>41</v>
      </c>
      <c r="D21" s="503">
        <v>46</v>
      </c>
      <c r="E21" s="503">
        <v>367</v>
      </c>
      <c r="F21" s="503">
        <v>178</v>
      </c>
      <c r="G21" s="503">
        <v>189</v>
      </c>
      <c r="H21" s="503">
        <v>51</v>
      </c>
      <c r="I21" s="503">
        <v>52</v>
      </c>
      <c r="J21" s="273" t="s">
        <v>70</v>
      </c>
    </row>
    <row r="22" spans="1:10" s="26" customFormat="1" ht="18" customHeight="1">
      <c r="A22" s="149" t="s">
        <v>237</v>
      </c>
      <c r="B22" s="503">
        <v>191</v>
      </c>
      <c r="C22" s="503">
        <v>98</v>
      </c>
      <c r="D22" s="503">
        <v>93</v>
      </c>
      <c r="E22" s="503">
        <v>1086</v>
      </c>
      <c r="F22" s="503">
        <v>550</v>
      </c>
      <c r="G22" s="503">
        <v>536</v>
      </c>
      <c r="H22" s="503">
        <v>136</v>
      </c>
      <c r="I22" s="503">
        <v>111</v>
      </c>
      <c r="J22" s="273" t="s">
        <v>62</v>
      </c>
    </row>
    <row r="23" spans="1:10" s="26" customFormat="1" ht="30" customHeight="1">
      <c r="A23" s="149" t="s">
        <v>264</v>
      </c>
      <c r="B23" s="503">
        <v>91</v>
      </c>
      <c r="C23" s="503">
        <v>41</v>
      </c>
      <c r="D23" s="503">
        <v>50</v>
      </c>
      <c r="E23" s="503">
        <v>630</v>
      </c>
      <c r="F23" s="503">
        <v>335</v>
      </c>
      <c r="G23" s="503">
        <v>295</v>
      </c>
      <c r="H23" s="503">
        <v>96</v>
      </c>
      <c r="I23" s="503">
        <v>60</v>
      </c>
      <c r="J23" s="273" t="s">
        <v>73</v>
      </c>
    </row>
    <row r="24" spans="1:10" s="26" customFormat="1" ht="18" customHeight="1">
      <c r="A24" s="149" t="s">
        <v>216</v>
      </c>
      <c r="B24" s="503">
        <v>191</v>
      </c>
      <c r="C24" s="503">
        <v>93</v>
      </c>
      <c r="D24" s="503">
        <v>98</v>
      </c>
      <c r="E24" s="503">
        <v>634</v>
      </c>
      <c r="F24" s="503">
        <v>362</v>
      </c>
      <c r="G24" s="503">
        <v>272</v>
      </c>
      <c r="H24" s="503">
        <v>187</v>
      </c>
      <c r="I24" s="503">
        <v>122</v>
      </c>
      <c r="J24" s="273" t="s">
        <v>198</v>
      </c>
    </row>
    <row r="25" spans="1:10" s="26" customFormat="1" ht="18" customHeight="1">
      <c r="A25" s="149" t="s">
        <v>218</v>
      </c>
      <c r="B25" s="503">
        <v>161</v>
      </c>
      <c r="C25" s="503">
        <v>76</v>
      </c>
      <c r="D25" s="503">
        <v>85</v>
      </c>
      <c r="E25" s="503">
        <v>524</v>
      </c>
      <c r="F25" s="503">
        <v>273</v>
      </c>
      <c r="G25" s="503">
        <v>251</v>
      </c>
      <c r="H25" s="503">
        <v>106</v>
      </c>
      <c r="I25" s="503">
        <v>70</v>
      </c>
      <c r="J25" s="273" t="s">
        <v>82</v>
      </c>
    </row>
    <row r="26" spans="1:10" s="26" customFormat="1" ht="18" customHeight="1">
      <c r="A26" s="149" t="s">
        <v>208</v>
      </c>
      <c r="B26" s="503">
        <v>102</v>
      </c>
      <c r="C26" s="503">
        <v>51</v>
      </c>
      <c r="D26" s="503">
        <v>51</v>
      </c>
      <c r="E26" s="503">
        <v>483</v>
      </c>
      <c r="F26" s="503">
        <v>237</v>
      </c>
      <c r="G26" s="503">
        <v>246</v>
      </c>
      <c r="H26" s="503">
        <v>75</v>
      </c>
      <c r="I26" s="503">
        <v>62</v>
      </c>
      <c r="J26" s="273" t="s">
        <v>56</v>
      </c>
    </row>
    <row r="27" spans="1:10" s="26" customFormat="1" ht="30" customHeight="1">
      <c r="A27" s="149" t="s">
        <v>205</v>
      </c>
      <c r="B27" s="503">
        <v>295</v>
      </c>
      <c r="C27" s="503">
        <v>157</v>
      </c>
      <c r="D27" s="503">
        <v>138</v>
      </c>
      <c r="E27" s="503">
        <v>952</v>
      </c>
      <c r="F27" s="503">
        <v>482</v>
      </c>
      <c r="G27" s="503">
        <v>470</v>
      </c>
      <c r="H27" s="503">
        <v>157</v>
      </c>
      <c r="I27" s="503">
        <v>141</v>
      </c>
      <c r="J27" s="273" t="s">
        <v>185</v>
      </c>
    </row>
    <row r="28" spans="1:10" s="26" customFormat="1" ht="18" customHeight="1">
      <c r="A28" s="149" t="s">
        <v>250</v>
      </c>
      <c r="B28" s="503">
        <v>228</v>
      </c>
      <c r="C28" s="503">
        <v>125</v>
      </c>
      <c r="D28" s="503">
        <v>103</v>
      </c>
      <c r="E28" s="503">
        <v>620</v>
      </c>
      <c r="F28" s="503">
        <v>315</v>
      </c>
      <c r="G28" s="503">
        <v>305</v>
      </c>
      <c r="H28" s="503">
        <v>182</v>
      </c>
      <c r="I28" s="503">
        <v>150</v>
      </c>
      <c r="J28" s="273" t="s">
        <v>192</v>
      </c>
    </row>
    <row r="29" spans="1:10" s="26" customFormat="1" ht="18" customHeight="1">
      <c r="A29" s="149" t="s">
        <v>230</v>
      </c>
      <c r="B29" s="503">
        <v>458</v>
      </c>
      <c r="C29" s="503">
        <v>232</v>
      </c>
      <c r="D29" s="503">
        <v>226</v>
      </c>
      <c r="E29" s="503">
        <v>745</v>
      </c>
      <c r="F29" s="503">
        <v>369</v>
      </c>
      <c r="G29" s="503">
        <v>376</v>
      </c>
      <c r="H29" s="503">
        <v>422</v>
      </c>
      <c r="I29" s="503">
        <v>180</v>
      </c>
      <c r="J29" s="273" t="s">
        <v>53</v>
      </c>
    </row>
    <row r="30" spans="1:10" s="26" customFormat="1" ht="18" customHeight="1">
      <c r="A30" s="149" t="s">
        <v>229</v>
      </c>
      <c r="B30" s="503">
        <v>83</v>
      </c>
      <c r="C30" s="503">
        <v>39</v>
      </c>
      <c r="D30" s="503">
        <v>44</v>
      </c>
      <c r="E30" s="503">
        <v>442</v>
      </c>
      <c r="F30" s="503">
        <v>206</v>
      </c>
      <c r="G30" s="503">
        <v>236</v>
      </c>
      <c r="H30" s="503">
        <v>60</v>
      </c>
      <c r="I30" s="503">
        <v>60</v>
      </c>
      <c r="J30" s="273" t="s">
        <v>86</v>
      </c>
    </row>
    <row r="31" spans="1:10" s="26" customFormat="1" ht="30" customHeight="1">
      <c r="A31" s="149" t="s">
        <v>223</v>
      </c>
      <c r="B31" s="503">
        <v>413</v>
      </c>
      <c r="C31" s="503">
        <v>200</v>
      </c>
      <c r="D31" s="503">
        <v>213</v>
      </c>
      <c r="E31" s="503">
        <v>619</v>
      </c>
      <c r="F31" s="503">
        <v>327</v>
      </c>
      <c r="G31" s="503">
        <v>292</v>
      </c>
      <c r="H31" s="503">
        <v>175</v>
      </c>
      <c r="I31" s="503">
        <v>102</v>
      </c>
      <c r="J31" s="274" t="s">
        <v>95</v>
      </c>
    </row>
    <row r="32" spans="1:10" s="26" customFormat="1" ht="18" customHeight="1">
      <c r="A32" s="149" t="s">
        <v>266</v>
      </c>
      <c r="B32" s="503">
        <v>153</v>
      </c>
      <c r="C32" s="503">
        <v>65</v>
      </c>
      <c r="D32" s="503">
        <v>88</v>
      </c>
      <c r="E32" s="503">
        <v>563</v>
      </c>
      <c r="F32" s="503">
        <v>299</v>
      </c>
      <c r="G32" s="503">
        <v>264</v>
      </c>
      <c r="H32" s="503">
        <v>108</v>
      </c>
      <c r="I32" s="503">
        <v>77</v>
      </c>
      <c r="J32" s="273" t="s">
        <v>84</v>
      </c>
    </row>
    <row r="33" spans="1:10" s="26" customFormat="1" ht="18" customHeight="1">
      <c r="A33" s="149" t="s">
        <v>22</v>
      </c>
      <c r="B33" s="503">
        <v>203</v>
      </c>
      <c r="C33" s="503">
        <v>108</v>
      </c>
      <c r="D33" s="503">
        <v>95</v>
      </c>
      <c r="E33" s="503">
        <v>700</v>
      </c>
      <c r="F33" s="503">
        <v>383</v>
      </c>
      <c r="G33" s="503">
        <v>317</v>
      </c>
      <c r="H33" s="503">
        <v>141</v>
      </c>
      <c r="I33" s="503">
        <v>104</v>
      </c>
      <c r="J33" s="273" t="s">
        <v>269</v>
      </c>
    </row>
    <row r="34" spans="1:10" s="26" customFormat="1" ht="18" customHeight="1">
      <c r="A34" s="149" t="s">
        <v>240</v>
      </c>
      <c r="B34" s="503">
        <v>129</v>
      </c>
      <c r="C34" s="503">
        <v>75</v>
      </c>
      <c r="D34" s="503">
        <v>54</v>
      </c>
      <c r="E34" s="503">
        <v>440</v>
      </c>
      <c r="F34" s="503">
        <v>223</v>
      </c>
      <c r="G34" s="503">
        <v>217</v>
      </c>
      <c r="H34" s="503">
        <v>81</v>
      </c>
      <c r="I34" s="503">
        <v>65</v>
      </c>
      <c r="J34" s="274" t="s">
        <v>51</v>
      </c>
    </row>
    <row r="35" spans="1:10" s="26" customFormat="1" ht="18" customHeight="1">
      <c r="A35" s="149" t="s">
        <v>207</v>
      </c>
      <c r="B35" s="503">
        <v>142</v>
      </c>
      <c r="C35" s="503">
        <v>81</v>
      </c>
      <c r="D35" s="503">
        <v>61</v>
      </c>
      <c r="E35" s="503">
        <v>627</v>
      </c>
      <c r="F35" s="503">
        <v>304</v>
      </c>
      <c r="G35" s="503">
        <v>323</v>
      </c>
      <c r="H35" s="503">
        <v>114</v>
      </c>
      <c r="I35" s="503">
        <v>88</v>
      </c>
      <c r="J35" s="274" t="s">
        <v>64</v>
      </c>
    </row>
    <row r="36" spans="1:10" s="35" customFormat="1" ht="6" customHeight="1">
      <c r="A36" s="275"/>
      <c r="B36" s="242"/>
      <c r="C36" s="243"/>
      <c r="D36" s="244"/>
      <c r="E36" s="244"/>
      <c r="F36" s="60"/>
      <c r="G36" s="60"/>
      <c r="H36" s="245"/>
      <c r="I36" s="244"/>
      <c r="J36" s="276"/>
    </row>
    <row r="37" spans="1:10" s="36" customFormat="1" ht="15" customHeight="1">
      <c r="A37" s="217" t="s">
        <v>529</v>
      </c>
      <c r="B37" s="217"/>
      <c r="C37" s="217"/>
      <c r="I37" s="21"/>
      <c r="J37" s="21" t="s">
        <v>433</v>
      </c>
    </row>
    <row r="38" spans="1:10">
      <c r="A38" s="37"/>
      <c r="B38" s="37"/>
      <c r="C38" s="37"/>
      <c r="D38" s="38"/>
      <c r="E38" s="38"/>
      <c r="F38" s="38"/>
      <c r="G38" s="38"/>
      <c r="H38" s="39"/>
      <c r="I38" s="39"/>
    </row>
    <row r="39" spans="1:10">
      <c r="A39" s="37"/>
      <c r="B39" s="37"/>
      <c r="C39" s="37"/>
      <c r="D39" s="38"/>
      <c r="E39" s="38"/>
      <c r="F39" s="38"/>
      <c r="G39" s="38"/>
      <c r="H39" s="39"/>
      <c r="I39" s="39"/>
    </row>
    <row r="40" spans="1:10">
      <c r="A40" s="37"/>
      <c r="B40" s="37"/>
      <c r="C40" s="37"/>
      <c r="D40" s="38"/>
      <c r="E40" s="38"/>
      <c r="F40" s="38"/>
      <c r="G40" s="38"/>
      <c r="H40" s="39"/>
      <c r="I40" s="39"/>
    </row>
    <row r="41" spans="1:10">
      <c r="A41" s="37"/>
      <c r="B41" s="37"/>
      <c r="C41" s="37"/>
      <c r="D41" s="38"/>
      <c r="E41" s="38"/>
      <c r="F41" s="38"/>
      <c r="G41" s="38"/>
      <c r="H41" s="39"/>
      <c r="I41" s="39"/>
    </row>
    <row r="42" spans="1:10">
      <c r="A42" s="37"/>
      <c r="B42" s="37"/>
      <c r="C42" s="37"/>
      <c r="D42" s="38"/>
      <c r="E42" s="38"/>
      <c r="F42" s="38"/>
      <c r="G42" s="38"/>
      <c r="H42" s="39"/>
      <c r="I42" s="39"/>
    </row>
    <row r="43" spans="1:10">
      <c r="A43" s="37"/>
      <c r="B43" s="37"/>
      <c r="C43" s="37"/>
      <c r="D43" s="38"/>
      <c r="E43" s="38"/>
      <c r="F43" s="38"/>
      <c r="G43" s="38"/>
      <c r="H43" s="39"/>
      <c r="I43" s="39"/>
    </row>
    <row r="44" spans="1:10">
      <c r="A44" s="37"/>
      <c r="B44" s="37"/>
      <c r="C44" s="37"/>
      <c r="D44" s="38"/>
      <c r="E44" s="38"/>
      <c r="F44" s="38"/>
      <c r="G44" s="38"/>
      <c r="H44" s="39"/>
      <c r="I44" s="39"/>
    </row>
    <row r="45" spans="1:10">
      <c r="A45" s="37"/>
      <c r="B45" s="37"/>
      <c r="C45" s="37"/>
      <c r="D45" s="38"/>
      <c r="E45" s="38"/>
      <c r="F45" s="38"/>
      <c r="G45" s="38"/>
      <c r="H45" s="39"/>
      <c r="I45" s="39"/>
    </row>
    <row r="46" spans="1:10">
      <c r="A46" s="37"/>
      <c r="B46" s="37"/>
      <c r="C46" s="37"/>
      <c r="D46" s="38"/>
      <c r="E46" s="38"/>
      <c r="F46" s="38"/>
      <c r="G46" s="38"/>
      <c r="H46" s="39"/>
      <c r="I46" s="39"/>
    </row>
    <row r="47" spans="1:10">
      <c r="A47" s="37"/>
      <c r="B47" s="37"/>
      <c r="C47" s="37"/>
      <c r="D47" s="38"/>
      <c r="E47" s="38"/>
      <c r="F47" s="38"/>
      <c r="G47" s="38"/>
      <c r="H47" s="39"/>
      <c r="I47" s="39"/>
    </row>
    <row r="48" spans="1:10">
      <c r="A48" s="37"/>
      <c r="B48" s="37"/>
      <c r="C48" s="37"/>
      <c r="D48" s="38"/>
      <c r="E48" s="38"/>
      <c r="F48" s="38"/>
      <c r="G48" s="38"/>
      <c r="H48" s="39"/>
      <c r="I48" s="39"/>
    </row>
    <row r="49" spans="1:9">
      <c r="A49" s="37"/>
      <c r="B49" s="37"/>
      <c r="C49" s="37"/>
      <c r="D49" s="38"/>
      <c r="E49" s="38"/>
      <c r="F49" s="38"/>
      <c r="G49" s="38"/>
      <c r="H49" s="39"/>
      <c r="I49" s="39"/>
    </row>
    <row r="50" spans="1:9">
      <c r="A50" s="37"/>
      <c r="B50" s="37"/>
      <c r="C50" s="37"/>
      <c r="D50" s="38"/>
      <c r="E50" s="38"/>
      <c r="F50" s="38"/>
      <c r="G50" s="38"/>
      <c r="H50" s="39"/>
      <c r="I50" s="39"/>
    </row>
    <row r="51" spans="1:9">
      <c r="A51" s="37"/>
      <c r="B51" s="37"/>
      <c r="C51" s="37"/>
      <c r="D51" s="38"/>
      <c r="E51" s="38"/>
      <c r="F51" s="38"/>
      <c r="G51" s="38"/>
      <c r="H51" s="39"/>
      <c r="I51" s="39"/>
    </row>
    <row r="52" spans="1:9">
      <c r="A52" s="37"/>
      <c r="B52" s="37"/>
      <c r="C52" s="37"/>
      <c r="D52" s="38"/>
      <c r="E52" s="38"/>
      <c r="F52" s="38"/>
      <c r="G52" s="38"/>
      <c r="H52" s="39"/>
      <c r="I52" s="39"/>
    </row>
    <row r="53" spans="1:9">
      <c r="A53" s="37"/>
      <c r="B53" s="37"/>
      <c r="C53" s="37"/>
      <c r="D53" s="38"/>
      <c r="E53" s="38"/>
      <c r="F53" s="38"/>
      <c r="G53" s="38"/>
      <c r="H53" s="39"/>
      <c r="I53" s="39"/>
    </row>
    <row r="54" spans="1:9">
      <c r="A54" s="37"/>
      <c r="B54" s="37"/>
      <c r="C54" s="37"/>
      <c r="D54" s="38"/>
      <c r="E54" s="38"/>
      <c r="F54" s="38"/>
      <c r="G54" s="38"/>
      <c r="H54" s="39"/>
      <c r="I54" s="39"/>
    </row>
    <row r="55" spans="1:9">
      <c r="A55" s="37"/>
      <c r="B55" s="37"/>
      <c r="C55" s="37"/>
      <c r="D55" s="38"/>
      <c r="E55" s="38"/>
      <c r="F55" s="38"/>
      <c r="G55" s="38"/>
      <c r="H55" s="39"/>
      <c r="I55" s="39"/>
    </row>
    <row r="56" spans="1:9">
      <c r="H56" s="41"/>
      <c r="I56" s="41"/>
    </row>
    <row r="57" spans="1:9">
      <c r="H57" s="41"/>
      <c r="I57" s="41"/>
    </row>
    <row r="58" spans="1:9">
      <c r="H58" s="41"/>
      <c r="I58" s="41"/>
    </row>
    <row r="59" spans="1:9">
      <c r="H59" s="41"/>
      <c r="I59" s="41"/>
    </row>
    <row r="60" spans="1:9">
      <c r="H60" s="41"/>
      <c r="I60" s="41"/>
    </row>
    <row r="61" spans="1:9">
      <c r="H61" s="41"/>
      <c r="I61" s="41"/>
    </row>
    <row r="62" spans="1:9">
      <c r="H62" s="41"/>
      <c r="I62" s="41"/>
    </row>
    <row r="63" spans="1:9">
      <c r="H63" s="41"/>
      <c r="I63" s="41"/>
    </row>
    <row r="64" spans="1:9">
      <c r="H64" s="41"/>
      <c r="I64" s="41"/>
    </row>
    <row r="65" spans="8:9">
      <c r="H65" s="41"/>
      <c r="I65" s="41"/>
    </row>
    <row r="66" spans="8:9">
      <c r="H66" s="41"/>
      <c r="I66" s="41"/>
    </row>
    <row r="67" spans="8:9">
      <c r="H67" s="41"/>
      <c r="I67" s="41"/>
    </row>
    <row r="68" spans="8:9">
      <c r="H68" s="41"/>
      <c r="I68" s="41"/>
    </row>
    <row r="69" spans="8:9">
      <c r="H69" s="41"/>
      <c r="I69" s="41"/>
    </row>
    <row r="70" spans="8:9">
      <c r="H70" s="41"/>
      <c r="I70" s="41"/>
    </row>
    <row r="71" spans="8:9">
      <c r="H71" s="41"/>
      <c r="I71" s="41"/>
    </row>
    <row r="72" spans="8:9">
      <c r="H72" s="41"/>
      <c r="I72" s="41"/>
    </row>
    <row r="73" spans="8:9">
      <c r="H73" s="41"/>
      <c r="I73" s="41"/>
    </row>
    <row r="74" spans="8:9">
      <c r="H74" s="41"/>
      <c r="I74" s="41"/>
    </row>
    <row r="75" spans="8:9">
      <c r="H75" s="41"/>
      <c r="I75" s="41"/>
    </row>
    <row r="76" spans="8:9">
      <c r="H76" s="41"/>
      <c r="I76" s="41"/>
    </row>
    <row r="77" spans="8:9">
      <c r="H77" s="41"/>
      <c r="I77" s="41"/>
    </row>
    <row r="78" spans="8:9">
      <c r="H78" s="41"/>
      <c r="I78" s="41"/>
    </row>
    <row r="79" spans="8:9">
      <c r="H79" s="41"/>
      <c r="I79" s="41"/>
    </row>
    <row r="80" spans="8:9">
      <c r="H80" s="41"/>
      <c r="I80" s="41"/>
    </row>
    <row r="81" spans="8:9">
      <c r="H81" s="41"/>
      <c r="I81" s="41"/>
    </row>
    <row r="82" spans="8:9">
      <c r="H82" s="41"/>
      <c r="I82" s="41"/>
    </row>
    <row r="83" spans="8:9">
      <c r="H83" s="41"/>
      <c r="I83" s="41"/>
    </row>
    <row r="84" spans="8:9">
      <c r="H84" s="41"/>
      <c r="I84" s="41"/>
    </row>
  </sheetData>
  <mergeCells count="2">
    <mergeCell ref="B5:D5"/>
    <mergeCell ref="E5:G5"/>
  </mergeCells>
  <phoneticPr fontId="42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view="pageBreakPreview" zoomScale="85" zoomScaleNormal="100" zoomScaleSheetLayoutView="85" workbookViewId="0">
      <selection activeCell="A3" sqref="A3"/>
    </sheetView>
  </sheetViews>
  <sheetFormatPr defaultRowHeight="12.75"/>
  <cols>
    <col min="1" max="1" width="11.7109375" style="7" customWidth="1"/>
    <col min="2" max="2" width="10.7109375" style="10" customWidth="1"/>
    <col min="3" max="4" width="10.42578125" style="10" customWidth="1"/>
    <col min="5" max="5" width="10.7109375" style="29" customWidth="1"/>
    <col min="6" max="7" width="10.42578125" style="29" customWidth="1"/>
    <col min="8" max="8" width="10.7109375" style="29" customWidth="1"/>
    <col min="9" max="10" width="10.42578125" style="29" customWidth="1"/>
    <col min="11" max="11" width="10.7109375" style="29" customWidth="1"/>
    <col min="12" max="13" width="10.42578125" style="29" customWidth="1"/>
    <col min="14" max="14" width="10.7109375" style="29" customWidth="1"/>
    <col min="15" max="16" width="10.42578125" style="29" customWidth="1"/>
    <col min="17" max="17" width="10.85546875" style="29" customWidth="1"/>
    <col min="18" max="19" width="10.42578125" style="29" customWidth="1"/>
    <col min="20" max="20" width="11.7109375" style="7" customWidth="1"/>
    <col min="21" max="16384" width="9.140625" style="7"/>
  </cols>
  <sheetData>
    <row r="1" spans="1:20" s="23" customFormat="1" ht="24.95" customHeight="1">
      <c r="A1" s="49" t="s">
        <v>501</v>
      </c>
      <c r="B1" s="49"/>
      <c r="C1" s="49"/>
      <c r="D1" s="49"/>
      <c r="E1" s="49"/>
      <c r="F1" s="49"/>
      <c r="G1" s="49"/>
      <c r="H1" s="496"/>
      <c r="I1" s="497"/>
      <c r="J1" s="277"/>
      <c r="K1" s="278"/>
      <c r="L1" s="49"/>
      <c r="M1" s="49"/>
      <c r="N1" s="49"/>
      <c r="O1" s="49"/>
      <c r="P1" s="49"/>
      <c r="Q1" s="49"/>
      <c r="R1" s="49"/>
      <c r="S1" s="49"/>
      <c r="T1" s="277" t="s">
        <v>502</v>
      </c>
    </row>
    <row r="2" spans="1:20" s="55" customFormat="1" ht="30">
      <c r="A2" s="214" t="s">
        <v>561</v>
      </c>
      <c r="B2" s="279"/>
      <c r="C2" s="279"/>
      <c r="D2" s="279"/>
      <c r="E2" s="280"/>
      <c r="F2" s="280"/>
      <c r="G2" s="280"/>
      <c r="H2" s="280"/>
      <c r="I2" s="280"/>
      <c r="J2" s="280"/>
      <c r="K2" s="281" t="s">
        <v>518</v>
      </c>
      <c r="L2" s="282"/>
      <c r="M2" s="282"/>
      <c r="N2" s="282"/>
      <c r="O2" s="282"/>
      <c r="P2" s="282"/>
      <c r="Q2" s="282"/>
      <c r="R2" s="282"/>
      <c r="S2" s="282"/>
      <c r="T2" s="283"/>
    </row>
    <row r="3" spans="1:20" ht="14.25" customHeight="1">
      <c r="B3" s="284"/>
      <c r="C3" s="284"/>
      <c r="D3" s="284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285"/>
    </row>
    <row r="4" spans="1:20" s="8" customFormat="1" ht="15" customHeight="1" thickBot="1">
      <c r="A4" s="217" t="s">
        <v>436</v>
      </c>
      <c r="B4" s="13"/>
      <c r="C4" s="13"/>
      <c r="D4" s="13"/>
      <c r="E4" s="32"/>
      <c r="F4" s="32"/>
      <c r="G4" s="32"/>
      <c r="H4" s="32"/>
      <c r="I4" s="32"/>
      <c r="J4" s="32"/>
      <c r="K4" s="32"/>
      <c r="L4" s="286"/>
      <c r="M4" s="286"/>
      <c r="N4" s="32"/>
      <c r="O4" s="32"/>
      <c r="P4" s="32"/>
      <c r="Q4" s="32"/>
      <c r="R4" s="286"/>
      <c r="S4" s="286"/>
      <c r="T4" s="14" t="s">
        <v>432</v>
      </c>
    </row>
    <row r="5" spans="1:20" s="9" customFormat="1" ht="17.100000000000001" customHeight="1">
      <c r="A5" s="121" t="s">
        <v>249</v>
      </c>
      <c r="B5" s="616" t="s">
        <v>317</v>
      </c>
      <c r="C5" s="617"/>
      <c r="D5" s="617"/>
      <c r="E5" s="617"/>
      <c r="F5" s="617"/>
      <c r="G5" s="618"/>
      <c r="H5" s="612" t="s">
        <v>107</v>
      </c>
      <c r="I5" s="613"/>
      <c r="J5" s="613"/>
      <c r="K5" s="614" t="s">
        <v>315</v>
      </c>
      <c r="L5" s="614"/>
      <c r="M5" s="614"/>
      <c r="N5" s="614"/>
      <c r="O5" s="614"/>
      <c r="P5" s="615"/>
      <c r="Q5" s="612" t="s">
        <v>316</v>
      </c>
      <c r="R5" s="613"/>
      <c r="S5" s="592"/>
      <c r="T5" s="221" t="s">
        <v>128</v>
      </c>
    </row>
    <row r="6" spans="1:20" s="9" customFormat="1" ht="17.100000000000001" customHeight="1">
      <c r="A6" s="122"/>
      <c r="B6" s="621" t="s">
        <v>110</v>
      </c>
      <c r="C6" s="619"/>
      <c r="D6" s="620"/>
      <c r="E6" s="621" t="s">
        <v>138</v>
      </c>
      <c r="F6" s="619"/>
      <c r="G6" s="620"/>
      <c r="H6" s="287" t="s">
        <v>9</v>
      </c>
      <c r="I6" s="288"/>
      <c r="J6" s="288"/>
      <c r="K6" s="619" t="s">
        <v>110</v>
      </c>
      <c r="L6" s="619"/>
      <c r="M6" s="620"/>
      <c r="N6" s="621" t="s">
        <v>138</v>
      </c>
      <c r="O6" s="619"/>
      <c r="P6" s="620"/>
      <c r="Q6" s="622" t="s">
        <v>93</v>
      </c>
      <c r="R6" s="623"/>
      <c r="S6" s="624"/>
      <c r="T6" s="227"/>
    </row>
    <row r="7" spans="1:20" s="9" customFormat="1" ht="17.100000000000001" customHeight="1">
      <c r="A7" s="289"/>
      <c r="B7" s="290"/>
      <c r="C7" s="116" t="s">
        <v>257</v>
      </c>
      <c r="D7" s="116" t="s">
        <v>261</v>
      </c>
      <c r="E7" s="290"/>
      <c r="F7" s="116" t="s">
        <v>257</v>
      </c>
      <c r="G7" s="129" t="s">
        <v>261</v>
      </c>
      <c r="H7" s="111"/>
      <c r="I7" s="116" t="s">
        <v>257</v>
      </c>
      <c r="J7" s="152" t="s">
        <v>261</v>
      </c>
      <c r="K7" s="290"/>
      <c r="L7" s="116" t="s">
        <v>257</v>
      </c>
      <c r="M7" s="129" t="s">
        <v>261</v>
      </c>
      <c r="N7" s="290"/>
      <c r="O7" s="116" t="s">
        <v>257</v>
      </c>
      <c r="P7" s="129" t="s">
        <v>261</v>
      </c>
      <c r="Q7" s="290"/>
      <c r="R7" s="116" t="s">
        <v>257</v>
      </c>
      <c r="S7" s="129" t="s">
        <v>261</v>
      </c>
      <c r="T7" s="227"/>
    </row>
    <row r="8" spans="1:20" s="9" customFormat="1" ht="17.100000000000001" customHeight="1">
      <c r="A8" s="155" t="s">
        <v>258</v>
      </c>
      <c r="B8" s="230" t="s">
        <v>57</v>
      </c>
      <c r="C8" s="230" t="s">
        <v>161</v>
      </c>
      <c r="D8" s="230" t="s">
        <v>169</v>
      </c>
      <c r="E8" s="230" t="s">
        <v>92</v>
      </c>
      <c r="F8" s="230" t="s">
        <v>161</v>
      </c>
      <c r="G8" s="230" t="s">
        <v>169</v>
      </c>
      <c r="H8" s="229"/>
      <c r="I8" s="230" t="s">
        <v>161</v>
      </c>
      <c r="J8" s="232" t="s">
        <v>169</v>
      </c>
      <c r="K8" s="231" t="s">
        <v>57</v>
      </c>
      <c r="L8" s="230" t="s">
        <v>161</v>
      </c>
      <c r="M8" s="230" t="s">
        <v>169</v>
      </c>
      <c r="N8" s="230" t="s">
        <v>92</v>
      </c>
      <c r="O8" s="230" t="s">
        <v>161</v>
      </c>
      <c r="P8" s="230" t="s">
        <v>169</v>
      </c>
      <c r="Q8" s="230"/>
      <c r="R8" s="230" t="s">
        <v>161</v>
      </c>
      <c r="S8" s="230" t="s">
        <v>169</v>
      </c>
      <c r="T8" s="232" t="s">
        <v>148</v>
      </c>
    </row>
    <row r="9" spans="1:20" s="10" customFormat="1" ht="24.95" customHeight="1">
      <c r="A9" s="233">
        <v>2016</v>
      </c>
      <c r="B9" s="2">
        <v>234132</v>
      </c>
      <c r="C9" s="2">
        <v>121405</v>
      </c>
      <c r="D9" s="2">
        <v>112727</v>
      </c>
      <c r="E9" s="2">
        <v>237337</v>
      </c>
      <c r="F9" s="2">
        <v>121928</v>
      </c>
      <c r="G9" s="2">
        <v>115409</v>
      </c>
      <c r="H9" s="2">
        <v>89149</v>
      </c>
      <c r="I9" s="2">
        <v>45381</v>
      </c>
      <c r="J9" s="2">
        <v>43768</v>
      </c>
      <c r="K9" s="2">
        <v>93174</v>
      </c>
      <c r="L9" s="2">
        <v>49282</v>
      </c>
      <c r="M9" s="2">
        <v>43892</v>
      </c>
      <c r="N9" s="2">
        <v>96379</v>
      </c>
      <c r="O9" s="2">
        <v>49805</v>
      </c>
      <c r="P9" s="2">
        <v>46574</v>
      </c>
      <c r="Q9" s="2">
        <v>-3205</v>
      </c>
      <c r="R9" s="2">
        <v>-523</v>
      </c>
      <c r="S9" s="2">
        <v>-2682</v>
      </c>
      <c r="T9" s="235">
        <v>2016</v>
      </c>
    </row>
    <row r="10" spans="1:20" s="10" customFormat="1" ht="24.95" customHeight="1">
      <c r="A10" s="233">
        <v>2017</v>
      </c>
      <c r="B10" s="2">
        <v>227504</v>
      </c>
      <c r="C10" s="2">
        <v>117592</v>
      </c>
      <c r="D10" s="2">
        <v>109912</v>
      </c>
      <c r="E10" s="2">
        <v>230551</v>
      </c>
      <c r="F10" s="2">
        <v>118603</v>
      </c>
      <c r="G10" s="2">
        <v>111948</v>
      </c>
      <c r="H10" s="2">
        <v>85559</v>
      </c>
      <c r="I10" s="2">
        <v>43438</v>
      </c>
      <c r="J10" s="2">
        <v>42121</v>
      </c>
      <c r="K10" s="2">
        <v>90332</v>
      </c>
      <c r="L10" s="2">
        <v>47766</v>
      </c>
      <c r="M10" s="2">
        <v>42566</v>
      </c>
      <c r="N10" s="2">
        <v>93379</v>
      </c>
      <c r="O10" s="2">
        <v>48777</v>
      </c>
      <c r="P10" s="2">
        <v>44602</v>
      </c>
      <c r="Q10" s="2">
        <v>-3047</v>
      </c>
      <c r="R10" s="2">
        <v>-1011</v>
      </c>
      <c r="S10" s="2">
        <v>-2036</v>
      </c>
      <c r="T10" s="235">
        <v>2017</v>
      </c>
    </row>
    <row r="11" spans="1:20" s="10" customFormat="1" ht="24.95" customHeight="1">
      <c r="A11" s="233">
        <v>2018</v>
      </c>
      <c r="B11" s="2">
        <v>224384</v>
      </c>
      <c r="C11" s="2">
        <v>116801</v>
      </c>
      <c r="D11" s="2">
        <v>107583</v>
      </c>
      <c r="E11" s="2">
        <v>232414</v>
      </c>
      <c r="F11" s="2">
        <v>118895</v>
      </c>
      <c r="G11" s="2">
        <v>113519</v>
      </c>
      <c r="H11" s="2">
        <v>83406</v>
      </c>
      <c r="I11" s="2">
        <v>42365</v>
      </c>
      <c r="J11" s="2">
        <v>41041</v>
      </c>
      <c r="K11" s="2">
        <v>89411</v>
      </c>
      <c r="L11" s="2">
        <v>47707</v>
      </c>
      <c r="M11" s="2">
        <v>41704</v>
      </c>
      <c r="N11" s="2">
        <v>97441</v>
      </c>
      <c r="O11" s="2">
        <v>49801</v>
      </c>
      <c r="P11" s="2">
        <v>47640</v>
      </c>
      <c r="Q11" s="2">
        <v>-8030</v>
      </c>
      <c r="R11" s="2">
        <v>-2094</v>
      </c>
      <c r="S11" s="2">
        <v>-5936</v>
      </c>
      <c r="T11" s="235">
        <v>2018</v>
      </c>
    </row>
    <row r="12" spans="1:20" s="10" customFormat="1" ht="24.95" customHeight="1">
      <c r="A12" s="233">
        <v>2019</v>
      </c>
      <c r="B12" s="2">
        <v>224483</v>
      </c>
      <c r="C12" s="2">
        <v>118126</v>
      </c>
      <c r="D12" s="2">
        <v>106357</v>
      </c>
      <c r="E12" s="2">
        <v>233271</v>
      </c>
      <c r="F12" s="2">
        <v>120161</v>
      </c>
      <c r="G12" s="2">
        <v>113110</v>
      </c>
      <c r="H12" s="2">
        <v>84162</v>
      </c>
      <c r="I12" s="2">
        <v>42991</v>
      </c>
      <c r="J12" s="2">
        <v>41171</v>
      </c>
      <c r="K12" s="2">
        <v>88069</v>
      </c>
      <c r="L12" s="2">
        <v>47806</v>
      </c>
      <c r="M12" s="2">
        <v>40263</v>
      </c>
      <c r="N12" s="2">
        <v>96857</v>
      </c>
      <c r="O12" s="2">
        <v>49841</v>
      </c>
      <c r="P12" s="2">
        <v>47016</v>
      </c>
      <c r="Q12" s="2">
        <v>-8788</v>
      </c>
      <c r="R12" s="2">
        <v>-2035</v>
      </c>
      <c r="S12" s="2">
        <v>-6753</v>
      </c>
      <c r="T12" s="235">
        <v>2019</v>
      </c>
    </row>
    <row r="13" spans="1:20" s="10" customFormat="1" ht="24.95" customHeight="1">
      <c r="A13" s="233">
        <v>2020</v>
      </c>
      <c r="B13" s="2">
        <v>239016</v>
      </c>
      <c r="C13" s="2">
        <v>125346</v>
      </c>
      <c r="D13" s="2">
        <v>113670</v>
      </c>
      <c r="E13" s="2">
        <v>248770</v>
      </c>
      <c r="F13" s="2">
        <v>128213</v>
      </c>
      <c r="G13" s="2">
        <v>120557</v>
      </c>
      <c r="H13" s="2">
        <v>92950</v>
      </c>
      <c r="I13" s="2">
        <v>47575</v>
      </c>
      <c r="J13" s="2">
        <v>45375</v>
      </c>
      <c r="K13" s="2">
        <v>87803</v>
      </c>
      <c r="L13" s="2">
        <v>47610</v>
      </c>
      <c r="M13" s="2">
        <v>40193</v>
      </c>
      <c r="N13" s="2">
        <v>97557</v>
      </c>
      <c r="O13" s="2">
        <v>50477</v>
      </c>
      <c r="P13" s="2">
        <v>47080</v>
      </c>
      <c r="Q13" s="2">
        <v>-9754</v>
      </c>
      <c r="R13" s="2">
        <v>-2867</v>
      </c>
      <c r="S13" s="2">
        <v>-6887</v>
      </c>
      <c r="T13" s="235">
        <v>2020</v>
      </c>
    </row>
    <row r="14" spans="1:20" s="12" customFormat="1" ht="50.1" customHeight="1">
      <c r="A14" s="238">
        <v>2021</v>
      </c>
      <c r="B14" s="291">
        <f>SUM(B15:B26)</f>
        <v>223619</v>
      </c>
      <c r="C14" s="291">
        <f t="shared" ref="C14:S14" si="0">SUM(C15:C26)</f>
        <v>117489</v>
      </c>
      <c r="D14" s="291">
        <f t="shared" si="0"/>
        <v>106130</v>
      </c>
      <c r="E14" s="291">
        <f t="shared" si="0"/>
        <v>228106</v>
      </c>
      <c r="F14" s="291">
        <f t="shared" si="0"/>
        <v>119121</v>
      </c>
      <c r="G14" s="291">
        <f t="shared" si="0"/>
        <v>108985</v>
      </c>
      <c r="H14" s="291">
        <f t="shared" si="0"/>
        <v>89248</v>
      </c>
      <c r="I14" s="291">
        <f t="shared" si="0"/>
        <v>46029</v>
      </c>
      <c r="J14" s="291">
        <f t="shared" si="0"/>
        <v>43219</v>
      </c>
      <c r="K14" s="291">
        <f t="shared" si="0"/>
        <v>85048</v>
      </c>
      <c r="L14" s="291">
        <f t="shared" si="0"/>
        <v>45556</v>
      </c>
      <c r="M14" s="291">
        <f t="shared" si="0"/>
        <v>39492</v>
      </c>
      <c r="N14" s="291">
        <f t="shared" si="0"/>
        <v>89535</v>
      </c>
      <c r="O14" s="291">
        <f t="shared" si="0"/>
        <v>47188</v>
      </c>
      <c r="P14" s="291">
        <f t="shared" si="0"/>
        <v>42347</v>
      </c>
      <c r="Q14" s="291">
        <f t="shared" si="0"/>
        <v>-4487</v>
      </c>
      <c r="R14" s="291">
        <f t="shared" si="0"/>
        <v>-1632</v>
      </c>
      <c r="S14" s="291">
        <f t="shared" si="0"/>
        <v>-2855</v>
      </c>
      <c r="T14" s="240">
        <f>A14</f>
        <v>2021</v>
      </c>
    </row>
    <row r="15" spans="1:20" s="10" customFormat="1" ht="24.95" customHeight="1">
      <c r="A15" s="292" t="s">
        <v>203</v>
      </c>
      <c r="B15" s="293">
        <v>22058</v>
      </c>
      <c r="C15" s="293">
        <v>11481</v>
      </c>
      <c r="D15" s="293">
        <v>10577</v>
      </c>
      <c r="E15" s="293">
        <v>22369</v>
      </c>
      <c r="F15" s="293">
        <v>11593</v>
      </c>
      <c r="G15" s="293">
        <v>10776</v>
      </c>
      <c r="H15" s="293">
        <v>8258</v>
      </c>
      <c r="I15" s="293">
        <v>4285</v>
      </c>
      <c r="J15" s="293">
        <v>3973</v>
      </c>
      <c r="K15" s="293">
        <v>8597</v>
      </c>
      <c r="L15" s="293">
        <v>4547</v>
      </c>
      <c r="M15" s="293">
        <v>4050</v>
      </c>
      <c r="N15" s="293">
        <v>8908</v>
      </c>
      <c r="O15" s="293">
        <v>4659</v>
      </c>
      <c r="P15" s="293">
        <v>4249</v>
      </c>
      <c r="Q15" s="293">
        <v>-311</v>
      </c>
      <c r="R15" s="293">
        <v>-112</v>
      </c>
      <c r="S15" s="293">
        <v>-199</v>
      </c>
      <c r="T15" s="235" t="s">
        <v>145</v>
      </c>
    </row>
    <row r="16" spans="1:20" s="10" customFormat="1" ht="24.95" customHeight="1">
      <c r="A16" s="292" t="s">
        <v>212</v>
      </c>
      <c r="B16" s="293">
        <v>22046</v>
      </c>
      <c r="C16" s="293">
        <v>11330</v>
      </c>
      <c r="D16" s="293">
        <v>10716</v>
      </c>
      <c r="E16" s="293">
        <v>22253</v>
      </c>
      <c r="F16" s="293">
        <v>11255</v>
      </c>
      <c r="G16" s="293">
        <v>10998</v>
      </c>
      <c r="H16" s="293">
        <v>8042</v>
      </c>
      <c r="I16" s="293">
        <v>4094</v>
      </c>
      <c r="J16" s="293">
        <v>3948</v>
      </c>
      <c r="K16" s="293">
        <v>8645</v>
      </c>
      <c r="L16" s="293">
        <v>4509</v>
      </c>
      <c r="M16" s="293">
        <v>4136</v>
      </c>
      <c r="N16" s="293">
        <v>8852</v>
      </c>
      <c r="O16" s="293">
        <v>4434</v>
      </c>
      <c r="P16" s="293">
        <v>4418</v>
      </c>
      <c r="Q16" s="293">
        <v>-207</v>
      </c>
      <c r="R16" s="293">
        <v>75</v>
      </c>
      <c r="S16" s="293">
        <v>-282</v>
      </c>
      <c r="T16" s="235" t="s">
        <v>154</v>
      </c>
    </row>
    <row r="17" spans="1:20" s="10" customFormat="1" ht="24.95" customHeight="1">
      <c r="A17" s="292" t="s">
        <v>247</v>
      </c>
      <c r="B17" s="293">
        <v>23393</v>
      </c>
      <c r="C17" s="293">
        <v>12238</v>
      </c>
      <c r="D17" s="293">
        <v>11155</v>
      </c>
      <c r="E17" s="293">
        <v>23903</v>
      </c>
      <c r="F17" s="293">
        <v>12475</v>
      </c>
      <c r="G17" s="293">
        <v>11428</v>
      </c>
      <c r="H17" s="293">
        <v>9170</v>
      </c>
      <c r="I17" s="293">
        <v>4698</v>
      </c>
      <c r="J17" s="293">
        <v>4472</v>
      </c>
      <c r="K17" s="293">
        <v>8945</v>
      </c>
      <c r="L17" s="293">
        <v>4780</v>
      </c>
      <c r="M17" s="293">
        <v>4165</v>
      </c>
      <c r="N17" s="293">
        <v>9455</v>
      </c>
      <c r="O17" s="293">
        <v>5017</v>
      </c>
      <c r="P17" s="293">
        <v>4438</v>
      </c>
      <c r="Q17" s="293">
        <v>-510</v>
      </c>
      <c r="R17" s="293">
        <v>-237</v>
      </c>
      <c r="S17" s="293">
        <v>-273</v>
      </c>
      <c r="T17" s="235" t="s">
        <v>159</v>
      </c>
    </row>
    <row r="18" spans="1:20" s="10" customFormat="1" ht="39" customHeight="1">
      <c r="A18" s="292" t="s">
        <v>224</v>
      </c>
      <c r="B18" s="293">
        <v>18130</v>
      </c>
      <c r="C18" s="293">
        <v>9668</v>
      </c>
      <c r="D18" s="293">
        <v>8462</v>
      </c>
      <c r="E18" s="293">
        <v>17898</v>
      </c>
      <c r="F18" s="293">
        <v>9445</v>
      </c>
      <c r="G18" s="293">
        <v>8453</v>
      </c>
      <c r="H18" s="293">
        <v>7376</v>
      </c>
      <c r="I18" s="293">
        <v>3820</v>
      </c>
      <c r="J18" s="293">
        <v>3556</v>
      </c>
      <c r="K18" s="293">
        <v>7033</v>
      </c>
      <c r="L18" s="293">
        <v>3864</v>
      </c>
      <c r="M18" s="293">
        <v>3169</v>
      </c>
      <c r="N18" s="293">
        <v>6801</v>
      </c>
      <c r="O18" s="293">
        <v>3641</v>
      </c>
      <c r="P18" s="293">
        <v>3160</v>
      </c>
      <c r="Q18" s="293">
        <v>232</v>
      </c>
      <c r="R18" s="293">
        <v>223</v>
      </c>
      <c r="S18" s="293">
        <v>9</v>
      </c>
      <c r="T18" s="235" t="s">
        <v>103</v>
      </c>
    </row>
    <row r="19" spans="1:20" s="10" customFormat="1" ht="24.95" customHeight="1">
      <c r="A19" s="292" t="s">
        <v>204</v>
      </c>
      <c r="B19" s="293">
        <v>16315</v>
      </c>
      <c r="C19" s="293">
        <v>8695</v>
      </c>
      <c r="D19" s="293">
        <v>7620</v>
      </c>
      <c r="E19" s="293">
        <v>16325</v>
      </c>
      <c r="F19" s="293">
        <v>8574</v>
      </c>
      <c r="G19" s="293">
        <v>7751</v>
      </c>
      <c r="H19" s="293">
        <v>6657</v>
      </c>
      <c r="I19" s="293">
        <v>3427</v>
      </c>
      <c r="J19" s="293">
        <v>3230</v>
      </c>
      <c r="K19" s="293">
        <v>6219</v>
      </c>
      <c r="L19" s="293">
        <v>3423</v>
      </c>
      <c r="M19" s="293">
        <v>2796</v>
      </c>
      <c r="N19" s="293">
        <v>6229</v>
      </c>
      <c r="O19" s="293">
        <v>3302</v>
      </c>
      <c r="P19" s="293">
        <v>2927</v>
      </c>
      <c r="Q19" s="293">
        <v>-10</v>
      </c>
      <c r="R19" s="293">
        <v>121</v>
      </c>
      <c r="S19" s="293">
        <v>-131</v>
      </c>
      <c r="T19" s="235" t="s">
        <v>260</v>
      </c>
    </row>
    <row r="20" spans="1:20" s="10" customFormat="1" ht="24.95" customHeight="1">
      <c r="A20" s="292" t="s">
        <v>239</v>
      </c>
      <c r="B20" s="293">
        <v>16446</v>
      </c>
      <c r="C20" s="293">
        <v>8717</v>
      </c>
      <c r="D20" s="293">
        <v>7729</v>
      </c>
      <c r="E20" s="293">
        <v>16953</v>
      </c>
      <c r="F20" s="293">
        <v>8906</v>
      </c>
      <c r="G20" s="293">
        <v>8047</v>
      </c>
      <c r="H20" s="293">
        <v>7043</v>
      </c>
      <c r="I20" s="293">
        <v>3666</v>
      </c>
      <c r="J20" s="293">
        <v>3377</v>
      </c>
      <c r="K20" s="293">
        <v>5948</v>
      </c>
      <c r="L20" s="293">
        <v>3229</v>
      </c>
      <c r="M20" s="293">
        <v>2719</v>
      </c>
      <c r="N20" s="293">
        <v>6455</v>
      </c>
      <c r="O20" s="293">
        <v>3418</v>
      </c>
      <c r="P20" s="293">
        <v>3037</v>
      </c>
      <c r="Q20" s="293">
        <v>-507</v>
      </c>
      <c r="R20" s="293">
        <v>-189</v>
      </c>
      <c r="S20" s="293">
        <v>-318</v>
      </c>
      <c r="T20" s="235" t="s">
        <v>101</v>
      </c>
    </row>
    <row r="21" spans="1:20" s="10" customFormat="1" ht="39" customHeight="1">
      <c r="A21" s="292" t="s">
        <v>233</v>
      </c>
      <c r="B21" s="293">
        <v>16412</v>
      </c>
      <c r="C21" s="293">
        <v>8663</v>
      </c>
      <c r="D21" s="293">
        <v>7749</v>
      </c>
      <c r="E21" s="293">
        <v>16999</v>
      </c>
      <c r="F21" s="293">
        <v>8983</v>
      </c>
      <c r="G21" s="293">
        <v>8016</v>
      </c>
      <c r="H21" s="293">
        <v>6473</v>
      </c>
      <c r="I21" s="293">
        <v>3352</v>
      </c>
      <c r="J21" s="293">
        <v>3121</v>
      </c>
      <c r="K21" s="293">
        <v>6307</v>
      </c>
      <c r="L21" s="293">
        <v>3377</v>
      </c>
      <c r="M21" s="293">
        <v>2930</v>
      </c>
      <c r="N21" s="293">
        <v>6894</v>
      </c>
      <c r="O21" s="293">
        <v>3697</v>
      </c>
      <c r="P21" s="293">
        <v>3197</v>
      </c>
      <c r="Q21" s="293">
        <v>-587</v>
      </c>
      <c r="R21" s="293">
        <v>-320</v>
      </c>
      <c r="S21" s="293">
        <v>-267</v>
      </c>
      <c r="T21" s="235" t="s">
        <v>117</v>
      </c>
    </row>
    <row r="22" spans="1:20" s="10" customFormat="1" ht="24.95" customHeight="1">
      <c r="A22" s="292" t="s">
        <v>209</v>
      </c>
      <c r="B22" s="293">
        <v>16829</v>
      </c>
      <c r="C22" s="293">
        <v>8812</v>
      </c>
      <c r="D22" s="293">
        <v>8017</v>
      </c>
      <c r="E22" s="293">
        <v>17526</v>
      </c>
      <c r="F22" s="293">
        <v>9206</v>
      </c>
      <c r="G22" s="293">
        <v>8320</v>
      </c>
      <c r="H22" s="293">
        <v>6381</v>
      </c>
      <c r="I22" s="293">
        <v>3285</v>
      </c>
      <c r="J22" s="293">
        <v>3096</v>
      </c>
      <c r="K22" s="293">
        <v>6716</v>
      </c>
      <c r="L22" s="293">
        <v>3557</v>
      </c>
      <c r="M22" s="293">
        <v>3159</v>
      </c>
      <c r="N22" s="293">
        <v>7413</v>
      </c>
      <c r="O22" s="293">
        <v>3951</v>
      </c>
      <c r="P22" s="293">
        <v>3462</v>
      </c>
      <c r="Q22" s="293">
        <v>-697</v>
      </c>
      <c r="R22" s="293">
        <v>-394</v>
      </c>
      <c r="S22" s="293">
        <v>-303</v>
      </c>
      <c r="T22" s="235" t="s">
        <v>144</v>
      </c>
    </row>
    <row r="23" spans="1:20" s="10" customFormat="1" ht="24.95" customHeight="1">
      <c r="A23" s="292" t="s">
        <v>217</v>
      </c>
      <c r="B23" s="293">
        <v>16714</v>
      </c>
      <c r="C23" s="293">
        <v>8818</v>
      </c>
      <c r="D23" s="293">
        <v>7896</v>
      </c>
      <c r="E23" s="293">
        <v>18792</v>
      </c>
      <c r="F23" s="293">
        <v>9795</v>
      </c>
      <c r="G23" s="293">
        <v>8997</v>
      </c>
      <c r="H23" s="293">
        <v>6106</v>
      </c>
      <c r="I23" s="293">
        <v>3087</v>
      </c>
      <c r="J23" s="293">
        <v>3019</v>
      </c>
      <c r="K23" s="293">
        <v>6535</v>
      </c>
      <c r="L23" s="293">
        <v>3529</v>
      </c>
      <c r="M23" s="293">
        <v>3006</v>
      </c>
      <c r="N23" s="293">
        <v>8613</v>
      </c>
      <c r="O23" s="293">
        <v>4506</v>
      </c>
      <c r="P23" s="293">
        <v>4107</v>
      </c>
      <c r="Q23" s="293">
        <v>-2078</v>
      </c>
      <c r="R23" s="293">
        <v>-977</v>
      </c>
      <c r="S23" s="293">
        <v>-1101</v>
      </c>
      <c r="T23" s="235" t="s">
        <v>122</v>
      </c>
    </row>
    <row r="24" spans="1:20" s="10" customFormat="1" ht="39" customHeight="1">
      <c r="A24" s="292" t="s">
        <v>127</v>
      </c>
      <c r="B24" s="293">
        <v>15492</v>
      </c>
      <c r="C24" s="293">
        <v>8154</v>
      </c>
      <c r="D24" s="293">
        <v>7338</v>
      </c>
      <c r="E24" s="293">
        <v>15592</v>
      </c>
      <c r="F24" s="293">
        <v>8245</v>
      </c>
      <c r="G24" s="293">
        <v>7347</v>
      </c>
      <c r="H24" s="293">
        <v>5861</v>
      </c>
      <c r="I24" s="293">
        <v>3045</v>
      </c>
      <c r="J24" s="293">
        <v>2816</v>
      </c>
      <c r="K24" s="293">
        <v>6194</v>
      </c>
      <c r="L24" s="293">
        <v>3316</v>
      </c>
      <c r="M24" s="293">
        <v>2878</v>
      </c>
      <c r="N24" s="293">
        <v>6294</v>
      </c>
      <c r="O24" s="293">
        <v>3407</v>
      </c>
      <c r="P24" s="293">
        <v>2887</v>
      </c>
      <c r="Q24" s="293">
        <v>-100</v>
      </c>
      <c r="R24" s="293">
        <v>-91</v>
      </c>
      <c r="S24" s="293">
        <v>-9</v>
      </c>
      <c r="T24" s="235" t="s">
        <v>165</v>
      </c>
    </row>
    <row r="25" spans="1:20" s="10" customFormat="1" ht="24.95" customHeight="1">
      <c r="A25" s="292" t="s">
        <v>139</v>
      </c>
      <c r="B25" s="293">
        <v>17725</v>
      </c>
      <c r="C25" s="293">
        <v>9357</v>
      </c>
      <c r="D25" s="293">
        <v>8368</v>
      </c>
      <c r="E25" s="293">
        <v>17505</v>
      </c>
      <c r="F25" s="293">
        <v>9152</v>
      </c>
      <c r="G25" s="293">
        <v>8353</v>
      </c>
      <c r="H25" s="293">
        <v>7577</v>
      </c>
      <c r="I25" s="293">
        <v>3946</v>
      </c>
      <c r="J25" s="293">
        <v>3631</v>
      </c>
      <c r="K25" s="293">
        <v>6296</v>
      </c>
      <c r="L25" s="293">
        <v>3375</v>
      </c>
      <c r="M25" s="293">
        <v>2921</v>
      </c>
      <c r="N25" s="293">
        <v>6076</v>
      </c>
      <c r="O25" s="293">
        <v>3170</v>
      </c>
      <c r="P25" s="293">
        <v>2906</v>
      </c>
      <c r="Q25" s="293">
        <v>220</v>
      </c>
      <c r="R25" s="293">
        <v>205</v>
      </c>
      <c r="S25" s="293">
        <v>15</v>
      </c>
      <c r="T25" s="235" t="s">
        <v>164</v>
      </c>
    </row>
    <row r="26" spans="1:20" s="9" customFormat="1" ht="24.95" customHeight="1">
      <c r="A26" s="292" t="s">
        <v>157</v>
      </c>
      <c r="B26" s="293">
        <v>22059</v>
      </c>
      <c r="C26" s="293">
        <v>11556</v>
      </c>
      <c r="D26" s="293">
        <v>10503</v>
      </c>
      <c r="E26" s="293">
        <v>21991</v>
      </c>
      <c r="F26" s="293">
        <v>11492</v>
      </c>
      <c r="G26" s="293">
        <v>10499</v>
      </c>
      <c r="H26" s="293">
        <v>10304</v>
      </c>
      <c r="I26" s="293">
        <v>5324</v>
      </c>
      <c r="J26" s="293">
        <v>4980</v>
      </c>
      <c r="K26" s="293">
        <v>7613</v>
      </c>
      <c r="L26" s="293">
        <v>4050</v>
      </c>
      <c r="M26" s="293">
        <v>3563</v>
      </c>
      <c r="N26" s="293">
        <v>7545</v>
      </c>
      <c r="O26" s="293">
        <v>3986</v>
      </c>
      <c r="P26" s="293">
        <v>3559</v>
      </c>
      <c r="Q26" s="293">
        <v>68</v>
      </c>
      <c r="R26" s="293">
        <v>64</v>
      </c>
      <c r="S26" s="293">
        <v>4</v>
      </c>
      <c r="T26" s="235" t="s">
        <v>108</v>
      </c>
    </row>
    <row r="27" spans="1:20" s="9" customFormat="1" ht="9" customHeight="1">
      <c r="A27" s="295"/>
      <c r="B27" s="296"/>
      <c r="C27" s="297"/>
      <c r="D27" s="297"/>
      <c r="E27" s="298"/>
      <c r="F27" s="299"/>
      <c r="G27" s="299"/>
      <c r="H27" s="298"/>
      <c r="I27" s="299"/>
      <c r="J27" s="299"/>
      <c r="K27" s="298"/>
      <c r="L27" s="299"/>
      <c r="M27" s="299"/>
      <c r="N27" s="298"/>
      <c r="O27" s="299"/>
      <c r="P27" s="299"/>
      <c r="Q27" s="298"/>
      <c r="R27" s="299"/>
      <c r="S27" s="299"/>
      <c r="T27" s="300"/>
    </row>
    <row r="28" spans="1:20" s="9" customFormat="1" ht="13.5" customHeight="1">
      <c r="A28" s="301" t="s">
        <v>437</v>
      </c>
      <c r="B28" s="302"/>
      <c r="C28" s="303"/>
      <c r="D28" s="303"/>
      <c r="E28" s="302"/>
      <c r="F28" s="304"/>
      <c r="G28" s="304"/>
      <c r="H28" s="302"/>
      <c r="I28" s="304"/>
      <c r="J28" s="304"/>
      <c r="K28" s="302"/>
      <c r="L28" s="305"/>
      <c r="M28" s="305"/>
      <c r="N28" s="110"/>
      <c r="O28" s="304"/>
      <c r="P28" s="304"/>
      <c r="Q28" s="110"/>
      <c r="R28" s="110"/>
      <c r="S28" s="110"/>
      <c r="T28" s="528" t="s">
        <v>531</v>
      </c>
    </row>
    <row r="29" spans="1:20" s="9" customFormat="1" ht="13.5" customHeight="1">
      <c r="A29" s="301" t="s">
        <v>438</v>
      </c>
      <c r="B29" s="302"/>
      <c r="C29" s="303"/>
      <c r="D29" s="303"/>
      <c r="E29" s="302"/>
      <c r="F29" s="304"/>
      <c r="G29" s="304"/>
      <c r="H29" s="302"/>
      <c r="I29" s="304"/>
      <c r="J29" s="304"/>
      <c r="K29" s="302"/>
      <c r="L29" s="304"/>
      <c r="M29" s="304"/>
      <c r="N29" s="302"/>
      <c r="O29" s="304"/>
      <c r="P29" s="304"/>
      <c r="Q29" s="302"/>
      <c r="R29" s="304"/>
      <c r="S29" s="304"/>
      <c r="T29" s="306" t="s">
        <v>7</v>
      </c>
    </row>
    <row r="30" spans="1:20" s="28" customFormat="1" ht="13.5" customHeight="1">
      <c r="A30" s="32" t="s">
        <v>530</v>
      </c>
      <c r="B30" s="56"/>
      <c r="C30" s="56"/>
      <c r="D30" s="56"/>
      <c r="K30" s="307"/>
      <c r="L30" s="307"/>
      <c r="M30" s="307"/>
      <c r="N30" s="307"/>
      <c r="O30" s="307"/>
      <c r="P30" s="307"/>
      <c r="Q30" s="307"/>
      <c r="R30" s="307"/>
      <c r="S30" s="307"/>
      <c r="T30" s="308" t="s">
        <v>433</v>
      </c>
    </row>
    <row r="31" spans="1:20" s="10" customFormat="1" ht="14.25" customHeight="1">
      <c r="A31" s="29"/>
      <c r="L31" s="30"/>
      <c r="M31" s="30"/>
      <c r="R31" s="30"/>
      <c r="S31" s="30"/>
      <c r="T31" s="30"/>
    </row>
  </sheetData>
  <mergeCells count="9">
    <mergeCell ref="Q5:S5"/>
    <mergeCell ref="K5:P5"/>
    <mergeCell ref="H5:J5"/>
    <mergeCell ref="B5:G5"/>
    <mergeCell ref="K6:M6"/>
    <mergeCell ref="N6:P6"/>
    <mergeCell ref="Q6:S6"/>
    <mergeCell ref="B6:D6"/>
    <mergeCell ref="E6:G6"/>
  </mergeCells>
  <phoneticPr fontId="42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view="pageBreakPreview" zoomScale="90" zoomScaleNormal="100" zoomScaleSheetLayoutView="90" workbookViewId="0">
      <pane ySplit="9" topLeftCell="A10" activePane="bottomLeft" state="frozen"/>
      <selection pane="bottomLeft" activeCell="A3" sqref="A3"/>
    </sheetView>
  </sheetViews>
  <sheetFormatPr defaultRowHeight="12"/>
  <cols>
    <col min="1" max="1" width="10.7109375" style="7" customWidth="1"/>
    <col min="2" max="2" width="8.42578125" style="7" customWidth="1"/>
    <col min="3" max="4" width="7.7109375" style="7" customWidth="1"/>
    <col min="5" max="5" width="8.42578125" style="7" customWidth="1"/>
    <col min="6" max="7" width="7.7109375" style="7" customWidth="1"/>
    <col min="8" max="8" width="8.42578125" style="7" customWidth="1"/>
    <col min="9" max="10" width="7.7109375" style="7" customWidth="1"/>
    <col min="11" max="11" width="8.42578125" style="7" customWidth="1"/>
    <col min="12" max="13" width="7.7109375" style="7" customWidth="1"/>
    <col min="14" max="14" width="7.85546875" style="7" customWidth="1"/>
    <col min="15" max="16" width="7.7109375" style="7" customWidth="1"/>
    <col min="17" max="17" width="7.85546875" style="7" customWidth="1"/>
    <col min="18" max="19" width="7.7109375" style="7" customWidth="1"/>
    <col min="20" max="20" width="7.85546875" style="7" customWidth="1"/>
    <col min="21" max="22" width="7.7109375" style="7" customWidth="1"/>
    <col min="23" max="23" width="7.85546875" style="7" customWidth="1"/>
    <col min="24" max="25" width="7.7109375" style="7" customWidth="1"/>
    <col min="26" max="26" width="13.42578125" style="7" customWidth="1"/>
    <col min="27" max="27" width="10.28515625" style="7" customWidth="1"/>
    <col min="28" max="28" width="9.140625" style="7" customWidth="1"/>
    <col min="29" max="29" width="10.85546875" style="7" customWidth="1"/>
    <col min="30" max="16384" width="9.140625" style="7"/>
  </cols>
  <sheetData>
    <row r="1" spans="1:37" s="49" customFormat="1" ht="24.95" customHeight="1">
      <c r="A1" s="49" t="s">
        <v>520</v>
      </c>
      <c r="B1" s="212"/>
      <c r="C1" s="213"/>
      <c r="D1" s="213"/>
      <c r="K1" s="212"/>
      <c r="Z1" s="277" t="s">
        <v>521</v>
      </c>
    </row>
    <row r="2" spans="1:37" s="521" customFormat="1" ht="30">
      <c r="A2" s="628" t="s">
        <v>562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9" t="s">
        <v>522</v>
      </c>
      <c r="O2" s="629"/>
      <c r="P2" s="629"/>
      <c r="Q2" s="629"/>
      <c r="R2" s="629"/>
      <c r="S2" s="629"/>
      <c r="T2" s="629"/>
      <c r="U2" s="629"/>
      <c r="V2" s="629"/>
      <c r="W2" s="629"/>
      <c r="X2" s="629"/>
      <c r="Y2" s="629"/>
      <c r="Z2" s="629"/>
    </row>
    <row r="3" spans="1:37" ht="15.75" customHeight="1">
      <c r="A3" s="215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</row>
    <row r="4" spans="1:37" s="32" customFormat="1" ht="15" customHeight="1" thickBot="1">
      <c r="A4" s="217" t="s">
        <v>431</v>
      </c>
      <c r="R4" s="286"/>
      <c r="S4" s="286"/>
      <c r="X4" s="286"/>
      <c r="Y4" s="286"/>
      <c r="Z4" s="510" t="s">
        <v>523</v>
      </c>
    </row>
    <row r="5" spans="1:37" s="110" customFormat="1" ht="14.25" customHeight="1">
      <c r="A5" s="509" t="s">
        <v>115</v>
      </c>
      <c r="B5" s="630" t="s">
        <v>302</v>
      </c>
      <c r="C5" s="631"/>
      <c r="D5" s="631"/>
      <c r="E5" s="631"/>
      <c r="F5" s="631"/>
      <c r="G5" s="632"/>
      <c r="H5" s="309" t="s">
        <v>463</v>
      </c>
      <c r="I5" s="310"/>
      <c r="J5" s="311"/>
      <c r="K5" s="312" t="s">
        <v>524</v>
      </c>
      <c r="L5" s="313"/>
      <c r="M5" s="313"/>
      <c r="N5" s="314" t="s">
        <v>33</v>
      </c>
      <c r="O5" s="314"/>
      <c r="P5" s="314"/>
      <c r="Q5" s="633" t="s">
        <v>464</v>
      </c>
      <c r="R5" s="634"/>
      <c r="S5" s="634"/>
      <c r="T5" s="634"/>
      <c r="U5" s="634"/>
      <c r="V5" s="635"/>
      <c r="W5" s="636" t="s">
        <v>303</v>
      </c>
      <c r="X5" s="637"/>
      <c r="Y5" s="638"/>
      <c r="Z5" s="221" t="s">
        <v>128</v>
      </c>
    </row>
    <row r="6" spans="1:37" s="110" customFormat="1" ht="14.25" customHeight="1">
      <c r="A6" s="315"/>
      <c r="B6" s="625" t="s">
        <v>110</v>
      </c>
      <c r="C6" s="626"/>
      <c r="D6" s="627"/>
      <c r="E6" s="625" t="s">
        <v>138</v>
      </c>
      <c r="F6" s="626"/>
      <c r="G6" s="627"/>
      <c r="H6" s="287" t="s">
        <v>34</v>
      </c>
      <c r="I6" s="316"/>
      <c r="J6" s="316"/>
      <c r="K6" s="511" t="s">
        <v>110</v>
      </c>
      <c r="L6" s="512"/>
      <c r="M6" s="512"/>
      <c r="N6" s="513" t="s">
        <v>138</v>
      </c>
      <c r="O6" s="514"/>
      <c r="P6" s="515"/>
      <c r="Q6" s="511" t="s">
        <v>110</v>
      </c>
      <c r="R6" s="512"/>
      <c r="S6" s="516"/>
      <c r="T6" s="511" t="s">
        <v>138</v>
      </c>
      <c r="U6" s="512"/>
      <c r="V6" s="515"/>
      <c r="W6" s="287" t="s">
        <v>88</v>
      </c>
      <c r="X6" s="317"/>
      <c r="Y6" s="317"/>
      <c r="Z6" s="318"/>
    </row>
    <row r="7" spans="1:37" s="110" customFormat="1" ht="13.5" customHeight="1">
      <c r="A7" s="315"/>
      <c r="B7" s="319"/>
      <c r="C7" s="517" t="s">
        <v>257</v>
      </c>
      <c r="D7" s="266" t="s">
        <v>261</v>
      </c>
      <c r="E7" s="319"/>
      <c r="F7" s="517" t="s">
        <v>257</v>
      </c>
      <c r="G7" s="266" t="s">
        <v>261</v>
      </c>
      <c r="H7" s="319"/>
      <c r="I7" s="517" t="s">
        <v>257</v>
      </c>
      <c r="J7" s="266" t="s">
        <v>261</v>
      </c>
      <c r="K7" s="319"/>
      <c r="L7" s="517" t="s">
        <v>257</v>
      </c>
      <c r="M7" s="518" t="s">
        <v>261</v>
      </c>
      <c r="N7" s="58"/>
      <c r="O7" s="517" t="s">
        <v>257</v>
      </c>
      <c r="P7" s="266" t="s">
        <v>261</v>
      </c>
      <c r="R7" s="517" t="s">
        <v>257</v>
      </c>
      <c r="S7" s="266" t="s">
        <v>261</v>
      </c>
      <c r="U7" s="517" t="s">
        <v>257</v>
      </c>
      <c r="V7" s="266" t="s">
        <v>261</v>
      </c>
      <c r="X7" s="517" t="s">
        <v>257</v>
      </c>
      <c r="Y7" s="266" t="s">
        <v>261</v>
      </c>
      <c r="Z7" s="507"/>
    </row>
    <row r="8" spans="1:37" s="110" customFormat="1" ht="13.5" customHeight="1">
      <c r="A8" s="315"/>
      <c r="B8" s="111" t="s">
        <v>551</v>
      </c>
      <c r="C8" s="226"/>
      <c r="D8" s="508"/>
      <c r="E8" s="1" t="s">
        <v>552</v>
      </c>
      <c r="F8" s="226"/>
      <c r="G8" s="508"/>
      <c r="H8" s="111"/>
      <c r="I8" s="226"/>
      <c r="J8" s="508"/>
      <c r="K8" s="111" t="s">
        <v>551</v>
      </c>
      <c r="L8" s="226"/>
      <c r="M8" s="507"/>
      <c r="N8" s="1" t="s">
        <v>552</v>
      </c>
      <c r="O8" s="226"/>
      <c r="P8" s="508"/>
      <c r="Q8" s="111" t="s">
        <v>551</v>
      </c>
      <c r="R8" s="226"/>
      <c r="S8" s="508"/>
      <c r="T8" s="1" t="s">
        <v>552</v>
      </c>
      <c r="U8" s="226"/>
      <c r="V8" s="508"/>
      <c r="W8" s="111"/>
      <c r="X8" s="226"/>
      <c r="Y8" s="508"/>
      <c r="Z8" s="318"/>
      <c r="AD8" s="24"/>
      <c r="AG8" s="24"/>
      <c r="AI8" s="24"/>
    </row>
    <row r="9" spans="1:37" s="110" customFormat="1" ht="13.5" customHeight="1">
      <c r="A9" s="228" t="s">
        <v>294</v>
      </c>
      <c r="B9" s="230" t="s">
        <v>65</v>
      </c>
      <c r="C9" s="230" t="s">
        <v>161</v>
      </c>
      <c r="D9" s="230" t="s">
        <v>169</v>
      </c>
      <c r="E9" s="230" t="s">
        <v>65</v>
      </c>
      <c r="F9" s="230" t="s">
        <v>161</v>
      </c>
      <c r="G9" s="230" t="s">
        <v>169</v>
      </c>
      <c r="H9" s="230"/>
      <c r="I9" s="230" t="s">
        <v>161</v>
      </c>
      <c r="J9" s="230" t="s">
        <v>169</v>
      </c>
      <c r="K9" s="230" t="s">
        <v>65</v>
      </c>
      <c r="L9" s="230" t="s">
        <v>161</v>
      </c>
      <c r="M9" s="232" t="s">
        <v>169</v>
      </c>
      <c r="N9" s="231" t="s">
        <v>65</v>
      </c>
      <c r="O9" s="230" t="s">
        <v>161</v>
      </c>
      <c r="P9" s="230" t="s">
        <v>169</v>
      </c>
      <c r="Q9" s="230" t="s">
        <v>65</v>
      </c>
      <c r="R9" s="230" t="s">
        <v>161</v>
      </c>
      <c r="S9" s="230" t="s">
        <v>169</v>
      </c>
      <c r="T9" s="230" t="s">
        <v>65</v>
      </c>
      <c r="U9" s="230" t="s">
        <v>161</v>
      </c>
      <c r="V9" s="230" t="s">
        <v>169</v>
      </c>
      <c r="W9" s="230"/>
      <c r="X9" s="230" t="s">
        <v>161</v>
      </c>
      <c r="Y9" s="230" t="s">
        <v>169</v>
      </c>
      <c r="Z9" s="232" t="s">
        <v>167</v>
      </c>
      <c r="AA9" s="34"/>
      <c r="AB9" s="34"/>
      <c r="AF9" s="24"/>
    </row>
    <row r="10" spans="1:37" s="13" customFormat="1" ht="18" customHeight="1">
      <c r="A10" s="233">
        <v>2016</v>
      </c>
      <c r="B10" s="2">
        <v>234132</v>
      </c>
      <c r="C10" s="2">
        <v>121405</v>
      </c>
      <c r="D10" s="2">
        <v>112727</v>
      </c>
      <c r="E10" s="2">
        <v>237337</v>
      </c>
      <c r="F10" s="2">
        <v>121928</v>
      </c>
      <c r="G10" s="2">
        <v>115409</v>
      </c>
      <c r="H10" s="2">
        <v>89149</v>
      </c>
      <c r="I10" s="2">
        <v>45381</v>
      </c>
      <c r="J10" s="2">
        <v>43768</v>
      </c>
      <c r="K10" s="2">
        <v>51809</v>
      </c>
      <c r="L10" s="2">
        <v>26742</v>
      </c>
      <c r="M10" s="2">
        <v>25067</v>
      </c>
      <c r="N10" s="2">
        <v>51809</v>
      </c>
      <c r="O10" s="2">
        <v>26742</v>
      </c>
      <c r="P10" s="2">
        <v>25067</v>
      </c>
      <c r="Q10" s="2">
        <v>93174</v>
      </c>
      <c r="R10" s="2">
        <v>49282</v>
      </c>
      <c r="S10" s="2">
        <v>43892</v>
      </c>
      <c r="T10" s="2">
        <v>96379</v>
      </c>
      <c r="U10" s="2">
        <v>49805</v>
      </c>
      <c r="V10" s="2">
        <v>46574</v>
      </c>
      <c r="W10" s="2">
        <v>-3205</v>
      </c>
      <c r="X10" s="2">
        <v>-523</v>
      </c>
      <c r="Y10" s="2">
        <v>-2682</v>
      </c>
      <c r="Z10" s="235">
        <v>2016</v>
      </c>
      <c r="AA10" s="57"/>
      <c r="AB10" s="57"/>
      <c r="AC10" s="57"/>
      <c r="AD10" s="54"/>
      <c r="AE10" s="54"/>
      <c r="AF10" s="54"/>
      <c r="AG10" s="54"/>
      <c r="AH10" s="54"/>
      <c r="AI10" s="54"/>
      <c r="AJ10" s="54"/>
      <c r="AK10" s="54"/>
    </row>
    <row r="11" spans="1:37" s="13" customFormat="1" ht="18" customHeight="1">
      <c r="A11" s="233">
        <v>2017</v>
      </c>
      <c r="B11" s="2">
        <v>227504</v>
      </c>
      <c r="C11" s="2">
        <v>117592</v>
      </c>
      <c r="D11" s="2">
        <v>109912</v>
      </c>
      <c r="E11" s="2">
        <v>230551</v>
      </c>
      <c r="F11" s="2">
        <v>118603</v>
      </c>
      <c r="G11" s="2">
        <v>111948</v>
      </c>
      <c r="H11" s="2">
        <v>85559</v>
      </c>
      <c r="I11" s="2">
        <v>43438</v>
      </c>
      <c r="J11" s="2">
        <v>42121</v>
      </c>
      <c r="K11" s="2">
        <v>51613</v>
      </c>
      <c r="L11" s="2">
        <v>26388</v>
      </c>
      <c r="M11" s="2">
        <v>25225</v>
      </c>
      <c r="N11" s="2">
        <v>51613</v>
      </c>
      <c r="O11" s="2">
        <v>26388</v>
      </c>
      <c r="P11" s="2">
        <v>25225</v>
      </c>
      <c r="Q11" s="2">
        <v>90332</v>
      </c>
      <c r="R11" s="2">
        <v>47766</v>
      </c>
      <c r="S11" s="2">
        <v>42566</v>
      </c>
      <c r="T11" s="2">
        <v>93379</v>
      </c>
      <c r="U11" s="2">
        <v>48777</v>
      </c>
      <c r="V11" s="2">
        <v>44602</v>
      </c>
      <c r="W11" s="2">
        <v>-3047</v>
      </c>
      <c r="X11" s="2">
        <v>-1011</v>
      </c>
      <c r="Y11" s="2">
        <v>-2036</v>
      </c>
      <c r="Z11" s="235">
        <v>2017</v>
      </c>
      <c r="AA11" s="57"/>
      <c r="AB11" s="57"/>
      <c r="AC11" s="57"/>
      <c r="AD11" s="27"/>
      <c r="AE11" s="27"/>
      <c r="AF11" s="27"/>
      <c r="AG11" s="27"/>
      <c r="AH11" s="27"/>
      <c r="AI11" s="27"/>
      <c r="AJ11" s="27"/>
      <c r="AK11" s="27"/>
    </row>
    <row r="12" spans="1:37" s="13" customFormat="1" ht="18" customHeight="1">
      <c r="A12" s="233">
        <v>2018</v>
      </c>
      <c r="B12" s="2">
        <v>224384</v>
      </c>
      <c r="C12" s="2">
        <v>116801</v>
      </c>
      <c r="D12" s="2">
        <v>107583</v>
      </c>
      <c r="E12" s="2">
        <v>232414</v>
      </c>
      <c r="F12" s="2">
        <v>118895</v>
      </c>
      <c r="G12" s="2">
        <v>113519</v>
      </c>
      <c r="H12" s="2">
        <v>83406</v>
      </c>
      <c r="I12" s="2">
        <v>42365</v>
      </c>
      <c r="J12" s="2">
        <v>41041</v>
      </c>
      <c r="K12" s="2">
        <v>51567</v>
      </c>
      <c r="L12" s="2">
        <v>26729</v>
      </c>
      <c r="M12" s="2">
        <v>24838</v>
      </c>
      <c r="N12" s="2">
        <v>51567</v>
      </c>
      <c r="O12" s="2">
        <v>26729</v>
      </c>
      <c r="P12" s="2">
        <v>24838</v>
      </c>
      <c r="Q12" s="2">
        <v>89411</v>
      </c>
      <c r="R12" s="2">
        <v>47707</v>
      </c>
      <c r="S12" s="2">
        <v>41704</v>
      </c>
      <c r="T12" s="2">
        <v>97441</v>
      </c>
      <c r="U12" s="2">
        <v>49801</v>
      </c>
      <c r="V12" s="2">
        <v>47640</v>
      </c>
      <c r="W12" s="2">
        <v>-8030</v>
      </c>
      <c r="X12" s="2">
        <v>-2094</v>
      </c>
      <c r="Y12" s="2">
        <v>-5936</v>
      </c>
      <c r="Z12" s="235">
        <v>2018</v>
      </c>
      <c r="AA12" s="57"/>
      <c r="AB12" s="57"/>
      <c r="AC12" s="57"/>
      <c r="AD12" s="27"/>
      <c r="AE12" s="27"/>
      <c r="AF12" s="27"/>
      <c r="AG12" s="27"/>
      <c r="AH12" s="27"/>
      <c r="AI12" s="27"/>
      <c r="AJ12" s="27"/>
      <c r="AK12" s="27"/>
    </row>
    <row r="13" spans="1:37" s="13" customFormat="1" ht="18" customHeight="1">
      <c r="A13" s="233">
        <v>2019</v>
      </c>
      <c r="B13" s="2">
        <v>224483</v>
      </c>
      <c r="C13" s="2">
        <v>118126</v>
      </c>
      <c r="D13" s="2">
        <v>106357</v>
      </c>
      <c r="E13" s="2">
        <v>233271</v>
      </c>
      <c r="F13" s="2">
        <v>120161</v>
      </c>
      <c r="G13" s="2">
        <v>113110</v>
      </c>
      <c r="H13" s="2">
        <v>84162</v>
      </c>
      <c r="I13" s="2">
        <v>42991</v>
      </c>
      <c r="J13" s="2">
        <v>41171</v>
      </c>
      <c r="K13" s="2">
        <v>52252</v>
      </c>
      <c r="L13" s="2">
        <v>27329</v>
      </c>
      <c r="M13" s="2">
        <v>24923</v>
      </c>
      <c r="N13" s="2">
        <v>52252</v>
      </c>
      <c r="O13" s="2">
        <v>27329</v>
      </c>
      <c r="P13" s="2">
        <v>24923</v>
      </c>
      <c r="Q13" s="2">
        <v>88069</v>
      </c>
      <c r="R13" s="2">
        <v>47806</v>
      </c>
      <c r="S13" s="2">
        <v>40263</v>
      </c>
      <c r="T13" s="2">
        <v>96857</v>
      </c>
      <c r="U13" s="2">
        <v>49841</v>
      </c>
      <c r="V13" s="2">
        <v>47016</v>
      </c>
      <c r="W13" s="2">
        <v>-8788</v>
      </c>
      <c r="X13" s="2">
        <v>-2035</v>
      </c>
      <c r="Y13" s="2">
        <v>-6753</v>
      </c>
      <c r="Z13" s="235">
        <v>2019</v>
      </c>
      <c r="AA13" s="57"/>
      <c r="AB13" s="57"/>
      <c r="AC13" s="57"/>
      <c r="AD13" s="27"/>
      <c r="AE13" s="27"/>
      <c r="AF13" s="27"/>
      <c r="AG13" s="27"/>
      <c r="AH13" s="27"/>
      <c r="AI13" s="27"/>
      <c r="AJ13" s="27"/>
      <c r="AK13" s="27"/>
    </row>
    <row r="14" spans="1:37" s="13" customFormat="1" ht="18" customHeight="1">
      <c r="A14" s="233">
        <v>2020</v>
      </c>
      <c r="B14" s="2">
        <v>239016</v>
      </c>
      <c r="C14" s="2">
        <v>125346</v>
      </c>
      <c r="D14" s="2">
        <v>113670</v>
      </c>
      <c r="E14" s="2">
        <v>248770</v>
      </c>
      <c r="F14" s="2">
        <v>128213</v>
      </c>
      <c r="G14" s="2">
        <v>120557</v>
      </c>
      <c r="H14" s="2">
        <v>92950</v>
      </c>
      <c r="I14" s="2">
        <v>47575</v>
      </c>
      <c r="J14" s="2">
        <v>45375</v>
      </c>
      <c r="K14" s="2">
        <v>58263</v>
      </c>
      <c r="L14" s="2">
        <v>30161</v>
      </c>
      <c r="M14" s="2">
        <v>28102</v>
      </c>
      <c r="N14" s="2">
        <v>58263</v>
      </c>
      <c r="O14" s="2">
        <v>30161</v>
      </c>
      <c r="P14" s="2">
        <v>28102</v>
      </c>
      <c r="Q14" s="2">
        <v>87803</v>
      </c>
      <c r="R14" s="2">
        <v>47610</v>
      </c>
      <c r="S14" s="2">
        <v>40193</v>
      </c>
      <c r="T14" s="2">
        <v>97557</v>
      </c>
      <c r="U14" s="2">
        <v>50477</v>
      </c>
      <c r="V14" s="2">
        <v>47080</v>
      </c>
      <c r="W14" s="2">
        <v>-9754</v>
      </c>
      <c r="X14" s="2">
        <v>-2867</v>
      </c>
      <c r="Y14" s="2">
        <v>-6887</v>
      </c>
      <c r="Z14" s="235">
        <v>2020</v>
      </c>
      <c r="AA14" s="57"/>
      <c r="AB14" s="57"/>
      <c r="AC14" s="57"/>
      <c r="AD14" s="27"/>
      <c r="AE14" s="27"/>
      <c r="AF14" s="27"/>
      <c r="AG14" s="27"/>
      <c r="AH14" s="27"/>
      <c r="AI14" s="27"/>
      <c r="AJ14" s="27"/>
      <c r="AK14" s="27"/>
    </row>
    <row r="15" spans="1:37" s="34" customFormat="1" ht="41.1" customHeight="1">
      <c r="A15" s="238">
        <v>2021</v>
      </c>
      <c r="B15" s="291">
        <f t="shared" ref="B15" si="0">SUM($C15:$D15)</f>
        <v>223619</v>
      </c>
      <c r="C15" s="291">
        <f t="shared" ref="C15:Y15" si="1">SUM(C16:C37)</f>
        <v>117489</v>
      </c>
      <c r="D15" s="291">
        <f t="shared" si="1"/>
        <v>106130</v>
      </c>
      <c r="E15" s="291">
        <f t="shared" si="1"/>
        <v>228106</v>
      </c>
      <c r="F15" s="291">
        <f t="shared" si="1"/>
        <v>119121</v>
      </c>
      <c r="G15" s="291">
        <f t="shared" si="1"/>
        <v>108985</v>
      </c>
      <c r="H15" s="291">
        <f t="shared" si="1"/>
        <v>89248</v>
      </c>
      <c r="I15" s="291">
        <f t="shared" si="1"/>
        <v>46029</v>
      </c>
      <c r="J15" s="291">
        <f t="shared" si="1"/>
        <v>43219</v>
      </c>
      <c r="K15" s="291">
        <f t="shared" si="1"/>
        <v>49323</v>
      </c>
      <c r="L15" s="291">
        <f t="shared" si="1"/>
        <v>25904</v>
      </c>
      <c r="M15" s="291">
        <f t="shared" si="1"/>
        <v>23419</v>
      </c>
      <c r="N15" s="291">
        <f t="shared" si="1"/>
        <v>49323</v>
      </c>
      <c r="O15" s="291">
        <f t="shared" si="1"/>
        <v>25904</v>
      </c>
      <c r="P15" s="291">
        <f t="shared" si="1"/>
        <v>23419</v>
      </c>
      <c r="Q15" s="291">
        <f t="shared" si="1"/>
        <v>85048</v>
      </c>
      <c r="R15" s="291">
        <f t="shared" si="1"/>
        <v>45556</v>
      </c>
      <c r="S15" s="291">
        <f t="shared" si="1"/>
        <v>39492</v>
      </c>
      <c r="T15" s="291">
        <f t="shared" si="1"/>
        <v>89535</v>
      </c>
      <c r="U15" s="291">
        <f t="shared" si="1"/>
        <v>47188</v>
      </c>
      <c r="V15" s="291">
        <f t="shared" si="1"/>
        <v>42347</v>
      </c>
      <c r="W15" s="291">
        <f t="shared" si="1"/>
        <v>-4487</v>
      </c>
      <c r="X15" s="291">
        <f t="shared" si="1"/>
        <v>-1632</v>
      </c>
      <c r="Y15" s="499">
        <f t="shared" si="1"/>
        <v>-2855</v>
      </c>
      <c r="Z15" s="452">
        <f>A15</f>
        <v>2021</v>
      </c>
      <c r="AA15" s="25"/>
      <c r="AB15" s="25"/>
      <c r="AC15" s="25"/>
      <c r="AD15" s="65"/>
      <c r="AE15" s="65"/>
      <c r="AF15" s="65"/>
      <c r="AG15" s="65"/>
      <c r="AH15" s="65"/>
      <c r="AI15" s="65"/>
      <c r="AJ15" s="65"/>
      <c r="AK15" s="65"/>
    </row>
    <row r="16" spans="1:37" s="56" customFormat="1" ht="17.25" customHeight="1">
      <c r="A16" s="169" t="s">
        <v>227</v>
      </c>
      <c r="B16" s="321">
        <v>31899</v>
      </c>
      <c r="C16" s="321">
        <v>16276</v>
      </c>
      <c r="D16" s="321">
        <v>15623</v>
      </c>
      <c r="E16" s="321">
        <v>36039</v>
      </c>
      <c r="F16" s="321">
        <v>18359</v>
      </c>
      <c r="G16" s="321">
        <v>17680</v>
      </c>
      <c r="H16" s="321">
        <v>17028</v>
      </c>
      <c r="I16" s="321">
        <v>8593</v>
      </c>
      <c r="J16" s="321">
        <v>8435</v>
      </c>
      <c r="K16" s="321">
        <v>7351</v>
      </c>
      <c r="L16" s="321">
        <v>3772</v>
      </c>
      <c r="M16" s="321">
        <v>3579</v>
      </c>
      <c r="N16" s="321">
        <v>10563</v>
      </c>
      <c r="O16" s="321">
        <v>5371</v>
      </c>
      <c r="P16" s="321">
        <v>5192</v>
      </c>
      <c r="Q16" s="321">
        <v>7520</v>
      </c>
      <c r="R16" s="321">
        <v>3911</v>
      </c>
      <c r="S16" s="321">
        <v>3609</v>
      </c>
      <c r="T16" s="321">
        <v>8448</v>
      </c>
      <c r="U16" s="321">
        <v>4395</v>
      </c>
      <c r="V16" s="321">
        <v>4053</v>
      </c>
      <c r="W16" s="321">
        <v>-4140</v>
      </c>
      <c r="X16" s="321">
        <v>-2083</v>
      </c>
      <c r="Y16" s="563">
        <v>-2057</v>
      </c>
      <c r="Z16" s="66" t="s">
        <v>197</v>
      </c>
      <c r="AA16" s="57"/>
      <c r="AB16" s="57"/>
      <c r="AC16" s="57"/>
      <c r="AD16" s="27"/>
      <c r="AE16" s="27"/>
      <c r="AF16" s="27"/>
      <c r="AG16" s="27"/>
      <c r="AH16" s="27"/>
      <c r="AI16" s="27"/>
      <c r="AJ16" s="27"/>
      <c r="AK16" s="27"/>
    </row>
    <row r="17" spans="1:37" s="56" customFormat="1" ht="17.25" customHeight="1">
      <c r="A17" s="169" t="s">
        <v>252</v>
      </c>
      <c r="B17" s="321">
        <v>35389</v>
      </c>
      <c r="C17" s="321">
        <v>18972</v>
      </c>
      <c r="D17" s="321">
        <v>16417</v>
      </c>
      <c r="E17" s="321">
        <v>37565</v>
      </c>
      <c r="F17" s="321">
        <v>20209</v>
      </c>
      <c r="G17" s="321">
        <v>17356</v>
      </c>
      <c r="H17" s="321">
        <v>23396</v>
      </c>
      <c r="I17" s="321">
        <v>12275</v>
      </c>
      <c r="J17" s="321">
        <v>11121</v>
      </c>
      <c r="K17" s="321">
        <v>3441</v>
      </c>
      <c r="L17" s="321">
        <v>1902</v>
      </c>
      <c r="M17" s="321">
        <v>1539</v>
      </c>
      <c r="N17" s="321">
        <v>4298</v>
      </c>
      <c r="O17" s="321">
        <v>2415</v>
      </c>
      <c r="P17" s="321">
        <v>1883</v>
      </c>
      <c r="Q17" s="321">
        <v>8552</v>
      </c>
      <c r="R17" s="321">
        <v>4795</v>
      </c>
      <c r="S17" s="321">
        <v>3757</v>
      </c>
      <c r="T17" s="321">
        <v>9871</v>
      </c>
      <c r="U17" s="321">
        <v>5519</v>
      </c>
      <c r="V17" s="321">
        <v>4352</v>
      </c>
      <c r="W17" s="321">
        <v>-2176</v>
      </c>
      <c r="X17" s="321">
        <v>-1237</v>
      </c>
      <c r="Y17" s="563">
        <v>-939</v>
      </c>
      <c r="Z17" s="66" t="s">
        <v>55</v>
      </c>
      <c r="AA17" s="57"/>
      <c r="AB17" s="57"/>
      <c r="AC17" s="57"/>
      <c r="AD17" s="27"/>
      <c r="AE17" s="27"/>
      <c r="AF17" s="27"/>
      <c r="AG17" s="27"/>
      <c r="AH17" s="27"/>
      <c r="AI17" s="27"/>
      <c r="AJ17" s="27"/>
      <c r="AK17" s="27"/>
    </row>
    <row r="18" spans="1:37" s="56" customFormat="1" ht="17.25" customHeight="1">
      <c r="A18" s="169" t="s">
        <v>262</v>
      </c>
      <c r="B18" s="321">
        <v>35081</v>
      </c>
      <c r="C18" s="321">
        <v>18048</v>
      </c>
      <c r="D18" s="321">
        <v>17033</v>
      </c>
      <c r="E18" s="321">
        <v>35219</v>
      </c>
      <c r="F18" s="321">
        <v>18112</v>
      </c>
      <c r="G18" s="321">
        <v>17107</v>
      </c>
      <c r="H18" s="321">
        <v>18743</v>
      </c>
      <c r="I18" s="321">
        <v>9499</v>
      </c>
      <c r="J18" s="321">
        <v>9244</v>
      </c>
      <c r="K18" s="321">
        <v>7705</v>
      </c>
      <c r="L18" s="321">
        <v>4080</v>
      </c>
      <c r="M18" s="321">
        <v>3625</v>
      </c>
      <c r="N18" s="321">
        <v>6682</v>
      </c>
      <c r="O18" s="321">
        <v>3546</v>
      </c>
      <c r="P18" s="321">
        <v>3136</v>
      </c>
      <c r="Q18" s="321">
        <v>8633</v>
      </c>
      <c r="R18" s="321">
        <v>4469</v>
      </c>
      <c r="S18" s="321">
        <v>4164</v>
      </c>
      <c r="T18" s="321">
        <v>9794</v>
      </c>
      <c r="U18" s="321">
        <v>5067</v>
      </c>
      <c r="V18" s="321">
        <v>4727</v>
      </c>
      <c r="W18" s="321">
        <v>-138</v>
      </c>
      <c r="X18" s="321">
        <v>-64</v>
      </c>
      <c r="Y18" s="563">
        <v>-74</v>
      </c>
      <c r="Z18" s="66" t="s">
        <v>186</v>
      </c>
      <c r="AA18" s="57"/>
      <c r="AB18" s="57"/>
      <c r="AC18" s="57"/>
      <c r="AD18" s="27"/>
      <c r="AE18" s="27"/>
      <c r="AF18" s="27"/>
      <c r="AG18" s="27"/>
      <c r="AH18" s="27"/>
      <c r="AI18" s="27"/>
      <c r="AJ18" s="27"/>
      <c r="AK18" s="27"/>
    </row>
    <row r="19" spans="1:37" s="56" customFormat="1" ht="17.25" customHeight="1">
      <c r="A19" s="169" t="s">
        <v>213</v>
      </c>
      <c r="B19" s="321">
        <v>17445</v>
      </c>
      <c r="C19" s="321">
        <v>9058</v>
      </c>
      <c r="D19" s="321">
        <v>8387</v>
      </c>
      <c r="E19" s="321">
        <v>15605</v>
      </c>
      <c r="F19" s="321">
        <v>8044</v>
      </c>
      <c r="G19" s="321">
        <v>7561</v>
      </c>
      <c r="H19" s="321">
        <v>4700</v>
      </c>
      <c r="I19" s="321">
        <v>2400</v>
      </c>
      <c r="J19" s="321">
        <v>2300</v>
      </c>
      <c r="K19" s="321">
        <v>2354</v>
      </c>
      <c r="L19" s="321">
        <v>1238</v>
      </c>
      <c r="M19" s="321">
        <v>1116</v>
      </c>
      <c r="N19" s="321">
        <v>1888</v>
      </c>
      <c r="O19" s="321">
        <v>962</v>
      </c>
      <c r="P19" s="321">
        <v>926</v>
      </c>
      <c r="Q19" s="321">
        <v>10391</v>
      </c>
      <c r="R19" s="321">
        <v>5420</v>
      </c>
      <c r="S19" s="321">
        <v>4971</v>
      </c>
      <c r="T19" s="321">
        <v>9017</v>
      </c>
      <c r="U19" s="321">
        <v>4682</v>
      </c>
      <c r="V19" s="321">
        <v>4335</v>
      </c>
      <c r="W19" s="321">
        <v>1840</v>
      </c>
      <c r="X19" s="321">
        <v>1014</v>
      </c>
      <c r="Y19" s="563">
        <v>826</v>
      </c>
      <c r="Z19" s="66" t="s">
        <v>119</v>
      </c>
      <c r="AA19" s="57"/>
      <c r="AB19" s="57"/>
      <c r="AC19" s="57"/>
      <c r="AD19" s="27"/>
      <c r="AE19" s="27"/>
      <c r="AF19" s="27"/>
      <c r="AG19" s="27"/>
      <c r="AH19" s="27"/>
      <c r="AI19" s="27"/>
      <c r="AJ19" s="27"/>
      <c r="AK19" s="27"/>
    </row>
    <row r="20" spans="1:37" s="56" customFormat="1" ht="17.25" customHeight="1">
      <c r="A20" s="169" t="s">
        <v>267</v>
      </c>
      <c r="B20" s="321">
        <v>18956</v>
      </c>
      <c r="C20" s="321">
        <v>10289</v>
      </c>
      <c r="D20" s="321">
        <v>8667</v>
      </c>
      <c r="E20" s="321">
        <v>20117</v>
      </c>
      <c r="F20" s="321">
        <v>10772</v>
      </c>
      <c r="G20" s="321">
        <v>9345</v>
      </c>
      <c r="H20" s="321">
        <v>8522</v>
      </c>
      <c r="I20" s="321">
        <v>4498</v>
      </c>
      <c r="J20" s="321">
        <v>4024</v>
      </c>
      <c r="K20" s="321">
        <v>4560</v>
      </c>
      <c r="L20" s="321">
        <v>2487</v>
      </c>
      <c r="M20" s="321">
        <v>2073</v>
      </c>
      <c r="N20" s="321">
        <v>4344</v>
      </c>
      <c r="O20" s="321">
        <v>2317</v>
      </c>
      <c r="P20" s="321">
        <v>2027</v>
      </c>
      <c r="Q20" s="321">
        <v>5874</v>
      </c>
      <c r="R20" s="321">
        <v>3304</v>
      </c>
      <c r="S20" s="321">
        <v>2570</v>
      </c>
      <c r="T20" s="321">
        <v>7251</v>
      </c>
      <c r="U20" s="321">
        <v>3957</v>
      </c>
      <c r="V20" s="321">
        <v>3294</v>
      </c>
      <c r="W20" s="321">
        <v>-1161</v>
      </c>
      <c r="X20" s="321">
        <v>-483</v>
      </c>
      <c r="Y20" s="563">
        <v>-678</v>
      </c>
      <c r="Z20" s="66" t="s">
        <v>94</v>
      </c>
      <c r="AA20" s="57"/>
      <c r="AB20" s="57"/>
      <c r="AC20" s="57"/>
      <c r="AD20" s="27"/>
      <c r="AE20" s="27"/>
      <c r="AF20" s="27"/>
      <c r="AG20" s="27"/>
      <c r="AH20" s="27"/>
      <c r="AI20" s="27"/>
      <c r="AJ20" s="27"/>
      <c r="AK20" s="27"/>
    </row>
    <row r="21" spans="1:37" s="56" customFormat="1" ht="26.25" customHeight="1">
      <c r="A21" s="169" t="s">
        <v>215</v>
      </c>
      <c r="B21" s="321">
        <v>5979</v>
      </c>
      <c r="C21" s="321">
        <v>3051</v>
      </c>
      <c r="D21" s="321">
        <v>2928</v>
      </c>
      <c r="E21" s="321">
        <v>5529</v>
      </c>
      <c r="F21" s="321">
        <v>2882</v>
      </c>
      <c r="G21" s="321">
        <v>2647</v>
      </c>
      <c r="H21" s="321">
        <v>873</v>
      </c>
      <c r="I21" s="321">
        <v>422</v>
      </c>
      <c r="J21" s="321">
        <v>451</v>
      </c>
      <c r="K21" s="321">
        <v>657</v>
      </c>
      <c r="L21" s="321">
        <v>336</v>
      </c>
      <c r="M21" s="321">
        <v>321</v>
      </c>
      <c r="N21" s="321">
        <v>622</v>
      </c>
      <c r="O21" s="321">
        <v>336</v>
      </c>
      <c r="P21" s="321">
        <v>286</v>
      </c>
      <c r="Q21" s="321">
        <v>4449</v>
      </c>
      <c r="R21" s="321">
        <v>2293</v>
      </c>
      <c r="S21" s="321">
        <v>2156</v>
      </c>
      <c r="T21" s="321">
        <v>4034</v>
      </c>
      <c r="U21" s="321">
        <v>2124</v>
      </c>
      <c r="V21" s="321">
        <v>1910</v>
      </c>
      <c r="W21" s="321">
        <v>450</v>
      </c>
      <c r="X21" s="321">
        <v>169</v>
      </c>
      <c r="Y21" s="563">
        <v>281</v>
      </c>
      <c r="Z21" s="66" t="s">
        <v>184</v>
      </c>
      <c r="AA21" s="57"/>
      <c r="AB21" s="57"/>
      <c r="AC21" s="57"/>
      <c r="AD21" s="27"/>
      <c r="AE21" s="27"/>
      <c r="AF21" s="27"/>
      <c r="AG21" s="27"/>
      <c r="AH21" s="27"/>
      <c r="AI21" s="27"/>
      <c r="AJ21" s="27"/>
      <c r="AK21" s="27"/>
    </row>
    <row r="22" spans="1:37" s="56" customFormat="1" ht="17.25" customHeight="1">
      <c r="A22" s="169" t="s">
        <v>263</v>
      </c>
      <c r="B22" s="321">
        <v>2694</v>
      </c>
      <c r="C22" s="321">
        <v>1473</v>
      </c>
      <c r="D22" s="321">
        <v>1221</v>
      </c>
      <c r="E22" s="321">
        <v>2802</v>
      </c>
      <c r="F22" s="321">
        <v>1447</v>
      </c>
      <c r="G22" s="321">
        <v>1355</v>
      </c>
      <c r="H22" s="321">
        <v>386</v>
      </c>
      <c r="I22" s="321">
        <v>203</v>
      </c>
      <c r="J22" s="321">
        <v>183</v>
      </c>
      <c r="K22" s="321">
        <v>411</v>
      </c>
      <c r="L22" s="321">
        <v>205</v>
      </c>
      <c r="M22" s="321">
        <v>206</v>
      </c>
      <c r="N22" s="321">
        <v>455</v>
      </c>
      <c r="O22" s="321">
        <v>227</v>
      </c>
      <c r="P22" s="321">
        <v>228</v>
      </c>
      <c r="Q22" s="321">
        <v>1897</v>
      </c>
      <c r="R22" s="321">
        <v>1065</v>
      </c>
      <c r="S22" s="321">
        <v>832</v>
      </c>
      <c r="T22" s="321">
        <v>1961</v>
      </c>
      <c r="U22" s="321">
        <v>1017</v>
      </c>
      <c r="V22" s="321">
        <v>944</v>
      </c>
      <c r="W22" s="321">
        <v>-108</v>
      </c>
      <c r="X22" s="321">
        <v>26</v>
      </c>
      <c r="Y22" s="563">
        <v>-134</v>
      </c>
      <c r="Z22" s="66" t="s">
        <v>89</v>
      </c>
      <c r="AA22" s="57"/>
      <c r="AB22" s="57"/>
      <c r="AC22" s="57"/>
      <c r="AD22" s="27"/>
      <c r="AE22" s="27"/>
      <c r="AF22" s="27"/>
      <c r="AG22" s="27"/>
      <c r="AH22" s="27"/>
      <c r="AI22" s="27"/>
      <c r="AJ22" s="27"/>
      <c r="AK22" s="27"/>
    </row>
    <row r="23" spans="1:37" s="56" customFormat="1" ht="17.25" customHeight="1">
      <c r="A23" s="169" t="s">
        <v>234</v>
      </c>
      <c r="B23" s="321">
        <v>2742</v>
      </c>
      <c r="C23" s="321">
        <v>1382</v>
      </c>
      <c r="D23" s="321">
        <v>1360</v>
      </c>
      <c r="E23" s="321">
        <v>2849</v>
      </c>
      <c r="F23" s="321">
        <v>1439</v>
      </c>
      <c r="G23" s="321">
        <v>1410</v>
      </c>
      <c r="H23" s="321">
        <v>717</v>
      </c>
      <c r="I23" s="321">
        <v>365</v>
      </c>
      <c r="J23" s="321">
        <v>352</v>
      </c>
      <c r="K23" s="321">
        <v>621</v>
      </c>
      <c r="L23" s="321">
        <v>299</v>
      </c>
      <c r="M23" s="321">
        <v>322</v>
      </c>
      <c r="N23" s="321">
        <v>770</v>
      </c>
      <c r="O23" s="321">
        <v>391</v>
      </c>
      <c r="P23" s="321">
        <v>379</v>
      </c>
      <c r="Q23" s="321">
        <v>1404</v>
      </c>
      <c r="R23" s="321">
        <v>718</v>
      </c>
      <c r="S23" s="321">
        <v>686</v>
      </c>
      <c r="T23" s="321">
        <v>1362</v>
      </c>
      <c r="U23" s="321">
        <v>683</v>
      </c>
      <c r="V23" s="321">
        <v>679</v>
      </c>
      <c r="W23" s="321">
        <v>-107</v>
      </c>
      <c r="X23" s="321">
        <v>-57</v>
      </c>
      <c r="Y23" s="563">
        <v>-50</v>
      </c>
      <c r="Z23" s="66" t="s">
        <v>70</v>
      </c>
      <c r="AA23" s="57"/>
      <c r="AB23" s="57"/>
      <c r="AC23" s="57"/>
      <c r="AD23" s="27"/>
      <c r="AE23" s="27"/>
      <c r="AF23" s="27"/>
      <c r="AG23" s="27"/>
      <c r="AH23" s="27"/>
      <c r="AI23" s="27"/>
      <c r="AJ23" s="27"/>
      <c r="AK23" s="27"/>
    </row>
    <row r="24" spans="1:37" s="56" customFormat="1" ht="17.25" customHeight="1">
      <c r="A24" s="169" t="s">
        <v>237</v>
      </c>
      <c r="B24" s="321">
        <v>5090</v>
      </c>
      <c r="C24" s="321">
        <v>2753</v>
      </c>
      <c r="D24" s="321">
        <v>2337</v>
      </c>
      <c r="E24" s="321">
        <v>5234</v>
      </c>
      <c r="F24" s="321">
        <v>2743</v>
      </c>
      <c r="G24" s="321">
        <v>2491</v>
      </c>
      <c r="H24" s="321">
        <v>1244</v>
      </c>
      <c r="I24" s="321">
        <v>662</v>
      </c>
      <c r="J24" s="321">
        <v>582</v>
      </c>
      <c r="K24" s="321">
        <v>1202</v>
      </c>
      <c r="L24" s="321">
        <v>665</v>
      </c>
      <c r="M24" s="321">
        <v>537</v>
      </c>
      <c r="N24" s="321">
        <v>1388</v>
      </c>
      <c r="O24" s="321">
        <v>727</v>
      </c>
      <c r="P24" s="321">
        <v>661</v>
      </c>
      <c r="Q24" s="321">
        <v>2644</v>
      </c>
      <c r="R24" s="321">
        <v>1426</v>
      </c>
      <c r="S24" s="321">
        <v>1218</v>
      </c>
      <c r="T24" s="321">
        <v>2602</v>
      </c>
      <c r="U24" s="321">
        <v>1354</v>
      </c>
      <c r="V24" s="321">
        <v>1248</v>
      </c>
      <c r="W24" s="321">
        <v>-144</v>
      </c>
      <c r="X24" s="321">
        <v>10</v>
      </c>
      <c r="Y24" s="563">
        <v>-154</v>
      </c>
      <c r="Z24" s="66" t="s">
        <v>62</v>
      </c>
      <c r="AA24" s="57"/>
      <c r="AB24" s="57"/>
      <c r="AC24" s="57"/>
      <c r="AD24" s="27"/>
      <c r="AE24" s="27"/>
      <c r="AF24" s="27"/>
      <c r="AG24" s="27"/>
      <c r="AH24" s="27"/>
      <c r="AI24" s="27"/>
      <c r="AJ24" s="27"/>
      <c r="AK24" s="27"/>
    </row>
    <row r="25" spans="1:37" s="56" customFormat="1" ht="26.25" customHeight="1">
      <c r="A25" s="169" t="s">
        <v>264</v>
      </c>
      <c r="B25" s="321">
        <v>3221</v>
      </c>
      <c r="C25" s="321">
        <v>1684</v>
      </c>
      <c r="D25" s="321">
        <v>1537</v>
      </c>
      <c r="E25" s="321">
        <v>3534</v>
      </c>
      <c r="F25" s="321">
        <v>1800</v>
      </c>
      <c r="G25" s="321">
        <v>1734</v>
      </c>
      <c r="H25" s="321">
        <v>580</v>
      </c>
      <c r="I25" s="321">
        <v>279</v>
      </c>
      <c r="J25" s="321">
        <v>301</v>
      </c>
      <c r="K25" s="321">
        <v>895</v>
      </c>
      <c r="L25" s="321">
        <v>467</v>
      </c>
      <c r="M25" s="321">
        <v>428</v>
      </c>
      <c r="N25" s="321">
        <v>1059</v>
      </c>
      <c r="O25" s="321">
        <v>565</v>
      </c>
      <c r="P25" s="321">
        <v>494</v>
      </c>
      <c r="Q25" s="321">
        <v>1746</v>
      </c>
      <c r="R25" s="321">
        <v>938</v>
      </c>
      <c r="S25" s="321">
        <v>808</v>
      </c>
      <c r="T25" s="321">
        <v>1895</v>
      </c>
      <c r="U25" s="321">
        <v>956</v>
      </c>
      <c r="V25" s="321">
        <v>939</v>
      </c>
      <c r="W25" s="321">
        <v>-313</v>
      </c>
      <c r="X25" s="321">
        <v>-116</v>
      </c>
      <c r="Y25" s="563">
        <v>-197</v>
      </c>
      <c r="Z25" s="66" t="s">
        <v>73</v>
      </c>
      <c r="AA25" s="57"/>
      <c r="AB25" s="57"/>
      <c r="AC25" s="57"/>
      <c r="AD25" s="27"/>
      <c r="AE25" s="27"/>
      <c r="AF25" s="27"/>
      <c r="AG25" s="27"/>
      <c r="AH25" s="27"/>
      <c r="AI25" s="27"/>
      <c r="AJ25" s="27"/>
      <c r="AK25" s="27"/>
    </row>
    <row r="26" spans="1:37" s="56" customFormat="1" ht="17.25" customHeight="1">
      <c r="A26" s="169" t="s">
        <v>216</v>
      </c>
      <c r="B26" s="321">
        <v>6678</v>
      </c>
      <c r="C26" s="321">
        <v>3442</v>
      </c>
      <c r="D26" s="321">
        <v>3236</v>
      </c>
      <c r="E26" s="321">
        <v>5988</v>
      </c>
      <c r="F26" s="321">
        <v>3119</v>
      </c>
      <c r="G26" s="321">
        <v>2869</v>
      </c>
      <c r="H26" s="321">
        <v>1155</v>
      </c>
      <c r="I26" s="321">
        <v>599</v>
      </c>
      <c r="J26" s="321">
        <v>556</v>
      </c>
      <c r="K26" s="321">
        <v>993</v>
      </c>
      <c r="L26" s="321">
        <v>498</v>
      </c>
      <c r="M26" s="321">
        <v>495</v>
      </c>
      <c r="N26" s="321">
        <v>820</v>
      </c>
      <c r="O26" s="321">
        <v>432</v>
      </c>
      <c r="P26" s="321">
        <v>388</v>
      </c>
      <c r="Q26" s="321">
        <v>4530</v>
      </c>
      <c r="R26" s="321">
        <v>2345</v>
      </c>
      <c r="S26" s="321">
        <v>2185</v>
      </c>
      <c r="T26" s="321">
        <v>4013</v>
      </c>
      <c r="U26" s="321">
        <v>2088</v>
      </c>
      <c r="V26" s="321">
        <v>1925</v>
      </c>
      <c r="W26" s="321">
        <v>690</v>
      </c>
      <c r="X26" s="321">
        <v>323</v>
      </c>
      <c r="Y26" s="563">
        <v>367</v>
      </c>
      <c r="Z26" s="66" t="s">
        <v>198</v>
      </c>
      <c r="AA26" s="57"/>
      <c r="AB26" s="57"/>
      <c r="AC26" s="57"/>
      <c r="AD26" s="27"/>
      <c r="AE26" s="27"/>
      <c r="AF26" s="27"/>
      <c r="AG26" s="27"/>
      <c r="AH26" s="27"/>
      <c r="AI26" s="27"/>
      <c r="AJ26" s="27"/>
      <c r="AK26" s="27"/>
    </row>
    <row r="27" spans="1:37" s="56" customFormat="1" ht="17.25" customHeight="1">
      <c r="A27" s="169" t="s">
        <v>218</v>
      </c>
      <c r="B27" s="321">
        <v>2859</v>
      </c>
      <c r="C27" s="321">
        <v>1485</v>
      </c>
      <c r="D27" s="321">
        <v>1374</v>
      </c>
      <c r="E27" s="321">
        <v>3593</v>
      </c>
      <c r="F27" s="321">
        <v>1815</v>
      </c>
      <c r="G27" s="321">
        <v>1778</v>
      </c>
      <c r="H27" s="321">
        <v>640</v>
      </c>
      <c r="I27" s="321">
        <v>337</v>
      </c>
      <c r="J27" s="321">
        <v>303</v>
      </c>
      <c r="K27" s="321">
        <v>643</v>
      </c>
      <c r="L27" s="321">
        <v>341</v>
      </c>
      <c r="M27" s="321">
        <v>302</v>
      </c>
      <c r="N27" s="321">
        <v>860</v>
      </c>
      <c r="O27" s="321">
        <v>441</v>
      </c>
      <c r="P27" s="321">
        <v>419</v>
      </c>
      <c r="Q27" s="321">
        <v>1576</v>
      </c>
      <c r="R27" s="321">
        <v>807</v>
      </c>
      <c r="S27" s="321">
        <v>769</v>
      </c>
      <c r="T27" s="321">
        <v>2093</v>
      </c>
      <c r="U27" s="321">
        <v>1037</v>
      </c>
      <c r="V27" s="321">
        <v>1056</v>
      </c>
      <c r="W27" s="321">
        <v>-734</v>
      </c>
      <c r="X27" s="321">
        <v>-330</v>
      </c>
      <c r="Y27" s="563">
        <v>-404</v>
      </c>
      <c r="Z27" s="66" t="s">
        <v>82</v>
      </c>
      <c r="AA27" s="57"/>
      <c r="AB27" s="57"/>
      <c r="AC27" s="57"/>
      <c r="AD27" s="27"/>
      <c r="AE27" s="27"/>
      <c r="AF27" s="27"/>
      <c r="AG27" s="27"/>
      <c r="AH27" s="27"/>
      <c r="AI27" s="27"/>
      <c r="AJ27" s="27"/>
      <c r="AK27" s="27"/>
    </row>
    <row r="28" spans="1:37" s="56" customFormat="1" ht="17.25" customHeight="1">
      <c r="A28" s="169" t="s">
        <v>208</v>
      </c>
      <c r="B28" s="321">
        <v>3037</v>
      </c>
      <c r="C28" s="321">
        <v>1567</v>
      </c>
      <c r="D28" s="321">
        <v>1470</v>
      </c>
      <c r="E28" s="321">
        <v>3342</v>
      </c>
      <c r="F28" s="321">
        <v>1676</v>
      </c>
      <c r="G28" s="321">
        <v>1666</v>
      </c>
      <c r="H28" s="321">
        <v>779</v>
      </c>
      <c r="I28" s="321">
        <v>402</v>
      </c>
      <c r="J28" s="321">
        <v>377</v>
      </c>
      <c r="K28" s="321">
        <v>729</v>
      </c>
      <c r="L28" s="321">
        <v>362</v>
      </c>
      <c r="M28" s="321">
        <v>367</v>
      </c>
      <c r="N28" s="321">
        <v>941</v>
      </c>
      <c r="O28" s="321">
        <v>472</v>
      </c>
      <c r="P28" s="321">
        <v>469</v>
      </c>
      <c r="Q28" s="321">
        <v>1529</v>
      </c>
      <c r="R28" s="321">
        <v>803</v>
      </c>
      <c r="S28" s="321">
        <v>726</v>
      </c>
      <c r="T28" s="321">
        <v>1622</v>
      </c>
      <c r="U28" s="321">
        <v>802</v>
      </c>
      <c r="V28" s="321">
        <v>820</v>
      </c>
      <c r="W28" s="321">
        <v>-305</v>
      </c>
      <c r="X28" s="321">
        <v>-109</v>
      </c>
      <c r="Y28" s="563">
        <v>-196</v>
      </c>
      <c r="Z28" s="66" t="s">
        <v>56</v>
      </c>
      <c r="AA28" s="57"/>
      <c r="AB28" s="57"/>
      <c r="AC28" s="57"/>
      <c r="AD28" s="27"/>
      <c r="AE28" s="27"/>
      <c r="AF28" s="27"/>
      <c r="AG28" s="27"/>
      <c r="AH28" s="27"/>
      <c r="AI28" s="27"/>
      <c r="AJ28" s="27"/>
      <c r="AK28" s="27"/>
    </row>
    <row r="29" spans="1:37" s="56" customFormat="1" ht="26.25" customHeight="1">
      <c r="A29" s="169" t="s">
        <v>205</v>
      </c>
      <c r="B29" s="321">
        <v>5316</v>
      </c>
      <c r="C29" s="321">
        <v>2835</v>
      </c>
      <c r="D29" s="321">
        <v>2481</v>
      </c>
      <c r="E29" s="321">
        <v>5991</v>
      </c>
      <c r="F29" s="321">
        <v>3093</v>
      </c>
      <c r="G29" s="321">
        <v>2898</v>
      </c>
      <c r="H29" s="321">
        <v>1333</v>
      </c>
      <c r="I29" s="321">
        <v>706</v>
      </c>
      <c r="J29" s="321">
        <v>627</v>
      </c>
      <c r="K29" s="321">
        <v>1367</v>
      </c>
      <c r="L29" s="321">
        <v>747</v>
      </c>
      <c r="M29" s="321">
        <v>620</v>
      </c>
      <c r="N29" s="321">
        <v>1615</v>
      </c>
      <c r="O29" s="321">
        <v>853</v>
      </c>
      <c r="P29" s="321">
        <v>762</v>
      </c>
      <c r="Q29" s="321">
        <v>2616</v>
      </c>
      <c r="R29" s="321">
        <v>1382</v>
      </c>
      <c r="S29" s="321">
        <v>1234</v>
      </c>
      <c r="T29" s="321">
        <v>3043</v>
      </c>
      <c r="U29" s="321">
        <v>1534</v>
      </c>
      <c r="V29" s="321">
        <v>1509</v>
      </c>
      <c r="W29" s="321">
        <v>-675</v>
      </c>
      <c r="X29" s="321">
        <v>-258</v>
      </c>
      <c r="Y29" s="563">
        <v>-417</v>
      </c>
      <c r="Z29" s="66" t="s">
        <v>185</v>
      </c>
      <c r="AA29" s="57"/>
      <c r="AB29" s="57"/>
      <c r="AC29" s="57"/>
      <c r="AD29" s="27"/>
      <c r="AE29" s="27"/>
      <c r="AF29" s="27"/>
      <c r="AG29" s="27"/>
      <c r="AH29" s="27"/>
      <c r="AI29" s="27"/>
      <c r="AJ29" s="27"/>
      <c r="AK29" s="27"/>
    </row>
    <row r="30" spans="1:37" s="56" customFormat="1" ht="17.25" customHeight="1">
      <c r="A30" s="169" t="s">
        <v>250</v>
      </c>
      <c r="B30" s="321">
        <v>6158</v>
      </c>
      <c r="C30" s="321">
        <v>3537</v>
      </c>
      <c r="D30" s="321">
        <v>2621</v>
      </c>
      <c r="E30" s="321">
        <v>6345</v>
      </c>
      <c r="F30" s="321">
        <v>3397</v>
      </c>
      <c r="G30" s="321">
        <v>2948</v>
      </c>
      <c r="H30" s="321">
        <v>915</v>
      </c>
      <c r="I30" s="321">
        <v>498</v>
      </c>
      <c r="J30" s="321">
        <v>417</v>
      </c>
      <c r="K30" s="321">
        <v>2273</v>
      </c>
      <c r="L30" s="321">
        <v>1256</v>
      </c>
      <c r="M30" s="321">
        <v>1017</v>
      </c>
      <c r="N30" s="321">
        <v>2563</v>
      </c>
      <c r="O30" s="321">
        <v>1364</v>
      </c>
      <c r="P30" s="321">
        <v>1199</v>
      </c>
      <c r="Q30" s="321">
        <v>2970</v>
      </c>
      <c r="R30" s="321">
        <v>1783</v>
      </c>
      <c r="S30" s="321">
        <v>1187</v>
      </c>
      <c r="T30" s="321">
        <v>2867</v>
      </c>
      <c r="U30" s="321">
        <v>1535</v>
      </c>
      <c r="V30" s="321">
        <v>1332</v>
      </c>
      <c r="W30" s="321">
        <v>-187</v>
      </c>
      <c r="X30" s="321">
        <v>140</v>
      </c>
      <c r="Y30" s="563">
        <v>-327</v>
      </c>
      <c r="Z30" s="66" t="s">
        <v>192</v>
      </c>
      <c r="AA30" s="57"/>
      <c r="AB30" s="57"/>
      <c r="AC30" s="57"/>
      <c r="AD30" s="27"/>
      <c r="AE30" s="27"/>
      <c r="AF30" s="27"/>
      <c r="AG30" s="27"/>
      <c r="AH30" s="27"/>
      <c r="AI30" s="27"/>
      <c r="AJ30" s="27"/>
      <c r="AK30" s="27"/>
    </row>
    <row r="31" spans="1:37" s="56" customFormat="1" ht="17.25" customHeight="1">
      <c r="A31" s="169" t="s">
        <v>230</v>
      </c>
      <c r="B31" s="321">
        <v>17154</v>
      </c>
      <c r="C31" s="321">
        <v>8599</v>
      </c>
      <c r="D31" s="321">
        <v>8555</v>
      </c>
      <c r="E31" s="321">
        <v>11661</v>
      </c>
      <c r="F31" s="321">
        <v>5881</v>
      </c>
      <c r="G31" s="321">
        <v>5780</v>
      </c>
      <c r="H31" s="321">
        <v>3316</v>
      </c>
      <c r="I31" s="321">
        <v>1669</v>
      </c>
      <c r="J31" s="321">
        <v>1647</v>
      </c>
      <c r="K31" s="321">
        <v>9174</v>
      </c>
      <c r="L31" s="321">
        <v>4519</v>
      </c>
      <c r="M31" s="321">
        <v>4655</v>
      </c>
      <c r="N31" s="321">
        <v>4402</v>
      </c>
      <c r="O31" s="321">
        <v>2207</v>
      </c>
      <c r="P31" s="321">
        <v>2195</v>
      </c>
      <c r="Q31" s="321">
        <v>4664</v>
      </c>
      <c r="R31" s="321">
        <v>2411</v>
      </c>
      <c r="S31" s="321">
        <v>2253</v>
      </c>
      <c r="T31" s="321">
        <v>3943</v>
      </c>
      <c r="U31" s="321">
        <v>2005</v>
      </c>
      <c r="V31" s="321">
        <v>1938</v>
      </c>
      <c r="W31" s="321">
        <v>5493</v>
      </c>
      <c r="X31" s="321">
        <v>2718</v>
      </c>
      <c r="Y31" s="563">
        <v>2775</v>
      </c>
      <c r="Z31" s="66" t="s">
        <v>53</v>
      </c>
      <c r="AA31" s="57"/>
      <c r="AB31" s="57"/>
      <c r="AC31" s="57"/>
      <c r="AD31" s="27"/>
      <c r="AE31" s="27"/>
      <c r="AF31" s="27"/>
      <c r="AG31" s="27"/>
      <c r="AH31" s="27"/>
      <c r="AI31" s="27"/>
      <c r="AJ31" s="27"/>
      <c r="AK31" s="27"/>
    </row>
    <row r="32" spans="1:37" s="56" customFormat="1" ht="17.25" customHeight="1">
      <c r="A32" s="169" t="s">
        <v>229</v>
      </c>
      <c r="B32" s="321">
        <v>3017</v>
      </c>
      <c r="C32" s="321">
        <v>1582</v>
      </c>
      <c r="D32" s="321">
        <v>1435</v>
      </c>
      <c r="E32" s="321">
        <v>3210</v>
      </c>
      <c r="F32" s="321">
        <v>1675</v>
      </c>
      <c r="G32" s="321">
        <v>1535</v>
      </c>
      <c r="H32" s="321">
        <v>568</v>
      </c>
      <c r="I32" s="321">
        <v>277</v>
      </c>
      <c r="J32" s="321">
        <v>291</v>
      </c>
      <c r="K32" s="321">
        <v>484</v>
      </c>
      <c r="L32" s="321">
        <v>261</v>
      </c>
      <c r="M32" s="321">
        <v>223</v>
      </c>
      <c r="N32" s="321">
        <v>640</v>
      </c>
      <c r="O32" s="321">
        <v>318</v>
      </c>
      <c r="P32" s="321">
        <v>322</v>
      </c>
      <c r="Q32" s="321">
        <v>1965</v>
      </c>
      <c r="R32" s="321">
        <v>1044</v>
      </c>
      <c r="S32" s="321">
        <v>921</v>
      </c>
      <c r="T32" s="321">
        <v>2002</v>
      </c>
      <c r="U32" s="321">
        <v>1080</v>
      </c>
      <c r="V32" s="321">
        <v>922</v>
      </c>
      <c r="W32" s="321">
        <v>-193</v>
      </c>
      <c r="X32" s="321">
        <v>-93</v>
      </c>
      <c r="Y32" s="563">
        <v>-100</v>
      </c>
      <c r="Z32" s="66" t="s">
        <v>86</v>
      </c>
      <c r="AA32" s="57"/>
      <c r="AB32" s="57"/>
      <c r="AC32" s="57"/>
      <c r="AD32" s="27"/>
      <c r="AE32" s="27"/>
      <c r="AF32" s="27"/>
      <c r="AG32" s="27"/>
      <c r="AH32" s="27"/>
      <c r="AI32" s="27"/>
      <c r="AJ32" s="27"/>
      <c r="AK32" s="27"/>
    </row>
    <row r="33" spans="1:37" s="56" customFormat="1" ht="26.25" customHeight="1">
      <c r="A33" s="169" t="s">
        <v>223</v>
      </c>
      <c r="B33" s="321">
        <v>4983</v>
      </c>
      <c r="C33" s="321">
        <v>2675</v>
      </c>
      <c r="D33" s="321">
        <v>2308</v>
      </c>
      <c r="E33" s="321">
        <v>5641</v>
      </c>
      <c r="F33" s="321">
        <v>2969</v>
      </c>
      <c r="G33" s="321">
        <v>2672</v>
      </c>
      <c r="H33" s="321">
        <v>1496</v>
      </c>
      <c r="I33" s="321">
        <v>778</v>
      </c>
      <c r="J33" s="321">
        <v>718</v>
      </c>
      <c r="K33" s="321">
        <v>527</v>
      </c>
      <c r="L33" s="321">
        <v>281</v>
      </c>
      <c r="M33" s="321">
        <v>246</v>
      </c>
      <c r="N33" s="321">
        <v>587</v>
      </c>
      <c r="O33" s="321">
        <v>313</v>
      </c>
      <c r="P33" s="321">
        <v>274</v>
      </c>
      <c r="Q33" s="321">
        <v>2960</v>
      </c>
      <c r="R33" s="321">
        <v>1616</v>
      </c>
      <c r="S33" s="321">
        <v>1344</v>
      </c>
      <c r="T33" s="321">
        <v>3558</v>
      </c>
      <c r="U33" s="321">
        <v>1878</v>
      </c>
      <c r="V33" s="321">
        <v>1680</v>
      </c>
      <c r="W33" s="321">
        <v>-658</v>
      </c>
      <c r="X33" s="321">
        <v>-294</v>
      </c>
      <c r="Y33" s="563">
        <v>-364</v>
      </c>
      <c r="Z33" s="322" t="s">
        <v>95</v>
      </c>
      <c r="AA33" s="57"/>
      <c r="AB33" s="57"/>
      <c r="AC33" s="57"/>
      <c r="AD33" s="27"/>
      <c r="AE33" s="27"/>
      <c r="AF33" s="27"/>
      <c r="AG33" s="27"/>
      <c r="AH33" s="27"/>
      <c r="AI33" s="27"/>
      <c r="AJ33" s="27"/>
      <c r="AK33" s="27"/>
    </row>
    <row r="34" spans="1:37" s="56" customFormat="1" ht="17.25" customHeight="1">
      <c r="A34" s="169" t="s">
        <v>266</v>
      </c>
      <c r="B34" s="321">
        <v>5720</v>
      </c>
      <c r="C34" s="321">
        <v>3069</v>
      </c>
      <c r="D34" s="321">
        <v>2651</v>
      </c>
      <c r="E34" s="321">
        <v>6214</v>
      </c>
      <c r="F34" s="321">
        <v>3351</v>
      </c>
      <c r="G34" s="321">
        <v>2863</v>
      </c>
      <c r="H34" s="321">
        <v>965</v>
      </c>
      <c r="I34" s="321">
        <v>491</v>
      </c>
      <c r="J34" s="321">
        <v>474</v>
      </c>
      <c r="K34" s="321">
        <v>465</v>
      </c>
      <c r="L34" s="321">
        <v>260</v>
      </c>
      <c r="M34" s="321">
        <v>205</v>
      </c>
      <c r="N34" s="321">
        <v>581</v>
      </c>
      <c r="O34" s="321">
        <v>315</v>
      </c>
      <c r="P34" s="321">
        <v>266</v>
      </c>
      <c r="Q34" s="321">
        <v>4290</v>
      </c>
      <c r="R34" s="321">
        <v>2318</v>
      </c>
      <c r="S34" s="321">
        <v>1972</v>
      </c>
      <c r="T34" s="321">
        <v>4668</v>
      </c>
      <c r="U34" s="321">
        <v>2545</v>
      </c>
      <c r="V34" s="321">
        <v>2123</v>
      </c>
      <c r="W34" s="321">
        <v>-494</v>
      </c>
      <c r="X34" s="321">
        <v>-282</v>
      </c>
      <c r="Y34" s="563">
        <v>-212</v>
      </c>
      <c r="Z34" s="66" t="s">
        <v>84</v>
      </c>
      <c r="AA34" s="57"/>
      <c r="AB34" s="57"/>
      <c r="AC34" s="57"/>
      <c r="AD34" s="27"/>
      <c r="AE34" s="27"/>
      <c r="AF34" s="27"/>
      <c r="AG34" s="27"/>
      <c r="AH34" s="27"/>
      <c r="AI34" s="27"/>
      <c r="AJ34" s="27"/>
      <c r="AK34" s="27"/>
    </row>
    <row r="35" spans="1:37" s="56" customFormat="1" ht="17.25" customHeight="1">
      <c r="A35" s="169" t="s">
        <v>22</v>
      </c>
      <c r="B35" s="321">
        <v>3514</v>
      </c>
      <c r="C35" s="321">
        <v>1927</v>
      </c>
      <c r="D35" s="321">
        <v>1587</v>
      </c>
      <c r="E35" s="321">
        <v>4196</v>
      </c>
      <c r="F35" s="321">
        <v>2243</v>
      </c>
      <c r="G35" s="321">
        <v>1953</v>
      </c>
      <c r="H35" s="321">
        <v>869</v>
      </c>
      <c r="I35" s="321">
        <v>478</v>
      </c>
      <c r="J35" s="321">
        <v>391</v>
      </c>
      <c r="K35" s="321">
        <v>791</v>
      </c>
      <c r="L35" s="321">
        <v>413</v>
      </c>
      <c r="M35" s="321">
        <v>378</v>
      </c>
      <c r="N35" s="321">
        <v>1087</v>
      </c>
      <c r="O35" s="321">
        <v>599</v>
      </c>
      <c r="P35" s="321">
        <v>488</v>
      </c>
      <c r="Q35" s="321">
        <v>1854</v>
      </c>
      <c r="R35" s="321">
        <v>1036</v>
      </c>
      <c r="S35" s="321">
        <v>818</v>
      </c>
      <c r="T35" s="321">
        <v>2240</v>
      </c>
      <c r="U35" s="321">
        <v>1166</v>
      </c>
      <c r="V35" s="321">
        <v>1074</v>
      </c>
      <c r="W35" s="321">
        <v>-682</v>
      </c>
      <c r="X35" s="321">
        <v>-316</v>
      </c>
      <c r="Y35" s="563">
        <v>-366</v>
      </c>
      <c r="Z35" s="66" t="s">
        <v>269</v>
      </c>
      <c r="AA35" s="57"/>
      <c r="AB35" s="57"/>
      <c r="AC35" s="57"/>
      <c r="AD35" s="27"/>
      <c r="AE35" s="27"/>
      <c r="AF35" s="27"/>
      <c r="AG35" s="27"/>
      <c r="AH35" s="27"/>
      <c r="AI35" s="27"/>
      <c r="AJ35" s="27"/>
      <c r="AK35" s="27"/>
    </row>
    <row r="36" spans="1:37" s="56" customFormat="1" ht="17.25" customHeight="1">
      <c r="A36" s="169" t="s">
        <v>240</v>
      </c>
      <c r="B36" s="321">
        <v>2709</v>
      </c>
      <c r="C36" s="321">
        <v>1503</v>
      </c>
      <c r="D36" s="321">
        <v>1206</v>
      </c>
      <c r="E36" s="321">
        <v>3408</v>
      </c>
      <c r="F36" s="321">
        <v>1819</v>
      </c>
      <c r="G36" s="321">
        <v>1589</v>
      </c>
      <c r="H36" s="321">
        <v>637</v>
      </c>
      <c r="I36" s="321">
        <v>351</v>
      </c>
      <c r="J36" s="321">
        <v>286</v>
      </c>
      <c r="K36" s="321">
        <v>663</v>
      </c>
      <c r="L36" s="321">
        <v>388</v>
      </c>
      <c r="M36" s="321">
        <v>275</v>
      </c>
      <c r="N36" s="321">
        <v>1039</v>
      </c>
      <c r="O36" s="321">
        <v>574</v>
      </c>
      <c r="P36" s="321">
        <v>465</v>
      </c>
      <c r="Q36" s="321">
        <v>1409</v>
      </c>
      <c r="R36" s="321">
        <v>764</v>
      </c>
      <c r="S36" s="321">
        <v>645</v>
      </c>
      <c r="T36" s="321">
        <v>1732</v>
      </c>
      <c r="U36" s="321">
        <v>894</v>
      </c>
      <c r="V36" s="321">
        <v>838</v>
      </c>
      <c r="W36" s="321">
        <v>-699</v>
      </c>
      <c r="X36" s="321">
        <v>-316</v>
      </c>
      <c r="Y36" s="563">
        <v>-383</v>
      </c>
      <c r="Z36" s="322" t="s">
        <v>51</v>
      </c>
      <c r="AA36" s="57"/>
      <c r="AB36" s="57"/>
      <c r="AC36" s="57"/>
      <c r="AD36" s="27"/>
      <c r="AE36" s="27"/>
      <c r="AF36" s="27"/>
      <c r="AG36" s="27"/>
      <c r="AH36" s="27"/>
      <c r="AI36" s="27"/>
      <c r="AJ36" s="27"/>
      <c r="AK36" s="27"/>
    </row>
    <row r="37" spans="1:37" s="56" customFormat="1" ht="17.25" customHeight="1">
      <c r="A37" s="169" t="s">
        <v>207</v>
      </c>
      <c r="B37" s="321">
        <v>3978</v>
      </c>
      <c r="C37" s="321">
        <v>2282</v>
      </c>
      <c r="D37" s="321">
        <v>1696</v>
      </c>
      <c r="E37" s="321">
        <v>4024</v>
      </c>
      <c r="F37" s="321">
        <v>2276</v>
      </c>
      <c r="G37" s="321">
        <v>1748</v>
      </c>
      <c r="H37" s="321">
        <v>386</v>
      </c>
      <c r="I37" s="321">
        <v>247</v>
      </c>
      <c r="J37" s="321">
        <v>139</v>
      </c>
      <c r="K37" s="321">
        <v>2017</v>
      </c>
      <c r="L37" s="321">
        <v>1127</v>
      </c>
      <c r="M37" s="321">
        <v>890</v>
      </c>
      <c r="N37" s="321">
        <v>2119</v>
      </c>
      <c r="O37" s="321">
        <v>1159</v>
      </c>
      <c r="P37" s="321">
        <v>960</v>
      </c>
      <c r="Q37" s="321">
        <v>1575</v>
      </c>
      <c r="R37" s="321">
        <v>908</v>
      </c>
      <c r="S37" s="321">
        <v>667</v>
      </c>
      <c r="T37" s="321">
        <v>1519</v>
      </c>
      <c r="U37" s="321">
        <v>870</v>
      </c>
      <c r="V37" s="321">
        <v>649</v>
      </c>
      <c r="W37" s="321">
        <v>-46</v>
      </c>
      <c r="X37" s="321">
        <v>6</v>
      </c>
      <c r="Y37" s="563">
        <v>-52</v>
      </c>
      <c r="Z37" s="322" t="s">
        <v>64</v>
      </c>
      <c r="AA37" s="57"/>
      <c r="AB37" s="57"/>
      <c r="AC37" s="57"/>
      <c r="AD37" s="27"/>
      <c r="AE37" s="27"/>
      <c r="AF37" s="27"/>
      <c r="AG37" s="27"/>
      <c r="AH37" s="27"/>
      <c r="AI37" s="27"/>
      <c r="AJ37" s="27"/>
      <c r="AK37" s="27"/>
    </row>
    <row r="38" spans="1:37" s="58" customFormat="1" ht="6.75" customHeight="1">
      <c r="A38" s="170"/>
      <c r="B38" s="323"/>
      <c r="C38" s="324"/>
      <c r="D38" s="324"/>
      <c r="E38" s="323"/>
      <c r="F38" s="324"/>
      <c r="G38" s="324"/>
      <c r="H38" s="323"/>
      <c r="I38" s="324"/>
      <c r="J38" s="324"/>
      <c r="K38" s="323"/>
      <c r="L38" s="324"/>
      <c r="M38" s="324"/>
      <c r="N38" s="323"/>
      <c r="O38" s="324"/>
      <c r="P38" s="324"/>
      <c r="Q38" s="323"/>
      <c r="R38" s="324"/>
      <c r="S38" s="324"/>
      <c r="T38" s="323"/>
      <c r="U38" s="324"/>
      <c r="V38" s="324"/>
      <c r="W38" s="323"/>
      <c r="X38" s="324"/>
      <c r="Y38" s="500"/>
      <c r="Z38" s="498"/>
    </row>
    <row r="39" spans="1:37" s="58" customFormat="1" ht="15" customHeight="1">
      <c r="A39" s="519" t="s">
        <v>439</v>
      </c>
      <c r="Z39" s="520" t="s">
        <v>525</v>
      </c>
    </row>
    <row r="40" spans="1:37" s="36" customFormat="1" ht="15" customHeight="1">
      <c r="A40" s="32" t="s">
        <v>530</v>
      </c>
      <c r="R40" s="510"/>
      <c r="S40" s="510"/>
      <c r="X40" s="510"/>
      <c r="Y40" s="510"/>
      <c r="Z40" s="510" t="s">
        <v>526</v>
      </c>
    </row>
  </sheetData>
  <mergeCells count="7">
    <mergeCell ref="B6:D6"/>
    <mergeCell ref="E6:G6"/>
    <mergeCell ref="A2:M2"/>
    <mergeCell ref="N2:Z2"/>
    <mergeCell ref="B5:G5"/>
    <mergeCell ref="Q5:V5"/>
    <mergeCell ref="W5:Y5"/>
  </mergeCells>
  <phoneticPr fontId="49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이름이 지정된 범위</vt:lpstr>
      </vt:variant>
      <vt:variant>
        <vt:i4>15</vt:i4>
      </vt:variant>
    </vt:vector>
  </HeadingPairs>
  <TitlesOfParts>
    <vt:vector size="32" baseType="lpstr">
      <vt:lpstr>3(1,3,4)</vt:lpstr>
      <vt:lpstr>3-1 등록인구 추이</vt:lpstr>
      <vt:lpstr>3-2시군별세대및인구(주민등록)</vt:lpstr>
      <vt:lpstr>3-3연령(5세 계급)및성별인구</vt:lpstr>
      <vt:lpstr>3-4인구동태</vt:lpstr>
      <vt:lpstr>3-4-1시군별인구동태</vt:lpstr>
      <vt:lpstr>3-5인구이동</vt:lpstr>
      <vt:lpstr>3-5-1시군별인구이동</vt:lpstr>
      <vt:lpstr>3-6주민등록전입지별(타시도-&gt;전남)</vt:lpstr>
      <vt:lpstr>3-7주민등록전출지별(전남-&gt;타시도)</vt:lpstr>
      <vt:lpstr>3-8외국인국적별등록현황</vt:lpstr>
      <vt:lpstr>3-9외국인과의혼인</vt:lpstr>
      <vt:lpstr>3-10 사망원인별 사망</vt:lpstr>
      <vt:lpstr>3-10-1사망원인별 사망(시군별)</vt:lpstr>
      <vt:lpstr>3-11  혼인율</vt:lpstr>
      <vt:lpstr>3-12  이혼율</vt:lpstr>
      <vt:lpstr>3-13 여성가구주현황</vt:lpstr>
      <vt:lpstr>'3(1,3,4)'!Print_Area</vt:lpstr>
      <vt:lpstr>'3-10 사망원인별 사망'!Print_Area</vt:lpstr>
      <vt:lpstr>'3-10-1사망원인별 사망(시군별)'!Print_Area</vt:lpstr>
      <vt:lpstr>'3-11  혼인율'!Print_Area</vt:lpstr>
      <vt:lpstr>'3-12  이혼율'!Print_Area</vt:lpstr>
      <vt:lpstr>'3-13 여성가구주현황'!Print_Area</vt:lpstr>
      <vt:lpstr>'3-2시군별세대및인구(주민등록)'!Print_Area</vt:lpstr>
      <vt:lpstr>'3-3연령(5세 계급)및성별인구'!Print_Area</vt:lpstr>
      <vt:lpstr>'3-4-1시군별인구동태'!Print_Area</vt:lpstr>
      <vt:lpstr>'3-4인구동태'!Print_Area</vt:lpstr>
      <vt:lpstr>'3-5-1시군별인구이동'!Print_Area</vt:lpstr>
      <vt:lpstr>'3-5인구이동'!Print_Area</vt:lpstr>
      <vt:lpstr>'3-6주민등록전입지별(타시도-&gt;전남)'!Print_Area</vt:lpstr>
      <vt:lpstr>'3-7주민등록전출지별(전남-&gt;타시도)'!Print_Area</vt:lpstr>
      <vt:lpstr>'3-8외국인국적별등록현황'!Print_Area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revision>8</cp:revision>
  <cp:lastPrinted>2022-09-14T05:00:58Z</cp:lastPrinted>
  <dcterms:created xsi:type="dcterms:W3CDTF">2005-04-22T00:19:50Z</dcterms:created>
  <dcterms:modified xsi:type="dcterms:W3CDTF">2023-05-22T00:44:55Z</dcterms:modified>
</cp:coreProperties>
</file>