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2 통계연보\22년 통계연보 작성\"/>
    </mc:Choice>
  </mc:AlternateContent>
  <bookViews>
    <workbookView xWindow="720" yWindow="465" windowWidth="25440" windowHeight="15510" tabRatio="931" firstSheet="1" activeTab="2"/>
  </bookViews>
  <sheets>
    <sheet name="StartUp" sheetId="1" state="veryHidden" r:id="rId1"/>
    <sheet name="6(39)" sheetId="2" r:id="rId2"/>
    <sheet name="6-1농가및농가인구" sheetId="49" r:id="rId3"/>
    <sheet name="6-2연령별농가인구" sheetId="4" r:id="rId4"/>
    <sheet name="6-3경지면적" sheetId="5" r:id="rId5"/>
    <sheet name="6-4경지규모별농가" sheetId="6" r:id="rId6"/>
    <sheet name="6-5식량작물-1,2" sheetId="11" r:id="rId7"/>
    <sheet name="6-5식량작물-3,4,5" sheetId="12" r:id="rId8"/>
    <sheet name="6-6채소류생산량" sheetId="13" r:id="rId9"/>
    <sheet name="6-7특용작물" sheetId="14" r:id="rId10"/>
    <sheet name="6-8친환경 농.축산물 출하현황" sheetId="47" r:id="rId11"/>
    <sheet name="6-9화훼류재배" sheetId="48" r:id="rId12"/>
    <sheet name="6-10농업용기계보유" sheetId="21" r:id="rId13"/>
    <sheet name="6-11가축사육" sheetId="23" r:id="rId14"/>
    <sheet name="6-12가축전염병발생" sheetId="24" r:id="rId15"/>
    <sheet name="6-13임산물생산량" sheetId="33" r:id="rId16"/>
    <sheet name="6-14조림" sheetId="35" r:id="rId17"/>
    <sheet name="6-15산림피해" sheetId="36" r:id="rId18"/>
    <sheet name="6-16-가 어가및어가인구(해수면어업)" sheetId="37" r:id="rId19"/>
    <sheet name="6-16-나 어가및어가인구(내수면어업)" sheetId="38" r:id="rId20"/>
    <sheet name="6-17어선보유" sheetId="39" r:id="rId21"/>
    <sheet name="6-18수산물가공품생산량" sheetId="44" r:id="rId22"/>
    <sheet name="6-19수산물생산량및판매금액(수산물계통판매고)" sheetId="45" r:id="rId23"/>
  </sheets>
  <definedNames>
    <definedName name="Document_array" localSheetId="2">{"Book1"}</definedName>
    <definedName name="Document_array">{"Book1"}</definedName>
    <definedName name="_xlnm.Print_Area" localSheetId="1">'6(39)'!$A$1:$S$41</definedName>
    <definedName name="_xlnm.Print_Area" localSheetId="12">'6-10농업용기계보유'!$A$1:$W$39</definedName>
    <definedName name="_xlnm.Print_Area" localSheetId="13">'6-11가축사육'!$A$1:$P$28</definedName>
    <definedName name="_xlnm.Print_Area" localSheetId="16">'6-14조림'!$A$1:$P$38</definedName>
    <definedName name="_xlnm.Print_Area" localSheetId="17">'6-15산림피해'!$A$1:$T$39</definedName>
    <definedName name="_xlnm.Print_Area" localSheetId="18">'6-16-가 어가및어가인구(해수면어업)'!$A$1:$O$19</definedName>
    <definedName name="_xlnm.Print_Area" localSheetId="19">'6-16-나 어가및어가인구(내수면어업)'!$A$1:$O$39</definedName>
    <definedName name="_xlnm.Print_Area" localSheetId="20">'6-17어선보유'!$A$1:$P$40</definedName>
    <definedName name="_xlnm.Print_Area" localSheetId="22">'6-19수산물생산량및판매금액(수산물계통판매고)'!$A$1:$P$28</definedName>
    <definedName name="_xlnm.Print_Area" localSheetId="2">'6-1농가및농가인구'!$A$1:$J$41</definedName>
    <definedName name="_xlnm.Print_Area" localSheetId="3">'6-2연령별농가인구'!$A$1:$V$17</definedName>
    <definedName name="_xlnm.Print_Area" localSheetId="4">'6-3경지면적'!$A$1:$H$38</definedName>
    <definedName name="_xlnm.Print_Area" localSheetId="5">'6-4경지규모별농가'!$A$1:$H$30</definedName>
    <definedName name="_xlnm.Print_Area" localSheetId="6">'6-5식량작물-1,2'!$A$1:$T$35</definedName>
    <definedName name="_xlnm.Print_Area" localSheetId="7">'6-5식량작물-3,4,5'!$A$1:$S$34</definedName>
    <definedName name="_xlnm.Print_Area" localSheetId="8">'6-6채소류생산량'!$A$1:$W$35</definedName>
    <definedName name="_xlnm.Print_Area" localSheetId="9">'6-7특용작물'!$A$1:$H$23</definedName>
    <definedName name="_xlnm.Print_Area" localSheetId="10">'6-8친환경 농.축산물 출하현황'!$A$1:$AC$39</definedName>
    <definedName name="_xlnm.Print_Area" localSheetId="11">'6-9화훼류재배'!$A$1:$P$39</definedName>
    <definedName name="Z_DC1E2880_23F5_11D3_A826_0020AF40B60E_.wvu.Cols" localSheetId="6">'6-5식량작물-1,2'!$D:$D</definedName>
  </definedNames>
  <calcPr calcId="162913"/>
</workbook>
</file>

<file path=xl/calcChain.xml><?xml version="1.0" encoding="utf-8"?>
<calcChain xmlns="http://schemas.openxmlformats.org/spreadsheetml/2006/main">
  <c r="Q24" i="13" l="1"/>
  <c r="G14" i="13"/>
  <c r="J14" i="13" l="1"/>
  <c r="M14" i="13"/>
  <c r="D15" i="6"/>
  <c r="C13" i="11" l="1"/>
  <c r="B15" i="6" l="1"/>
  <c r="G25" i="44" l="1"/>
  <c r="F25" i="44"/>
  <c r="B21" i="47" l="1"/>
  <c r="C21" i="47"/>
  <c r="D21" i="47"/>
  <c r="E21" i="47"/>
  <c r="B19" i="47"/>
  <c r="C19" i="47"/>
  <c r="D19" i="47"/>
  <c r="E19" i="47"/>
  <c r="V34" i="13" l="1"/>
  <c r="S34" i="13"/>
  <c r="P34" i="13"/>
  <c r="M34" i="13"/>
  <c r="J34" i="13"/>
  <c r="D34" i="13"/>
  <c r="V24" i="13"/>
  <c r="P24" i="13"/>
  <c r="M24" i="13"/>
  <c r="J24" i="13"/>
  <c r="G24" i="13"/>
  <c r="V14" i="13"/>
  <c r="S14" i="13"/>
  <c r="P14" i="13"/>
  <c r="B16" i="48" l="1"/>
  <c r="C16" i="48"/>
  <c r="B17" i="48"/>
  <c r="C17" i="48"/>
  <c r="B18" i="48"/>
  <c r="C18" i="48"/>
  <c r="B19" i="48"/>
  <c r="C19" i="48"/>
  <c r="B20" i="48"/>
  <c r="C20" i="48"/>
  <c r="B21" i="48"/>
  <c r="C21" i="48"/>
  <c r="B22" i="48"/>
  <c r="C22" i="48"/>
  <c r="B23" i="48"/>
  <c r="C23" i="48"/>
  <c r="B24" i="48"/>
  <c r="C24" i="48"/>
  <c r="B25" i="48"/>
  <c r="C25" i="48"/>
  <c r="B26" i="48"/>
  <c r="C26" i="48"/>
  <c r="B27" i="48"/>
  <c r="C27" i="48"/>
  <c r="B28" i="48"/>
  <c r="C28" i="48"/>
  <c r="B29" i="48"/>
  <c r="C29" i="48"/>
  <c r="B30" i="48"/>
  <c r="C30" i="48"/>
  <c r="B31" i="48"/>
  <c r="C31" i="48"/>
  <c r="B32" i="48"/>
  <c r="C32" i="48"/>
  <c r="B33" i="48"/>
  <c r="C33" i="48"/>
  <c r="B34" i="48"/>
  <c r="C34" i="48"/>
  <c r="B35" i="48"/>
  <c r="C35" i="48"/>
  <c r="B36" i="48"/>
  <c r="C36" i="48"/>
  <c r="C15" i="48"/>
  <c r="B15" i="48"/>
  <c r="P14" i="48"/>
  <c r="B20" i="47"/>
  <c r="C20" i="47"/>
  <c r="D20" i="47"/>
  <c r="E20" i="47"/>
  <c r="B22" i="47"/>
  <c r="C22" i="47"/>
  <c r="D22" i="47"/>
  <c r="E22" i="47"/>
  <c r="B23" i="47"/>
  <c r="C23" i="47"/>
  <c r="D23" i="47"/>
  <c r="E23" i="47"/>
  <c r="B24" i="47"/>
  <c r="C24" i="47"/>
  <c r="D24" i="47"/>
  <c r="E24" i="47"/>
  <c r="B25" i="47"/>
  <c r="C25" i="47"/>
  <c r="D25" i="47"/>
  <c r="E25" i="47"/>
  <c r="B26" i="47"/>
  <c r="C26" i="47"/>
  <c r="D26" i="47"/>
  <c r="E26" i="47"/>
  <c r="B27" i="47"/>
  <c r="C27" i="47"/>
  <c r="D27" i="47"/>
  <c r="E27" i="47"/>
  <c r="B28" i="47"/>
  <c r="C28" i="47"/>
  <c r="D28" i="47"/>
  <c r="E28" i="47"/>
  <c r="B29" i="47"/>
  <c r="C29" i="47"/>
  <c r="D29" i="47"/>
  <c r="E29" i="47"/>
  <c r="B30" i="47"/>
  <c r="C30" i="47"/>
  <c r="D30" i="47"/>
  <c r="E30" i="47"/>
  <c r="B31" i="47"/>
  <c r="C31" i="47"/>
  <c r="D31" i="47"/>
  <c r="E31" i="47"/>
  <c r="B32" i="47"/>
  <c r="C32" i="47"/>
  <c r="D32" i="47"/>
  <c r="E32" i="47"/>
  <c r="B33" i="47"/>
  <c r="C33" i="47"/>
  <c r="D33" i="47"/>
  <c r="E33" i="47"/>
  <c r="B34" i="47"/>
  <c r="C34" i="47"/>
  <c r="D34" i="47"/>
  <c r="E34" i="47"/>
  <c r="B35" i="47"/>
  <c r="C35" i="47"/>
  <c r="D35" i="47"/>
  <c r="E35" i="47"/>
  <c r="B36" i="47"/>
  <c r="C36" i="47"/>
  <c r="D36" i="47"/>
  <c r="E36" i="47"/>
  <c r="B37" i="47"/>
  <c r="C37" i="47"/>
  <c r="D37" i="47"/>
  <c r="E37" i="47"/>
  <c r="B16" i="47"/>
  <c r="C16" i="47"/>
  <c r="D16" i="47"/>
  <c r="E16" i="47"/>
  <c r="B17" i="47"/>
  <c r="C17" i="47"/>
  <c r="D17" i="47"/>
  <c r="E17" i="47"/>
  <c r="R15" i="47"/>
  <c r="S15" i="47" s="1"/>
  <c r="AC15" i="47" s="1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J15" i="39"/>
  <c r="K15" i="39" s="1"/>
  <c r="P15" i="39" s="1"/>
  <c r="K17" i="38"/>
  <c r="K18" i="38"/>
  <c r="K19" i="38"/>
  <c r="K20" i="38"/>
  <c r="K21" i="38"/>
  <c r="K22" i="38"/>
  <c r="K23" i="38"/>
  <c r="K24" i="38"/>
  <c r="K25" i="38"/>
  <c r="K26" i="38"/>
  <c r="K27" i="38"/>
  <c r="K28" i="38"/>
  <c r="K29" i="38"/>
  <c r="K30" i="38"/>
  <c r="K31" i="38"/>
  <c r="K32" i="38"/>
  <c r="K33" i="38"/>
  <c r="K34" i="38"/>
  <c r="K35" i="38"/>
  <c r="K36" i="38"/>
  <c r="K37" i="38"/>
  <c r="K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16" i="38"/>
  <c r="D17" i="38"/>
  <c r="B17" i="38" s="1"/>
  <c r="L17" i="38" s="1"/>
  <c r="D18" i="38"/>
  <c r="B18" i="38" s="1"/>
  <c r="L18" i="38" s="1"/>
  <c r="D19" i="38"/>
  <c r="B19" i="38" s="1"/>
  <c r="H19" i="38" s="1"/>
  <c r="D20" i="38"/>
  <c r="D21" i="38"/>
  <c r="B21" i="38" s="1"/>
  <c r="L21" i="38" s="1"/>
  <c r="D22" i="38"/>
  <c r="B22" i="38" s="1"/>
  <c r="L22" i="38" s="1"/>
  <c r="D23" i="38"/>
  <c r="B23" i="38" s="1"/>
  <c r="D24" i="38"/>
  <c r="D25" i="38"/>
  <c r="B25" i="38" s="1"/>
  <c r="L25" i="38" s="1"/>
  <c r="D26" i="38"/>
  <c r="B26" i="38" s="1"/>
  <c r="L26" i="38" s="1"/>
  <c r="D27" i="38"/>
  <c r="B27" i="38" s="1"/>
  <c r="H27" i="38" s="1"/>
  <c r="D28" i="38"/>
  <c r="D29" i="38"/>
  <c r="B29" i="38" s="1"/>
  <c r="L29" i="38" s="1"/>
  <c r="D30" i="38"/>
  <c r="B30" i="38" s="1"/>
  <c r="L30" i="38" s="1"/>
  <c r="D31" i="38"/>
  <c r="B31" i="38" s="1"/>
  <c r="H31" i="38" s="1"/>
  <c r="D32" i="38"/>
  <c r="B32" i="38" s="1"/>
  <c r="D33" i="38"/>
  <c r="B33" i="38" s="1"/>
  <c r="L33" i="38" s="1"/>
  <c r="D34" i="38"/>
  <c r="B34" i="38" s="1"/>
  <c r="L34" i="38" s="1"/>
  <c r="D35" i="38"/>
  <c r="B35" i="38" s="1"/>
  <c r="D36" i="38"/>
  <c r="D37" i="38"/>
  <c r="B37" i="38" s="1"/>
  <c r="L37" i="38" s="1"/>
  <c r="D16" i="38"/>
  <c r="B16" i="38" s="1"/>
  <c r="B20" i="38"/>
  <c r="H20" i="38" s="1"/>
  <c r="B24" i="38"/>
  <c r="B28" i="38"/>
  <c r="B36" i="38"/>
  <c r="O15" i="38"/>
  <c r="K15" i="37"/>
  <c r="G15" i="37"/>
  <c r="D15" i="37"/>
  <c r="B15" i="37" s="1"/>
  <c r="O15" i="37"/>
  <c r="B17" i="36"/>
  <c r="C17" i="36"/>
  <c r="D17" i="36"/>
  <c r="B18" i="36"/>
  <c r="C18" i="36"/>
  <c r="D18" i="36"/>
  <c r="B19" i="36"/>
  <c r="C19" i="36"/>
  <c r="D19" i="36"/>
  <c r="B20" i="36"/>
  <c r="C20" i="36"/>
  <c r="D20" i="36"/>
  <c r="B21" i="36"/>
  <c r="C21" i="36"/>
  <c r="D21" i="36"/>
  <c r="B22" i="36"/>
  <c r="C22" i="36"/>
  <c r="D22" i="36"/>
  <c r="B23" i="36"/>
  <c r="C23" i="36"/>
  <c r="D23" i="36"/>
  <c r="B24" i="36"/>
  <c r="C24" i="36"/>
  <c r="D24" i="36"/>
  <c r="B25" i="36"/>
  <c r="C25" i="36"/>
  <c r="D25" i="36"/>
  <c r="B26" i="36"/>
  <c r="C26" i="36"/>
  <c r="D26" i="36"/>
  <c r="B27" i="36"/>
  <c r="C27" i="36"/>
  <c r="D27" i="36"/>
  <c r="B28" i="36"/>
  <c r="C28" i="36"/>
  <c r="D28" i="36"/>
  <c r="B29" i="36"/>
  <c r="C29" i="36"/>
  <c r="D29" i="36"/>
  <c r="B30" i="36"/>
  <c r="C30" i="36"/>
  <c r="D30" i="36"/>
  <c r="B31" i="36"/>
  <c r="C31" i="36"/>
  <c r="D31" i="36"/>
  <c r="B32" i="36"/>
  <c r="C32" i="36"/>
  <c r="D32" i="36"/>
  <c r="B33" i="36"/>
  <c r="C33" i="36"/>
  <c r="D33" i="36"/>
  <c r="B34" i="36"/>
  <c r="C34" i="36"/>
  <c r="D34" i="36"/>
  <c r="B35" i="36"/>
  <c r="C35" i="36"/>
  <c r="D35" i="36"/>
  <c r="B36" i="36"/>
  <c r="C36" i="36"/>
  <c r="D36" i="36"/>
  <c r="B37" i="36"/>
  <c r="C37" i="36"/>
  <c r="D37" i="36"/>
  <c r="C16" i="36"/>
  <c r="D16" i="36"/>
  <c r="B16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B16" i="35"/>
  <c r="C16" i="35"/>
  <c r="B17" i="35"/>
  <c r="C17" i="35"/>
  <c r="B18" i="35"/>
  <c r="C18" i="35"/>
  <c r="B19" i="35"/>
  <c r="C19" i="35"/>
  <c r="B20" i="35"/>
  <c r="C20" i="35"/>
  <c r="B21" i="35"/>
  <c r="C21" i="35"/>
  <c r="B22" i="35"/>
  <c r="C22" i="35"/>
  <c r="B23" i="35"/>
  <c r="C23" i="35"/>
  <c r="B24" i="35"/>
  <c r="C24" i="35"/>
  <c r="B25" i="35"/>
  <c r="C25" i="35"/>
  <c r="B26" i="35"/>
  <c r="C26" i="35"/>
  <c r="B27" i="35"/>
  <c r="C27" i="35"/>
  <c r="B28" i="35"/>
  <c r="C28" i="35"/>
  <c r="B29" i="35"/>
  <c r="C29" i="35"/>
  <c r="B30" i="35"/>
  <c r="C30" i="35"/>
  <c r="B31" i="35"/>
  <c r="C31" i="35"/>
  <c r="B32" i="35"/>
  <c r="C32" i="35"/>
  <c r="B33" i="35"/>
  <c r="C33" i="35"/>
  <c r="B34" i="35"/>
  <c r="C34" i="35"/>
  <c r="B35" i="35"/>
  <c r="C35" i="35"/>
  <c r="B36" i="35"/>
  <c r="C36" i="35"/>
  <c r="C15" i="35"/>
  <c r="B15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R14" i="33"/>
  <c r="J13" i="24"/>
  <c r="P25" i="23"/>
  <c r="P14" i="23"/>
  <c r="Q37" i="21"/>
  <c r="Q36" i="21"/>
  <c r="Q35" i="21"/>
  <c r="Q34" i="21"/>
  <c r="Q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N37" i="21"/>
  <c r="N36" i="21"/>
  <c r="N35" i="21"/>
  <c r="N34" i="21"/>
  <c r="N33" i="21"/>
  <c r="N32" i="21"/>
  <c r="N31" i="21"/>
  <c r="N30" i="21"/>
  <c r="N29" i="21"/>
  <c r="N28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K17" i="21"/>
  <c r="K18" i="21"/>
  <c r="K19" i="21"/>
  <c r="K20" i="21"/>
  <c r="K21" i="21"/>
  <c r="B21" i="21" s="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16" i="21"/>
  <c r="H15" i="21"/>
  <c r="I15" i="21" s="1"/>
  <c r="W15" i="21" s="1"/>
  <c r="H22" i="14"/>
  <c r="H13" i="14"/>
  <c r="G34" i="13"/>
  <c r="E34" i="13"/>
  <c r="S24" i="13"/>
  <c r="D24" i="13"/>
  <c r="B24" i="13"/>
  <c r="D14" i="13"/>
  <c r="B14" i="13"/>
  <c r="W34" i="13"/>
  <c r="W24" i="13"/>
  <c r="W14" i="13"/>
  <c r="S23" i="12"/>
  <c r="S13" i="12"/>
  <c r="C33" i="11"/>
  <c r="B33" i="11"/>
  <c r="E23" i="11"/>
  <c r="C23" i="11"/>
  <c r="E13" i="11"/>
  <c r="T33" i="11"/>
  <c r="T23" i="11"/>
  <c r="T13" i="11"/>
  <c r="H26" i="6"/>
  <c r="H15" i="6"/>
  <c r="C14" i="5"/>
  <c r="D14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15" i="5"/>
  <c r="H14" i="5"/>
  <c r="C14" i="4"/>
  <c r="B14" i="4"/>
  <c r="V14" i="4"/>
  <c r="D16" i="49"/>
  <c r="B16" i="49" s="1"/>
  <c r="D17" i="49"/>
  <c r="B17" i="49" s="1"/>
  <c r="D18" i="49"/>
  <c r="B18" i="49" s="1"/>
  <c r="D19" i="49"/>
  <c r="B19" i="49" s="1"/>
  <c r="D20" i="49"/>
  <c r="B20" i="49" s="1"/>
  <c r="D21" i="49"/>
  <c r="B21" i="49" s="1"/>
  <c r="D22" i="49"/>
  <c r="B22" i="49" s="1"/>
  <c r="D23" i="49"/>
  <c r="B23" i="49" s="1"/>
  <c r="D24" i="49"/>
  <c r="B24" i="49" s="1"/>
  <c r="D25" i="49"/>
  <c r="B25" i="49" s="1"/>
  <c r="D26" i="49"/>
  <c r="B26" i="49" s="1"/>
  <c r="D27" i="49"/>
  <c r="B27" i="49" s="1"/>
  <c r="D28" i="49"/>
  <c r="B28" i="49" s="1"/>
  <c r="D29" i="49"/>
  <c r="B29" i="49" s="1"/>
  <c r="D30" i="49"/>
  <c r="B30" i="49" s="1"/>
  <c r="D31" i="49"/>
  <c r="B31" i="49" s="1"/>
  <c r="D32" i="49"/>
  <c r="B32" i="49" s="1"/>
  <c r="D33" i="49"/>
  <c r="B33" i="49" s="1"/>
  <c r="D34" i="49"/>
  <c r="B34" i="49" s="1"/>
  <c r="D35" i="49"/>
  <c r="B35" i="49" s="1"/>
  <c r="D36" i="49"/>
  <c r="B36" i="49" s="1"/>
  <c r="D15" i="49"/>
  <c r="B15" i="49" s="1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15" i="49"/>
  <c r="C14" i="49"/>
  <c r="E14" i="49"/>
  <c r="F14" i="49"/>
  <c r="H14" i="49"/>
  <c r="I14" i="49"/>
  <c r="J14" i="49"/>
  <c r="B33" i="21" l="1"/>
  <c r="L15" i="37"/>
  <c r="B29" i="21"/>
  <c r="B36" i="21"/>
  <c r="B18" i="21"/>
  <c r="B27" i="21"/>
  <c r="B16" i="21"/>
  <c r="B34" i="21"/>
  <c r="B22" i="21"/>
  <c r="H32" i="38"/>
  <c r="L27" i="38"/>
  <c r="L19" i="38"/>
  <c r="L35" i="38"/>
  <c r="L23" i="38"/>
  <c r="L31" i="38"/>
  <c r="L16" i="38"/>
  <c r="H25" i="38"/>
  <c r="H37" i="38"/>
  <c r="L36" i="38"/>
  <c r="L28" i="38"/>
  <c r="L24" i="38"/>
  <c r="L20" i="38"/>
  <c r="H15" i="37"/>
  <c r="H33" i="38"/>
  <c r="H26" i="38"/>
  <c r="L32" i="38"/>
  <c r="B17" i="21"/>
  <c r="H34" i="38"/>
  <c r="H18" i="38"/>
  <c r="C14" i="45"/>
  <c r="H21" i="38"/>
  <c r="H17" i="38"/>
  <c r="B14" i="5"/>
  <c r="B35" i="21"/>
  <c r="C15" i="36"/>
  <c r="H36" i="38"/>
  <c r="H28" i="38"/>
  <c r="H24" i="38"/>
  <c r="H16" i="38"/>
  <c r="H30" i="38"/>
  <c r="H22" i="38"/>
  <c r="D15" i="36"/>
  <c r="H29" i="38"/>
  <c r="B28" i="21"/>
  <c r="B15" i="36"/>
  <c r="H35" i="38"/>
  <c r="H23" i="38"/>
  <c r="B14" i="45"/>
  <c r="B14" i="35"/>
  <c r="C14" i="35"/>
  <c r="B30" i="21"/>
  <c r="B24" i="21"/>
  <c r="B23" i="21"/>
  <c r="B32" i="21"/>
  <c r="B26" i="21"/>
  <c r="B20" i="21"/>
  <c r="B37" i="21"/>
  <c r="B31" i="21"/>
  <c r="B25" i="21"/>
  <c r="B19" i="21"/>
  <c r="G14" i="49"/>
  <c r="D14" i="49"/>
  <c r="B14" i="49"/>
  <c r="J15" i="21"/>
  <c r="B33" i="12" l="1"/>
  <c r="B23" i="12"/>
  <c r="C23" i="12"/>
  <c r="B13" i="12"/>
  <c r="C13" i="12"/>
  <c r="M15" i="39" l="1"/>
  <c r="N15" i="39"/>
  <c r="O15" i="39"/>
  <c r="L15" i="39"/>
  <c r="C15" i="39"/>
  <c r="D15" i="39"/>
  <c r="E15" i="39"/>
  <c r="F15" i="39"/>
  <c r="G15" i="39"/>
  <c r="H15" i="39"/>
  <c r="I15" i="39"/>
  <c r="B15" i="39"/>
  <c r="T17" i="47" l="1"/>
  <c r="U17" i="47"/>
  <c r="V17" i="47"/>
  <c r="T18" i="47"/>
  <c r="U18" i="47"/>
  <c r="V18" i="47"/>
  <c r="T19" i="47"/>
  <c r="U19" i="47"/>
  <c r="V19" i="47"/>
  <c r="T20" i="47"/>
  <c r="U20" i="47"/>
  <c r="V20" i="47"/>
  <c r="T21" i="47"/>
  <c r="U21" i="47"/>
  <c r="V21" i="47"/>
  <c r="T22" i="47"/>
  <c r="U22" i="47"/>
  <c r="V22" i="47"/>
  <c r="T23" i="47"/>
  <c r="U23" i="47"/>
  <c r="V23" i="47"/>
  <c r="T24" i="47"/>
  <c r="U24" i="47"/>
  <c r="V24" i="47"/>
  <c r="T25" i="47"/>
  <c r="U25" i="47"/>
  <c r="V25" i="47"/>
  <c r="T26" i="47"/>
  <c r="U26" i="47"/>
  <c r="V26" i="47"/>
  <c r="T27" i="47"/>
  <c r="U27" i="47"/>
  <c r="V27" i="47"/>
  <c r="T28" i="47"/>
  <c r="U28" i="47"/>
  <c r="V28" i="47"/>
  <c r="T29" i="47"/>
  <c r="U29" i="47"/>
  <c r="V29" i="47"/>
  <c r="T30" i="47"/>
  <c r="U30" i="47"/>
  <c r="V30" i="47"/>
  <c r="T31" i="47"/>
  <c r="U31" i="47"/>
  <c r="V31" i="47"/>
  <c r="T32" i="47"/>
  <c r="U32" i="47"/>
  <c r="V32" i="47"/>
  <c r="T33" i="47"/>
  <c r="U33" i="47"/>
  <c r="V33" i="47"/>
  <c r="T34" i="47"/>
  <c r="U34" i="47"/>
  <c r="V34" i="47"/>
  <c r="T35" i="47"/>
  <c r="U35" i="47"/>
  <c r="V35" i="47"/>
  <c r="T36" i="47"/>
  <c r="U36" i="47"/>
  <c r="V36" i="47"/>
  <c r="T37" i="47"/>
  <c r="U37" i="47"/>
  <c r="V37" i="47"/>
  <c r="U16" i="47"/>
  <c r="V16" i="47"/>
  <c r="T16" i="47"/>
  <c r="B18" i="47"/>
  <c r="C18" i="47"/>
  <c r="D18" i="47"/>
  <c r="E18" i="47"/>
  <c r="C33" i="12" l="1"/>
  <c r="E15" i="5" l="1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G14" i="5"/>
  <c r="F14" i="5"/>
  <c r="E14" i="5"/>
  <c r="B14" i="48" l="1"/>
  <c r="D14" i="48"/>
  <c r="E14" i="48"/>
  <c r="F14" i="48"/>
  <c r="G14" i="48"/>
  <c r="H14" i="48"/>
  <c r="I14" i="48"/>
  <c r="J14" i="48"/>
  <c r="K14" i="48"/>
  <c r="L14" i="48"/>
  <c r="M14" i="48"/>
  <c r="N14" i="48"/>
  <c r="O14" i="48"/>
  <c r="C14" i="48" l="1"/>
  <c r="W15" i="47" l="1"/>
  <c r="X15" i="47"/>
  <c r="Y15" i="47"/>
  <c r="Z15" i="47"/>
  <c r="AA15" i="47"/>
  <c r="AB15" i="47"/>
  <c r="U15" i="47"/>
  <c r="V15" i="47"/>
  <c r="T15" i="47"/>
  <c r="K15" i="47"/>
  <c r="L15" i="47"/>
  <c r="M15" i="47"/>
  <c r="J15" i="47"/>
  <c r="I15" i="47"/>
  <c r="H15" i="47"/>
  <c r="G15" i="47"/>
  <c r="F15" i="47"/>
  <c r="E15" i="47"/>
  <c r="D15" i="47"/>
  <c r="C15" i="47"/>
  <c r="B15" i="47"/>
  <c r="N15" i="38"/>
  <c r="M15" i="38"/>
  <c r="K15" i="38"/>
  <c r="J15" i="38"/>
  <c r="I15" i="38"/>
  <c r="C15" i="38"/>
  <c r="D15" i="38"/>
  <c r="E15" i="38"/>
  <c r="F15" i="38"/>
  <c r="G15" i="38"/>
  <c r="B15" i="38"/>
  <c r="H15" i="38" l="1"/>
  <c r="L15" i="38"/>
  <c r="I13" i="24"/>
  <c r="H13" i="24"/>
  <c r="G13" i="24"/>
  <c r="F13" i="24"/>
  <c r="E13" i="24"/>
  <c r="D13" i="24"/>
  <c r="C13" i="24"/>
  <c r="B13" i="24"/>
  <c r="B15" i="21"/>
  <c r="N15" i="21"/>
  <c r="Q15" i="21"/>
  <c r="K15" i="21"/>
  <c r="D15" i="21"/>
  <c r="V15" i="21"/>
  <c r="U15" i="21"/>
  <c r="T15" i="21"/>
  <c r="S15" i="21"/>
  <c r="R15" i="21"/>
  <c r="P15" i="21"/>
  <c r="O15" i="21"/>
  <c r="M15" i="21"/>
  <c r="L15" i="21"/>
  <c r="G15" i="21"/>
  <c r="F15" i="21"/>
  <c r="E15" i="21"/>
  <c r="C15" i="21"/>
</calcChain>
</file>

<file path=xl/sharedStrings.xml><?xml version="1.0" encoding="utf-8"?>
<sst xmlns="http://schemas.openxmlformats.org/spreadsheetml/2006/main" count="2036" uniqueCount="739">
  <si>
    <t>Commercial tree pecies</t>
  </si>
  <si>
    <t>Native and beef cattle</t>
  </si>
  <si>
    <t>Cultivation of Flowers</t>
  </si>
  <si>
    <t xml:space="preserve"> Agricultural products</t>
  </si>
  <si>
    <t>Cooperative Sales of Fishery Products</t>
  </si>
  <si>
    <t>Farm Households and Population</t>
  </si>
  <si>
    <t>Certification of Environment-friendly Agricultural·Livestock Products</t>
  </si>
  <si>
    <r>
      <t>합  계</t>
    </r>
    <r>
      <rPr>
        <sz val="10"/>
        <color indexed="8"/>
        <rFont val="Arial Narrow"/>
        <family val="2"/>
      </rPr>
      <t xml:space="preserve">     Total</t>
    </r>
  </si>
  <si>
    <t>장흥군</t>
  </si>
  <si>
    <t>완도군</t>
  </si>
  <si>
    <t>장성군</t>
  </si>
  <si>
    <t>구례군</t>
  </si>
  <si>
    <t>목포시</t>
  </si>
  <si>
    <t>순천시</t>
  </si>
  <si>
    <t>강진군</t>
  </si>
  <si>
    <t>함평군</t>
  </si>
  <si>
    <t>신안군</t>
  </si>
  <si>
    <t xml:space="preserve"> </t>
  </si>
  <si>
    <t>고흥군</t>
  </si>
  <si>
    <t>영암군</t>
  </si>
  <si>
    <t>곡성군</t>
  </si>
  <si>
    <t>담양군</t>
  </si>
  <si>
    <t>광양시</t>
  </si>
  <si>
    <t>보성군</t>
  </si>
  <si>
    <t>진도군</t>
  </si>
  <si>
    <t>여수시</t>
  </si>
  <si>
    <t>해남군</t>
  </si>
  <si>
    <t>화순군</t>
  </si>
  <si>
    <t>나주시</t>
  </si>
  <si>
    <t>무안군</t>
  </si>
  <si>
    <t>영광군</t>
  </si>
  <si>
    <t>Herbaceous flowering plants</t>
  </si>
  <si>
    <t>Fallow land reforestation</t>
  </si>
  <si>
    <t>Leafy and stem vegetables</t>
  </si>
  <si>
    <t>Forest fire reforestation</t>
  </si>
  <si>
    <t>Note : 1) Based on Dec. 1.</t>
  </si>
  <si>
    <t>Vegetable Production</t>
  </si>
  <si>
    <t>Group  of  Commodities</t>
  </si>
  <si>
    <t xml:space="preserve">Other fishery products </t>
  </si>
  <si>
    <t>Miscellaneous Grains</t>
  </si>
  <si>
    <t>Infectious Livestock Diseases by Case</t>
  </si>
  <si>
    <t>Production of Oil seeds and Cash crops</t>
  </si>
  <si>
    <t>여</t>
  </si>
  <si>
    <t>시군별</t>
  </si>
  <si>
    <t>남</t>
  </si>
  <si>
    <t>6월</t>
  </si>
  <si>
    <t>건조기</t>
  </si>
  <si>
    <t>보행형</t>
  </si>
  <si>
    <t xml:space="preserve">  </t>
  </si>
  <si>
    <t>2월</t>
  </si>
  <si>
    <t>여자</t>
  </si>
  <si>
    <t>대형</t>
  </si>
  <si>
    <t>이상</t>
  </si>
  <si>
    <t>May</t>
  </si>
  <si>
    <t>Big</t>
  </si>
  <si>
    <t>생산량</t>
  </si>
  <si>
    <t>11월</t>
  </si>
  <si>
    <t>광견병</t>
  </si>
  <si>
    <t>토 석</t>
  </si>
  <si>
    <t>7월</t>
  </si>
  <si>
    <t>건수</t>
  </si>
  <si>
    <t>남자</t>
  </si>
  <si>
    <t>목초액</t>
  </si>
  <si>
    <t>농산물</t>
  </si>
  <si>
    <t>스피드</t>
  </si>
  <si>
    <t>추백리</t>
  </si>
  <si>
    <t>경운기</t>
  </si>
  <si>
    <t>피해액</t>
  </si>
  <si>
    <t>출하량</t>
  </si>
  <si>
    <t>미만</t>
  </si>
  <si>
    <t>5월</t>
  </si>
  <si>
    <t>농가수</t>
  </si>
  <si>
    <t>기 타</t>
  </si>
  <si>
    <t>기종저</t>
  </si>
  <si>
    <t>Ton</t>
  </si>
  <si>
    <t>소형</t>
  </si>
  <si>
    <t>saw</t>
  </si>
  <si>
    <t>전업</t>
  </si>
  <si>
    <t>논</t>
  </si>
  <si>
    <t>면적</t>
  </si>
  <si>
    <t>4조</t>
  </si>
  <si>
    <t>산나물</t>
  </si>
  <si>
    <t>10월</t>
  </si>
  <si>
    <t>4월</t>
  </si>
  <si>
    <t>3월</t>
  </si>
  <si>
    <t>8월</t>
  </si>
  <si>
    <t>판매량</t>
  </si>
  <si>
    <t>중형</t>
  </si>
  <si>
    <t>조경재</t>
  </si>
  <si>
    <t>승용형</t>
  </si>
  <si>
    <t>(t)</t>
  </si>
  <si>
    <t>면 적</t>
  </si>
  <si>
    <t>9월</t>
  </si>
  <si>
    <t>밭</t>
  </si>
  <si>
    <t>12월</t>
  </si>
  <si>
    <t>Salted &amp; Preserved</t>
  </si>
  <si>
    <t>Fruit vegetables</t>
  </si>
  <si>
    <t>Forest exploitation</t>
  </si>
  <si>
    <t>Flavour seasonde</t>
  </si>
  <si>
    <t>Wheat and Barley</t>
  </si>
  <si>
    <t>Flowering shrubs</t>
  </si>
  <si>
    <t>Ornamental plants</t>
  </si>
  <si>
    <t>Semi-mature tree</t>
  </si>
  <si>
    <t>10.0ha or larger</t>
  </si>
  <si>
    <t>Livestock products</t>
  </si>
  <si>
    <t>years old and over</t>
  </si>
  <si>
    <t>Flavor vegetables</t>
  </si>
  <si>
    <t>Ground fish meat</t>
  </si>
  <si>
    <t>Fishery population</t>
  </si>
  <si>
    <t xml:space="preserve"> Certification of Environment-friendly Agricultural·Livestock Products(Cont'd)</t>
  </si>
  <si>
    <t>Production of Processed Fishery Commodities</t>
  </si>
  <si>
    <t>Yeongam-gun</t>
  </si>
  <si>
    <t>Wando-gun</t>
  </si>
  <si>
    <t>Damyang-gun</t>
  </si>
  <si>
    <t>Muan-gun</t>
  </si>
  <si>
    <t>Suncheon-si</t>
  </si>
  <si>
    <t>Haenam-gun</t>
  </si>
  <si>
    <t>Yeosu-si</t>
  </si>
  <si>
    <t>Hwasun-gun</t>
  </si>
  <si>
    <t>Mokpo-si</t>
  </si>
  <si>
    <t>Boseong-gun</t>
  </si>
  <si>
    <t>Gurye-gun</t>
  </si>
  <si>
    <t>Shinan-gun</t>
  </si>
  <si>
    <t>Jindo-gun</t>
  </si>
  <si>
    <t>Goheung-gun</t>
  </si>
  <si>
    <t>Shellfish</t>
  </si>
  <si>
    <t>기      타</t>
  </si>
  <si>
    <t>Less than</t>
  </si>
  <si>
    <t>Gangjin-gun</t>
  </si>
  <si>
    <t>Mollusca</t>
  </si>
  <si>
    <t>Households</t>
  </si>
  <si>
    <t>Class II</t>
  </si>
  <si>
    <t>Pullorum</t>
  </si>
  <si>
    <t>Black leg</t>
  </si>
  <si>
    <t xml:space="preserve">Worker per </t>
  </si>
  <si>
    <t>Mushroom</t>
  </si>
  <si>
    <t>Products</t>
  </si>
  <si>
    <t>Seaweeds</t>
  </si>
  <si>
    <t>Newcastle</t>
  </si>
  <si>
    <t>한      천</t>
  </si>
  <si>
    <t>Full time</t>
  </si>
  <si>
    <t>Shipments</t>
  </si>
  <si>
    <t>material</t>
  </si>
  <si>
    <t>Person per</t>
  </si>
  <si>
    <t>Seedlings</t>
  </si>
  <si>
    <t>household</t>
  </si>
  <si>
    <t>Aujeszky's</t>
  </si>
  <si>
    <t>Production</t>
  </si>
  <si>
    <t>산불피해복구조림</t>
  </si>
  <si>
    <t xml:space="preserve"> household</t>
  </si>
  <si>
    <t>Agar-Agar</t>
  </si>
  <si>
    <t xml:space="preserve">vinegar </t>
  </si>
  <si>
    <t>Full-time</t>
  </si>
  <si>
    <t>불법산림형질변경</t>
  </si>
  <si>
    <t>Crustacean</t>
  </si>
  <si>
    <t>or larger</t>
  </si>
  <si>
    <t>Non-powered</t>
  </si>
  <si>
    <t>Agricultural</t>
  </si>
  <si>
    <t>Jangheung-gun</t>
  </si>
  <si>
    <t>2.0 and Over</t>
  </si>
  <si>
    <t>Mountain fire</t>
  </si>
  <si>
    <t>Salted &amp; Dried</t>
  </si>
  <si>
    <t>Gokseong-gun</t>
  </si>
  <si>
    <t>Dairy cattle</t>
  </si>
  <si>
    <t>Hampyeong-gun</t>
  </si>
  <si>
    <t>Gwangyang-si</t>
  </si>
  <si>
    <t>Fish meal &amp; oil</t>
  </si>
  <si>
    <t>1.5 and Over</t>
  </si>
  <si>
    <t>5.0 and Over</t>
  </si>
  <si>
    <t>1.0 and Over</t>
  </si>
  <si>
    <t>Yeonggwang-gun</t>
  </si>
  <si>
    <t>Less than 1.5</t>
  </si>
  <si>
    <t>Volume of sales</t>
  </si>
  <si>
    <t>Less than 3.0</t>
  </si>
  <si>
    <t>Less than 0.5</t>
  </si>
  <si>
    <t>No. of cases</t>
  </si>
  <si>
    <t>0.1 and Over</t>
  </si>
  <si>
    <t>Cut  flowers</t>
  </si>
  <si>
    <t>Other flowers</t>
  </si>
  <si>
    <t>Unit : person</t>
  </si>
  <si>
    <t>Wild vegetable</t>
  </si>
  <si>
    <t>Less than 2.0</t>
  </si>
  <si>
    <t>Less than 1.0</t>
  </si>
  <si>
    <t>Less than 10.0</t>
  </si>
  <si>
    <t>0.5 and Over</t>
  </si>
  <si>
    <t>1. 농가 및 농가인구</t>
  </si>
  <si>
    <t>Root vegetables</t>
  </si>
  <si>
    <t>No. of boats</t>
  </si>
  <si>
    <t>Jangseong-gun</t>
  </si>
  <si>
    <t>Less than 5.0</t>
  </si>
  <si>
    <t>Pot  flowers</t>
  </si>
  <si>
    <t xml:space="preserve">     Potatoes</t>
  </si>
  <si>
    <t>Dried seaweed</t>
  </si>
  <si>
    <t>3.0 and Over</t>
  </si>
  <si>
    <t xml:space="preserve"> cases</t>
  </si>
  <si>
    <t>마 리 수</t>
  </si>
  <si>
    <t>연   별</t>
  </si>
  <si>
    <t>시 군 별</t>
  </si>
  <si>
    <t>Bamboo</t>
  </si>
  <si>
    <t>Volume</t>
  </si>
  <si>
    <t>제 2 종</t>
  </si>
  <si>
    <t>기타수산물</t>
  </si>
  <si>
    <t>갑 각 류</t>
  </si>
  <si>
    <t>해 조 류</t>
  </si>
  <si>
    <t>Fishes</t>
  </si>
  <si>
    <t>Dried</t>
  </si>
  <si>
    <t>전  업</t>
  </si>
  <si>
    <t>Catches</t>
  </si>
  <si>
    <t>30~50t</t>
  </si>
  <si>
    <t>5 년 별</t>
  </si>
  <si>
    <t>Powered</t>
  </si>
  <si>
    <t>5~10t</t>
  </si>
  <si>
    <t xml:space="preserve">연  별 </t>
  </si>
  <si>
    <t>돼지열병</t>
  </si>
  <si>
    <t>농용자재</t>
  </si>
  <si>
    <t>dust</t>
  </si>
  <si>
    <t>Value</t>
  </si>
  <si>
    <t>Pickled</t>
  </si>
  <si>
    <t>냉  동  품</t>
  </si>
  <si>
    <t>총     수</t>
  </si>
  <si>
    <t>Timber</t>
  </si>
  <si>
    <t>Grain</t>
  </si>
  <si>
    <t>사육가구</t>
  </si>
  <si>
    <t>Shoot</t>
  </si>
  <si>
    <t>돼지단독</t>
  </si>
  <si>
    <t>금  액</t>
  </si>
  <si>
    <t>곡  물</t>
  </si>
  <si>
    <t>disease</t>
  </si>
  <si>
    <t>0.1ha</t>
  </si>
  <si>
    <t>Dryer</t>
  </si>
  <si>
    <t>Bees</t>
  </si>
  <si>
    <t>Cases</t>
  </si>
  <si>
    <t>Turkeys</t>
  </si>
  <si>
    <t>50~100t</t>
  </si>
  <si>
    <t>10~20t</t>
  </si>
  <si>
    <t>1 ton</t>
  </si>
  <si>
    <t>구    분</t>
  </si>
  <si>
    <t>Heads</t>
  </si>
  <si>
    <t>염  신  품</t>
  </si>
  <si>
    <t>자  건  품</t>
  </si>
  <si>
    <t>어  유  분</t>
  </si>
  <si>
    <t>Fiber</t>
  </si>
  <si>
    <t>Walking</t>
  </si>
  <si>
    <t>Chicken</t>
  </si>
  <si>
    <t>조미채소류</t>
  </si>
  <si>
    <t>호당종사자</t>
  </si>
  <si>
    <t>호당인구</t>
  </si>
  <si>
    <t>패     류</t>
  </si>
  <si>
    <t>Fuel</t>
  </si>
  <si>
    <t>Medium</t>
  </si>
  <si>
    <t>1~5t</t>
  </si>
  <si>
    <t xml:space="preserve"> Year</t>
  </si>
  <si>
    <t>tiller</t>
  </si>
  <si>
    <t>damaged</t>
  </si>
  <si>
    <t xml:space="preserve">Area </t>
  </si>
  <si>
    <t>뉴캣슬병</t>
  </si>
  <si>
    <t>Small</t>
  </si>
  <si>
    <t>20~30t</t>
  </si>
  <si>
    <t>Resin</t>
  </si>
  <si>
    <t xml:space="preserve">wood </t>
  </si>
  <si>
    <t>(M/T)</t>
  </si>
  <si>
    <t xml:space="preserve"> 4Rows</t>
  </si>
  <si>
    <t>제 1 종</t>
  </si>
  <si>
    <t>큰나무조림</t>
  </si>
  <si>
    <t>Splayer</t>
  </si>
  <si>
    <t>3조이하</t>
  </si>
  <si>
    <t>돼지오제스키병</t>
  </si>
  <si>
    <t>Amount</t>
  </si>
  <si>
    <t xml:space="preserve"> -3Rows</t>
  </si>
  <si>
    <t>Class I</t>
  </si>
  <si>
    <t>Rabies</t>
  </si>
  <si>
    <t>Canned</t>
  </si>
  <si>
    <t>Frozen</t>
  </si>
  <si>
    <t>Power</t>
  </si>
  <si>
    <t>유휴토지조림</t>
  </si>
  <si>
    <t>염  장  품</t>
  </si>
  <si>
    <t>(kg)</t>
  </si>
  <si>
    <t>100 ton</t>
  </si>
  <si>
    <t>Speed</t>
  </si>
  <si>
    <t>Pigs</t>
  </si>
  <si>
    <t>조미가공품</t>
  </si>
  <si>
    <t>5-Year</t>
  </si>
  <si>
    <t>Oct.</t>
  </si>
  <si>
    <t>Nov.</t>
  </si>
  <si>
    <t>Dec.</t>
  </si>
  <si>
    <t>연  별</t>
  </si>
  <si>
    <t>기     타</t>
  </si>
  <si>
    <t>Feb.</t>
  </si>
  <si>
    <t>Apr.</t>
  </si>
  <si>
    <t>Jul.</t>
  </si>
  <si>
    <t xml:space="preserve">Year </t>
  </si>
  <si>
    <t>Jun.</t>
  </si>
  <si>
    <t>Mar.</t>
  </si>
  <si>
    <t>Sep.</t>
  </si>
  <si>
    <t>Area</t>
  </si>
  <si>
    <t>Others</t>
  </si>
  <si>
    <t>Aug.</t>
  </si>
  <si>
    <t>Jan.</t>
  </si>
  <si>
    <t>Month</t>
  </si>
  <si>
    <t>섬유원료</t>
  </si>
  <si>
    <t>Agri.</t>
  </si>
  <si>
    <t>5조이상</t>
  </si>
  <si>
    <t>Taking</t>
  </si>
  <si>
    <t>소  건  품</t>
  </si>
  <si>
    <t>연  제  품</t>
  </si>
  <si>
    <t xml:space="preserve">No. of </t>
  </si>
  <si>
    <t>kg/10a</t>
  </si>
  <si>
    <t xml:space="preserve"> +5Rows</t>
  </si>
  <si>
    <t>Cooked</t>
  </si>
  <si>
    <t>염  건  품</t>
  </si>
  <si>
    <t>통  조  림</t>
  </si>
  <si>
    <t>수  량</t>
  </si>
  <si>
    <t>해 조 식 품</t>
  </si>
  <si>
    <t>Si, Gun</t>
  </si>
  <si>
    <t>Total</t>
  </si>
  <si>
    <t>Year</t>
  </si>
  <si>
    <t>Naju-si</t>
  </si>
  <si>
    <t>Female</t>
  </si>
  <si>
    <t>Male</t>
  </si>
  <si>
    <r>
      <t xml:space="preserve">총 </t>
    </r>
    <r>
      <rPr>
        <sz val="10"/>
        <rFont val="바탕체"/>
        <family val="1"/>
        <charset val="129"/>
      </rPr>
      <t xml:space="preserve"> 계</t>
    </r>
  </si>
  <si>
    <r>
      <t xml:space="preserve">동 </t>
    </r>
    <r>
      <rPr>
        <sz val="10"/>
        <rFont val="바탕체"/>
        <family val="1"/>
        <charset val="129"/>
      </rPr>
      <t xml:space="preserve"> 력</t>
    </r>
  </si>
  <si>
    <r>
      <t>(SS</t>
    </r>
    <r>
      <rPr>
        <sz val="10"/>
        <rFont val="바탕체"/>
        <family val="1"/>
        <charset val="129"/>
      </rPr>
      <t>기</t>
    </r>
    <r>
      <rPr>
        <sz val="10"/>
        <color indexed="8"/>
        <rFont val="Arial Narrow"/>
        <family val="2"/>
      </rPr>
      <t>)</t>
    </r>
  </si>
  <si>
    <r>
      <t>(</t>
    </r>
    <r>
      <rPr>
        <sz val="10"/>
        <color indexed="8"/>
        <rFont val="바탕"/>
        <family val="1"/>
        <charset val="129"/>
      </rPr>
      <t>㎥</t>
    </r>
    <r>
      <rPr>
        <sz val="10"/>
        <color indexed="8"/>
        <rFont val="Arial Narrow"/>
        <family val="2"/>
      </rPr>
      <t>)</t>
    </r>
  </si>
  <si>
    <r>
      <t>(</t>
    </r>
    <r>
      <rPr>
        <sz val="10"/>
        <color indexed="8"/>
        <rFont val="돋움"/>
        <family val="3"/>
        <charset val="129"/>
      </rPr>
      <t>㎥</t>
    </r>
    <r>
      <rPr>
        <sz val="10"/>
        <color indexed="8"/>
        <rFont val="Arial Narrow"/>
        <family val="2"/>
      </rPr>
      <t>)</t>
    </r>
  </si>
  <si>
    <r>
      <t>(</t>
    </r>
    <r>
      <rPr>
        <sz val="10"/>
        <color indexed="8"/>
        <rFont val="돋움"/>
        <family val="3"/>
        <charset val="129"/>
      </rPr>
      <t>ℓ</t>
    </r>
    <r>
      <rPr>
        <sz val="10"/>
        <color indexed="8"/>
        <rFont val="Arial Narrow"/>
        <family val="2"/>
      </rPr>
      <t>)</t>
    </r>
  </si>
  <si>
    <r>
      <t>(</t>
    </r>
    <r>
      <rPr>
        <sz val="10"/>
        <rFont val="바탕체"/>
        <family val="1"/>
        <charset val="129"/>
      </rPr>
      <t>본)</t>
    </r>
  </si>
  <si>
    <t>가구당 경지면적(a)</t>
  </si>
  <si>
    <t>2. 연령별  농가인구</t>
    <phoneticPr fontId="39" type="noConversion"/>
  </si>
  <si>
    <t>4. 경지규모별 농가</t>
    <phoneticPr fontId="39" type="noConversion"/>
  </si>
  <si>
    <t>Production</t>
    <phoneticPr fontId="39" type="noConversion"/>
  </si>
  <si>
    <t>Volume of sales</t>
    <phoneticPr fontId="39" type="noConversion"/>
  </si>
  <si>
    <t>`</t>
    <phoneticPr fontId="39" type="noConversion"/>
  </si>
  <si>
    <r>
      <t xml:space="preserve">Ⅵ . 농 림 수 산 업 </t>
    </r>
    <r>
      <rPr>
        <sz val="24"/>
        <color indexed="8"/>
        <rFont val="-윤명조340"/>
        <family val="1"/>
        <charset val="129"/>
      </rPr>
      <t xml:space="preserve">
 Agriculture, Forestry and Fishing </t>
    </r>
  </si>
  <si>
    <r>
      <t>시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군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별</t>
    </r>
  </si>
  <si>
    <r>
      <rPr>
        <sz val="10"/>
        <rFont val="-윤고딕320"/>
        <family val="1"/>
        <charset val="129"/>
      </rPr>
      <t>농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rFont val="-윤고딕320"/>
        <family val="1"/>
        <charset val="129"/>
      </rPr>
      <t>가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  Farm households</t>
    </r>
    <phoneticPr fontId="39" type="noConversion"/>
  </si>
  <si>
    <r>
      <t>20 ~ 29</t>
    </r>
    <r>
      <rPr>
        <sz val="10"/>
        <rFont val="-윤고딕320"/>
        <family val="1"/>
        <charset val="129"/>
      </rPr>
      <t>세</t>
    </r>
    <r>
      <rPr>
        <sz val="10"/>
        <rFont val="바탕체"/>
        <family val="1"/>
        <charset val="129"/>
      </rPr>
      <t xml:space="preserve">
</t>
    </r>
    <r>
      <rPr>
        <sz val="10"/>
        <rFont val="Arial Narrow"/>
        <family val="2"/>
      </rPr>
      <t>years old</t>
    </r>
    <phoneticPr fontId="39" type="noConversion"/>
  </si>
  <si>
    <r>
      <t>15 ~ 19</t>
    </r>
    <r>
      <rPr>
        <sz val="10"/>
        <rFont val="-윤고딕320"/>
        <family val="1"/>
        <charset val="129"/>
      </rPr>
      <t>세</t>
    </r>
    <r>
      <rPr>
        <sz val="10"/>
        <rFont val="바탕체"/>
        <family val="1"/>
        <charset val="129"/>
      </rPr>
      <t xml:space="preserve">
</t>
    </r>
    <r>
      <rPr>
        <sz val="10"/>
        <rFont val="Arial Narrow"/>
        <family val="2"/>
      </rPr>
      <t>years old</t>
    </r>
    <phoneticPr fontId="39" type="noConversion"/>
  </si>
  <si>
    <r>
      <t>40 ~ 49</t>
    </r>
    <r>
      <rPr>
        <sz val="10"/>
        <rFont val="-윤고딕320"/>
        <family val="1"/>
        <charset val="129"/>
      </rPr>
      <t>세</t>
    </r>
    <r>
      <rPr>
        <sz val="10"/>
        <rFont val="바탕체"/>
        <family val="1"/>
        <charset val="129"/>
      </rPr>
      <t xml:space="preserve">
</t>
    </r>
    <r>
      <rPr>
        <sz val="10"/>
        <rFont val="Arial Narrow"/>
        <family val="2"/>
      </rPr>
      <t>years old</t>
    </r>
    <phoneticPr fontId="39" type="noConversion"/>
  </si>
  <si>
    <r>
      <t>50 ~ 59</t>
    </r>
    <r>
      <rPr>
        <sz val="10"/>
        <rFont val="-윤고딕320"/>
        <family val="1"/>
        <charset val="129"/>
      </rPr>
      <t>세</t>
    </r>
    <r>
      <rPr>
        <sz val="10"/>
        <rFont val="바탕체"/>
        <family val="1"/>
        <charset val="129"/>
      </rPr>
      <t xml:space="preserve">
</t>
    </r>
    <r>
      <rPr>
        <sz val="10"/>
        <rFont val="Arial Narrow"/>
        <family val="2"/>
      </rPr>
      <t>years old</t>
    </r>
    <phoneticPr fontId="39" type="noConversion"/>
  </si>
  <si>
    <r>
      <t>60 ~ 64</t>
    </r>
    <r>
      <rPr>
        <sz val="10"/>
        <rFont val="-윤고딕320"/>
        <family val="1"/>
        <charset val="129"/>
      </rPr>
      <t>세</t>
    </r>
    <r>
      <rPr>
        <sz val="10"/>
        <rFont val="바탕체"/>
        <family val="1"/>
        <charset val="129"/>
      </rPr>
      <t xml:space="preserve">
</t>
    </r>
    <r>
      <rPr>
        <sz val="10"/>
        <rFont val="Arial Narrow"/>
        <family val="2"/>
      </rPr>
      <t>years old</t>
    </r>
    <phoneticPr fontId="39" type="noConversion"/>
  </si>
  <si>
    <r>
      <t>65 ~ 69</t>
    </r>
    <r>
      <rPr>
        <sz val="10"/>
        <rFont val="-윤고딕320"/>
        <family val="1"/>
        <charset val="129"/>
      </rPr>
      <t>세</t>
    </r>
    <r>
      <rPr>
        <sz val="10"/>
        <rFont val="바탕체"/>
        <family val="1"/>
        <charset val="129"/>
      </rPr>
      <t xml:space="preserve">
</t>
    </r>
    <r>
      <rPr>
        <sz val="10"/>
        <rFont val="Arial Narrow"/>
        <family val="2"/>
      </rPr>
      <t>years old</t>
    </r>
    <phoneticPr fontId="39" type="noConversion"/>
  </si>
  <si>
    <r>
      <t>70</t>
    </r>
    <r>
      <rPr>
        <sz val="10"/>
        <rFont val="-윤고딕320"/>
        <family val="1"/>
        <charset val="129"/>
      </rPr>
      <t>세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이상</t>
    </r>
    <phoneticPr fontId="39" type="noConversion"/>
  </si>
  <si>
    <t>총    계</t>
  </si>
  <si>
    <r>
      <t>합</t>
    </r>
    <r>
      <rPr>
        <sz val="10"/>
        <color indexed="8"/>
        <rFont val="-윤고딕320"/>
        <family val="1"/>
        <charset val="129"/>
      </rPr>
      <t xml:space="preserve">     </t>
    </r>
    <r>
      <rPr>
        <sz val="10"/>
        <rFont val="-윤고딕320"/>
        <family val="1"/>
        <charset val="129"/>
      </rPr>
      <t>계</t>
    </r>
  </si>
  <si>
    <r>
      <t xml:space="preserve">0.1ha </t>
    </r>
    <r>
      <rPr>
        <sz val="10"/>
        <rFont val="-윤고딕320"/>
        <family val="1"/>
        <charset val="129"/>
      </rPr>
      <t>미만</t>
    </r>
  </si>
  <si>
    <r>
      <t xml:space="preserve">0.1ha </t>
    </r>
    <r>
      <rPr>
        <sz val="10"/>
        <rFont val="-윤고딕320"/>
        <family val="1"/>
        <charset val="129"/>
      </rPr>
      <t>이상</t>
    </r>
  </si>
  <si>
    <r>
      <t xml:space="preserve">0.5ha </t>
    </r>
    <r>
      <rPr>
        <sz val="10"/>
        <rFont val="-윤고딕320"/>
        <family val="1"/>
        <charset val="129"/>
      </rPr>
      <t>이상</t>
    </r>
  </si>
  <si>
    <r>
      <t xml:space="preserve">0.5ha </t>
    </r>
    <r>
      <rPr>
        <sz val="10"/>
        <rFont val="-윤고딕320"/>
        <family val="1"/>
        <charset val="129"/>
      </rPr>
      <t>미만</t>
    </r>
  </si>
  <si>
    <r>
      <t xml:space="preserve">1.0ha </t>
    </r>
    <r>
      <rPr>
        <sz val="10"/>
        <rFont val="-윤고딕320"/>
        <family val="1"/>
        <charset val="129"/>
      </rPr>
      <t>미만</t>
    </r>
  </si>
  <si>
    <r>
      <t>연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rFont val="-윤고딕320"/>
        <family val="1"/>
        <charset val="129"/>
      </rPr>
      <t>별</t>
    </r>
  </si>
  <si>
    <r>
      <t>면</t>
    </r>
    <r>
      <rPr>
        <sz val="10"/>
        <color indexed="8"/>
        <rFont val="-윤고딕320"/>
        <family val="1"/>
        <charset val="129"/>
      </rPr>
      <t xml:space="preserve">      </t>
    </r>
    <r>
      <rPr>
        <sz val="10"/>
        <rFont val="-윤고딕320"/>
        <family val="1"/>
        <charset val="129"/>
      </rPr>
      <t>적</t>
    </r>
  </si>
  <si>
    <r>
      <t>생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산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량</t>
    </r>
  </si>
  <si>
    <r>
      <t>면</t>
    </r>
    <r>
      <rPr>
        <sz val="10"/>
        <color indexed="8"/>
        <rFont val="-윤고딕320"/>
        <family val="1"/>
        <charset val="129"/>
      </rPr>
      <t xml:space="preserve">     </t>
    </r>
    <r>
      <rPr>
        <sz val="10"/>
        <rFont val="-윤고딕320"/>
        <family val="1"/>
        <charset val="129"/>
      </rPr>
      <t>적</t>
    </r>
  </si>
  <si>
    <r>
      <t>면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rFont val="-윤고딕320"/>
        <family val="1"/>
        <charset val="129"/>
      </rPr>
      <t>적</t>
    </r>
  </si>
  <si>
    <r>
      <rPr>
        <sz val="10"/>
        <rFont val="-윤고딕320"/>
        <family val="1"/>
        <charset val="129"/>
      </rPr>
      <t>합</t>
    </r>
    <r>
      <rPr>
        <sz val="10"/>
        <color indexed="8"/>
        <rFont val="-윤고딕320"/>
        <family val="1"/>
        <charset val="129"/>
      </rPr>
      <t xml:space="preserve">     </t>
    </r>
    <r>
      <rPr>
        <sz val="10"/>
        <rFont val="-윤고딕320"/>
        <family val="1"/>
        <charset val="129"/>
      </rPr>
      <t>계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     Total</t>
    </r>
    <phoneticPr fontId="39" type="noConversion"/>
  </si>
  <si>
    <r>
      <rPr>
        <sz val="10"/>
        <rFont val="-윤고딕320"/>
        <family val="1"/>
        <charset val="129"/>
      </rPr>
      <t>미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rFont val="-윤고딕320"/>
        <family val="1"/>
        <charset val="129"/>
      </rPr>
      <t>곡</t>
    </r>
    <r>
      <rPr>
        <sz val="10"/>
        <rFont val="바탕체"/>
        <family val="1"/>
        <charset val="129"/>
      </rPr>
      <t xml:space="preserve">  </t>
    </r>
    <r>
      <rPr>
        <sz val="10"/>
        <color indexed="8"/>
        <rFont val="Arial Narrow"/>
        <family val="2"/>
      </rPr>
      <t xml:space="preserve">   Rice</t>
    </r>
    <phoneticPr fontId="39" type="noConversion"/>
  </si>
  <si>
    <r>
      <rPr>
        <sz val="10"/>
        <rFont val="-윤고딕320"/>
        <family val="1"/>
        <charset val="129"/>
      </rPr>
      <t>맥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 xml:space="preserve">류 </t>
    </r>
    <r>
      <rPr>
        <sz val="10"/>
        <color indexed="8"/>
        <rFont val="Arial Narrow"/>
        <family val="2"/>
      </rPr>
      <t xml:space="preserve"> Wheat and Barley</t>
    </r>
    <phoneticPr fontId="39" type="noConversion"/>
  </si>
  <si>
    <r>
      <rPr>
        <sz val="10"/>
        <rFont val="-윤고딕320"/>
        <family val="1"/>
        <charset val="129"/>
      </rPr>
      <t>논</t>
    </r>
    <r>
      <rPr>
        <sz val="10"/>
        <color indexed="8"/>
        <rFont val="-윤고딕320"/>
        <family val="1"/>
        <charset val="129"/>
      </rPr>
      <t xml:space="preserve">      </t>
    </r>
    <r>
      <rPr>
        <sz val="10"/>
        <rFont val="-윤고딕320"/>
        <family val="1"/>
        <charset val="129"/>
      </rPr>
      <t>벼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    Paddy  rice</t>
    </r>
    <phoneticPr fontId="39" type="noConversion"/>
  </si>
  <si>
    <r>
      <rPr>
        <sz val="10"/>
        <rFont val="-윤고딕320"/>
        <family val="1"/>
        <charset val="129"/>
      </rPr>
      <t>합</t>
    </r>
    <r>
      <rPr>
        <sz val="10"/>
        <color indexed="8"/>
        <rFont val="-윤고딕320"/>
        <family val="1"/>
        <charset val="129"/>
      </rPr>
      <t xml:space="preserve">     </t>
    </r>
    <r>
      <rPr>
        <sz val="10"/>
        <rFont val="-윤고딕320"/>
        <family val="1"/>
        <charset val="129"/>
      </rPr>
      <t>계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color indexed="8"/>
        <rFont val="Arial Narrow"/>
        <family val="2"/>
      </rPr>
      <t xml:space="preserve">   Total</t>
    </r>
    <phoneticPr fontId="39" type="noConversion"/>
  </si>
  <si>
    <r>
      <rPr>
        <sz val="10"/>
        <rFont val="-윤고딕320"/>
        <family val="1"/>
        <charset val="129"/>
      </rPr>
      <t>밭</t>
    </r>
    <r>
      <rPr>
        <sz val="10"/>
        <color indexed="8"/>
        <rFont val="-윤고딕320"/>
        <family val="1"/>
        <charset val="129"/>
      </rPr>
      <t xml:space="preserve">       </t>
    </r>
    <r>
      <rPr>
        <sz val="10"/>
        <rFont val="-윤고딕320"/>
        <family val="1"/>
        <charset val="129"/>
      </rPr>
      <t>벼</t>
    </r>
    <r>
      <rPr>
        <sz val="10"/>
        <color indexed="8"/>
        <rFont val="-윤고딕320"/>
        <family val="1"/>
        <charset val="129"/>
      </rPr>
      <t xml:space="preserve">       </t>
    </r>
    <r>
      <rPr>
        <sz val="10"/>
        <color indexed="8"/>
        <rFont val="Arial Narrow"/>
        <family val="2"/>
      </rPr>
      <t xml:space="preserve">   Upland  rice</t>
    </r>
    <phoneticPr fontId="39" type="noConversion"/>
  </si>
  <si>
    <r>
      <rPr>
        <sz val="10"/>
        <rFont val="-윤고딕320"/>
        <family val="1"/>
        <charset val="129"/>
      </rPr>
      <t>호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rFont val="-윤고딕320"/>
        <family val="1"/>
        <charset val="129"/>
      </rPr>
      <t xml:space="preserve">밀 </t>
    </r>
    <r>
      <rPr>
        <sz val="10"/>
        <rFont val="바탕체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 Rye</t>
    </r>
    <phoneticPr fontId="39" type="noConversion"/>
  </si>
  <si>
    <r>
      <rPr>
        <sz val="10"/>
        <rFont val="-윤고딕320"/>
        <family val="1"/>
        <charset val="129"/>
      </rPr>
      <t>맥주보리</t>
    </r>
    <r>
      <rPr>
        <sz val="10"/>
        <color indexed="8"/>
        <rFont val="-윤고딕320"/>
        <family val="1"/>
        <charset val="129"/>
      </rPr>
      <t xml:space="preserve">      </t>
    </r>
    <r>
      <rPr>
        <sz val="10"/>
        <color indexed="8"/>
        <rFont val="Arial Narrow"/>
        <family val="2"/>
      </rPr>
      <t xml:space="preserve"> Beer barley</t>
    </r>
    <phoneticPr fontId="39" type="noConversion"/>
  </si>
  <si>
    <r>
      <rPr>
        <sz val="10"/>
        <rFont val="-윤고딕320"/>
        <family val="1"/>
        <charset val="129"/>
      </rPr>
      <t>쌀보리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color indexed="8"/>
        <rFont val="Arial Narrow"/>
        <family val="2"/>
      </rPr>
      <t xml:space="preserve">    Naked barley</t>
    </r>
    <phoneticPr fontId="39" type="noConversion"/>
  </si>
  <si>
    <r>
      <rPr>
        <sz val="10"/>
        <rFont val="-윤고딕320"/>
        <family val="1"/>
        <charset val="129"/>
      </rPr>
      <t>밀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color indexed="8"/>
        <rFont val="Arial Narrow"/>
        <family val="2"/>
      </rPr>
      <t xml:space="preserve">    Wheat</t>
    </r>
    <phoneticPr fontId="39" type="noConversion"/>
  </si>
  <si>
    <r>
      <rPr>
        <sz val="10"/>
        <rFont val="-윤고딕320"/>
        <family val="1"/>
        <charset val="129"/>
      </rPr>
      <t>겉보리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  Unhulled barley</t>
    </r>
    <phoneticPr fontId="39" type="noConversion"/>
  </si>
  <si>
    <r>
      <rPr>
        <sz val="10"/>
        <rFont val="-윤고딕320"/>
        <family val="1"/>
        <charset val="129"/>
      </rPr>
      <t>합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rFont val="-윤고딕320"/>
        <family val="1"/>
        <charset val="129"/>
      </rPr>
      <t xml:space="preserve">계 </t>
    </r>
    <r>
      <rPr>
        <sz val="10"/>
        <color indexed="8"/>
        <rFont val="Arial Narrow"/>
        <family val="2"/>
      </rPr>
      <t xml:space="preserve">  Total</t>
    </r>
    <phoneticPr fontId="39" type="noConversion"/>
  </si>
  <si>
    <r>
      <t>연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별</t>
    </r>
  </si>
  <si>
    <r>
      <t>면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적</t>
    </r>
  </si>
  <si>
    <r>
      <t>면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적</t>
    </r>
  </si>
  <si>
    <r>
      <rPr>
        <sz val="10"/>
        <rFont val="-윤고딕320"/>
        <family val="1"/>
        <charset val="129"/>
      </rPr>
      <t>기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타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 Others</t>
    </r>
    <phoneticPr fontId="39" type="noConversion"/>
  </si>
  <si>
    <r>
      <rPr>
        <sz val="10"/>
        <rFont val="-윤고딕320"/>
        <family val="1"/>
        <charset val="129"/>
      </rPr>
      <t>메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밀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Buck wheat</t>
    </r>
    <phoneticPr fontId="39" type="noConversion"/>
  </si>
  <si>
    <r>
      <rPr>
        <sz val="10"/>
        <rFont val="-윤고딕320"/>
        <family val="1"/>
        <charset val="129"/>
      </rPr>
      <t>옥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수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수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color indexed="8"/>
        <rFont val="Arial Narrow"/>
        <family val="2"/>
      </rPr>
      <t xml:space="preserve"> Corn</t>
    </r>
    <phoneticPr fontId="39" type="noConversion"/>
  </si>
  <si>
    <r>
      <rPr>
        <sz val="10"/>
        <rFont val="-윤고딕320"/>
        <family val="1"/>
        <charset val="129"/>
      </rPr>
      <t>녹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두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color indexed="8"/>
        <rFont val="Arial Narrow"/>
        <family val="2"/>
      </rPr>
      <t xml:space="preserve">  Green bean</t>
    </r>
    <phoneticPr fontId="39" type="noConversion"/>
  </si>
  <si>
    <r>
      <rPr>
        <sz val="10"/>
        <rFont val="-윤고딕320"/>
        <family val="1"/>
        <charset val="129"/>
      </rPr>
      <t>기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타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color indexed="8"/>
        <rFont val="Arial Narrow"/>
        <family val="2"/>
      </rPr>
      <t xml:space="preserve">  Others</t>
    </r>
    <phoneticPr fontId="39" type="noConversion"/>
  </si>
  <si>
    <r>
      <rPr>
        <sz val="10"/>
        <rFont val="-윤고딕320"/>
        <family val="1"/>
        <charset val="129"/>
      </rPr>
      <t>팥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 Red bean</t>
    </r>
    <phoneticPr fontId="39" type="noConversion"/>
  </si>
  <si>
    <r>
      <rPr>
        <sz val="10"/>
        <rFont val="-윤고딕320"/>
        <family val="1"/>
        <charset val="129"/>
      </rPr>
      <t>콩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color indexed="8"/>
        <rFont val="Arial Narrow"/>
        <family val="2"/>
      </rPr>
      <t xml:space="preserve"> Soy bean</t>
    </r>
    <phoneticPr fontId="39" type="noConversion"/>
  </si>
  <si>
    <r>
      <rPr>
        <sz val="10"/>
        <rFont val="-윤고딕320"/>
        <family val="1"/>
        <charset val="129"/>
      </rPr>
      <t>합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계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Total</t>
    </r>
    <phoneticPr fontId="39" type="noConversion"/>
  </si>
  <si>
    <r>
      <rPr>
        <sz val="10"/>
        <rFont val="-윤고딕320"/>
        <family val="1"/>
        <charset val="129"/>
      </rPr>
      <t>합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계</t>
    </r>
    <r>
      <rPr>
        <sz val="10"/>
        <color indexed="8"/>
        <rFont val="Arial Narrow"/>
        <family val="2"/>
      </rPr>
      <t xml:space="preserve">  Total</t>
    </r>
    <phoneticPr fontId="39" type="noConversion"/>
  </si>
  <si>
    <r>
      <rPr>
        <sz val="10"/>
        <rFont val="-윤고딕320"/>
        <family val="1"/>
        <charset val="129"/>
      </rPr>
      <t>합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계</t>
    </r>
    <r>
      <rPr>
        <sz val="10"/>
        <color indexed="8"/>
        <rFont val="Arial Narrow"/>
        <family val="2"/>
      </rPr>
      <t xml:space="preserve">    Total</t>
    </r>
    <phoneticPr fontId="39" type="noConversion"/>
  </si>
  <si>
    <r>
      <rPr>
        <sz val="10"/>
        <rFont val="-윤고딕320"/>
        <family val="1"/>
        <charset val="129"/>
      </rPr>
      <t>고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구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마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Sweet potato</t>
    </r>
    <phoneticPr fontId="39" type="noConversion"/>
  </si>
  <si>
    <r>
      <rPr>
        <sz val="10"/>
        <rFont val="-윤고딕320"/>
        <family val="1"/>
        <charset val="129"/>
      </rPr>
      <t>감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rFont val="-윤고딕320"/>
        <family val="1"/>
        <charset val="129"/>
      </rPr>
      <t>자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color indexed="8"/>
        <rFont val="Arial Narrow"/>
        <family val="2"/>
      </rPr>
      <t xml:space="preserve">   White potato</t>
    </r>
    <phoneticPr fontId="39" type="noConversion"/>
  </si>
  <si>
    <r>
      <t>과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채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류</t>
    </r>
  </si>
  <si>
    <r>
      <rPr>
        <sz val="10"/>
        <rFont val="-윤고딕320"/>
        <family val="1"/>
        <charset val="129"/>
      </rPr>
      <t>수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박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Water melon</t>
    </r>
    <phoneticPr fontId="39" type="noConversion"/>
  </si>
  <si>
    <r>
      <rPr>
        <sz val="10"/>
        <rFont val="-윤고딕320"/>
        <family val="1"/>
        <charset val="129"/>
      </rPr>
      <t>참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외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Sweet melon </t>
    </r>
    <phoneticPr fontId="39" type="noConversion"/>
  </si>
  <si>
    <r>
      <rPr>
        <sz val="10"/>
        <rFont val="-윤고딕320"/>
        <family val="1"/>
        <charset val="129"/>
      </rPr>
      <t>딸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기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Strawberry</t>
    </r>
    <phoneticPr fontId="39" type="noConversion"/>
  </si>
  <si>
    <r>
      <t xml:space="preserve"> </t>
    </r>
    <r>
      <rPr>
        <sz val="10"/>
        <rFont val="-윤고딕320"/>
        <family val="1"/>
        <charset val="129"/>
      </rPr>
      <t>생산량</t>
    </r>
  </si>
  <si>
    <r>
      <rPr>
        <sz val="10"/>
        <rFont val="-윤고딕320"/>
        <family val="1"/>
        <charset val="129"/>
      </rPr>
      <t>토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마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토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Tomato</t>
    </r>
    <phoneticPr fontId="39" type="noConversion"/>
  </si>
  <si>
    <r>
      <rPr>
        <sz val="10"/>
        <rFont val="-윤고딕320"/>
        <family val="1"/>
        <charset val="129"/>
      </rPr>
      <t>호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박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color indexed="8"/>
        <rFont val="Arial Narrow"/>
        <family val="2"/>
      </rPr>
      <t>Pumpkin</t>
    </r>
    <phoneticPr fontId="39" type="noConversion"/>
  </si>
  <si>
    <r>
      <rPr>
        <sz val="10"/>
        <rFont val="-윤고딕320"/>
        <family val="1"/>
        <charset val="129"/>
      </rPr>
      <t>오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이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Cucumber</t>
    </r>
    <phoneticPr fontId="39" type="noConversion"/>
  </si>
  <si>
    <r>
      <t>엽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채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류</t>
    </r>
  </si>
  <si>
    <r>
      <rPr>
        <sz val="10"/>
        <rFont val="-윤고딕320"/>
        <family val="1"/>
        <charset val="129"/>
      </rPr>
      <t>배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추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Cabbage</t>
    </r>
    <phoneticPr fontId="39" type="noConversion"/>
  </si>
  <si>
    <r>
      <rPr>
        <sz val="10"/>
        <rFont val="-윤고딕320"/>
        <family val="1"/>
        <charset val="129"/>
      </rPr>
      <t>시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금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치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color indexed="8"/>
        <rFont val="Arial Narrow"/>
        <family val="2"/>
      </rPr>
      <t>Spinach</t>
    </r>
    <phoneticPr fontId="39" type="noConversion"/>
  </si>
  <si>
    <r>
      <rPr>
        <sz val="10"/>
        <rFont val="-윤고딕320"/>
        <family val="1"/>
        <charset val="129"/>
      </rPr>
      <t>고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추</t>
    </r>
    <r>
      <rPr>
        <sz val="10"/>
        <color indexed="8"/>
        <rFont val="Arial Narrow"/>
        <family val="2"/>
      </rPr>
      <t xml:space="preserve">  Red pepper</t>
    </r>
    <phoneticPr fontId="39" type="noConversion"/>
  </si>
  <si>
    <r>
      <rPr>
        <sz val="10"/>
        <rFont val="-윤고딕320"/>
        <family val="1"/>
        <charset val="129"/>
      </rPr>
      <t>당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근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Carrot</t>
    </r>
    <phoneticPr fontId="39" type="noConversion"/>
  </si>
  <si>
    <r>
      <rPr>
        <sz val="10"/>
        <rFont val="-윤고딕320"/>
        <family val="1"/>
        <charset val="129"/>
      </rPr>
      <t>근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채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류</t>
    </r>
    <phoneticPr fontId="39" type="noConversion"/>
  </si>
  <si>
    <r>
      <rPr>
        <sz val="10"/>
        <color indexed="8"/>
        <rFont val="-윤고딕320"/>
        <family val="1"/>
        <charset val="129"/>
      </rPr>
      <t xml:space="preserve">양 배 추  </t>
    </r>
    <r>
      <rPr>
        <sz val="10"/>
        <color indexed="8"/>
        <rFont val="Arial Narrow"/>
        <family val="2"/>
      </rPr>
      <t>Cabbage</t>
    </r>
    <phoneticPr fontId="39" type="noConversion"/>
  </si>
  <si>
    <r>
      <rPr>
        <sz val="10"/>
        <rFont val="-윤고딕320"/>
        <family val="1"/>
        <charset val="129"/>
      </rPr>
      <t>상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추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>Lettuce</t>
    </r>
    <phoneticPr fontId="39" type="noConversion"/>
  </si>
  <si>
    <r>
      <rPr>
        <sz val="10"/>
        <rFont val="-윤고딕320"/>
        <family val="1"/>
        <charset val="129"/>
      </rPr>
      <t>무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Radish</t>
    </r>
    <phoneticPr fontId="39" type="noConversion"/>
  </si>
  <si>
    <r>
      <rPr>
        <sz val="10"/>
        <rFont val="-윤고딕320"/>
        <family val="1"/>
        <charset val="129"/>
      </rPr>
      <t>파</t>
    </r>
    <r>
      <rPr>
        <sz val="10"/>
        <color indexed="8"/>
        <rFont val="Arial Narrow"/>
        <family val="2"/>
      </rPr>
      <t xml:space="preserve">  Welsh onion</t>
    </r>
    <phoneticPr fontId="39" type="noConversion"/>
  </si>
  <si>
    <r>
      <rPr>
        <sz val="10"/>
        <rFont val="-윤고딕320"/>
        <family val="1"/>
        <charset val="129"/>
      </rPr>
      <t>마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늘</t>
    </r>
    <r>
      <rPr>
        <sz val="10"/>
        <color indexed="8"/>
        <rFont val="Arial Narrow"/>
        <family val="2"/>
      </rPr>
      <t xml:space="preserve">  Garlic</t>
    </r>
    <phoneticPr fontId="39" type="noConversion"/>
  </si>
  <si>
    <r>
      <rPr>
        <sz val="10"/>
        <rFont val="-윤고딕320"/>
        <family val="1"/>
        <charset val="129"/>
      </rPr>
      <t>생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강</t>
    </r>
    <r>
      <rPr>
        <sz val="10"/>
        <color indexed="8"/>
        <rFont val="Arial Narrow"/>
        <family val="2"/>
      </rPr>
      <t xml:space="preserve">  Ginger</t>
    </r>
    <phoneticPr fontId="39" type="noConversion"/>
  </si>
  <si>
    <r>
      <rPr>
        <sz val="10"/>
        <rFont val="-윤고딕320"/>
        <family val="1"/>
        <charset val="129"/>
      </rPr>
      <t>양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파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Onions</t>
    </r>
    <phoneticPr fontId="39" type="noConversion"/>
  </si>
  <si>
    <r>
      <rPr>
        <sz val="10"/>
        <rFont val="-윤고딕320"/>
        <family val="1"/>
        <charset val="129"/>
      </rPr>
      <t>참</t>
    </r>
    <r>
      <rPr>
        <sz val="10"/>
        <color indexed="8"/>
        <rFont val="-윤고딕320"/>
        <family val="1"/>
        <charset val="129"/>
      </rPr>
      <t xml:space="preserve">       </t>
    </r>
    <r>
      <rPr>
        <sz val="10"/>
        <rFont val="-윤고딕320"/>
        <family val="1"/>
        <charset val="129"/>
      </rPr>
      <t xml:space="preserve">깨    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color indexed="8"/>
        <rFont val="Arial Narrow"/>
        <family val="2"/>
      </rPr>
      <t>Sesame</t>
    </r>
    <phoneticPr fontId="39" type="noConversion"/>
  </si>
  <si>
    <r>
      <t xml:space="preserve">면 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적</t>
    </r>
  </si>
  <si>
    <r>
      <rPr>
        <sz val="10"/>
        <rFont val="-윤고딕320"/>
        <family val="1"/>
        <charset val="129"/>
      </rPr>
      <t>들</t>
    </r>
    <r>
      <rPr>
        <sz val="10"/>
        <color indexed="8"/>
        <rFont val="-윤고딕320"/>
        <family val="1"/>
        <charset val="129"/>
      </rPr>
      <t xml:space="preserve">       </t>
    </r>
    <r>
      <rPr>
        <sz val="10"/>
        <rFont val="-윤고딕320"/>
        <family val="1"/>
        <charset val="129"/>
      </rPr>
      <t xml:space="preserve">깨   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Wild sesame</t>
    </r>
    <phoneticPr fontId="39" type="noConversion"/>
  </si>
  <si>
    <r>
      <t>면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적</t>
    </r>
  </si>
  <si>
    <r>
      <rPr>
        <sz val="10"/>
        <rFont val="-윤고딕320"/>
        <family val="1"/>
        <charset val="129"/>
      </rPr>
      <t>유</t>
    </r>
    <r>
      <rPr>
        <sz val="10"/>
        <color indexed="8"/>
        <rFont val="-윤고딕320"/>
        <family val="1"/>
        <charset val="129"/>
      </rPr>
      <t xml:space="preserve">      </t>
    </r>
    <r>
      <rPr>
        <sz val="10"/>
        <rFont val="-윤고딕320"/>
        <family val="1"/>
        <charset val="129"/>
      </rPr>
      <t xml:space="preserve">채   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color indexed="8"/>
        <rFont val="Arial Narrow"/>
        <family val="2"/>
      </rPr>
      <t xml:space="preserve"> Rapeseed</t>
    </r>
    <phoneticPr fontId="39" type="noConversion"/>
  </si>
  <si>
    <r>
      <rPr>
        <sz val="10"/>
        <rFont val="-윤고딕320"/>
        <family val="1"/>
        <charset val="129"/>
      </rPr>
      <t>땅</t>
    </r>
    <r>
      <rPr>
        <sz val="10"/>
        <color indexed="8"/>
        <rFont val="-윤고딕320"/>
        <family val="1"/>
        <charset val="129"/>
      </rPr>
      <t xml:space="preserve">      </t>
    </r>
    <r>
      <rPr>
        <sz val="10"/>
        <rFont val="-윤고딕320"/>
        <family val="1"/>
        <charset val="129"/>
      </rPr>
      <t xml:space="preserve">콩   </t>
    </r>
    <r>
      <rPr>
        <sz val="10"/>
        <color indexed="8"/>
        <rFont val="Arial Narrow"/>
        <family val="2"/>
      </rPr>
      <t xml:space="preserve">   Peanut</t>
    </r>
    <phoneticPr fontId="39" type="noConversion"/>
  </si>
  <si>
    <r>
      <rPr>
        <sz val="10"/>
        <rFont val="-윤고딕320"/>
        <family val="1"/>
        <charset val="129"/>
      </rPr>
      <t xml:space="preserve">콤바인 </t>
    </r>
    <r>
      <rPr>
        <sz val="10"/>
        <rFont val="바탕체"/>
        <family val="1"/>
        <charset val="129"/>
      </rPr>
      <t xml:space="preserve">   </t>
    </r>
    <r>
      <rPr>
        <sz val="10"/>
        <color indexed="8"/>
        <rFont val="Arial Narrow"/>
        <family val="2"/>
      </rPr>
      <t>Combine</t>
    </r>
    <phoneticPr fontId="39" type="noConversion"/>
  </si>
  <si>
    <r>
      <t>관리기</t>
    </r>
    <r>
      <rPr>
        <sz val="10"/>
        <color indexed="8"/>
        <rFont val="Arial Narrow"/>
        <family val="2"/>
      </rPr>
      <t xml:space="preserve">   Controller</t>
    </r>
    <phoneticPr fontId="39" type="noConversion"/>
  </si>
  <si>
    <r>
      <rPr>
        <sz val="10"/>
        <rFont val="-윤고딕320"/>
        <family val="1"/>
        <charset val="129"/>
      </rPr>
      <t xml:space="preserve"> 동력이앙기 </t>
    </r>
    <r>
      <rPr>
        <sz val="10"/>
        <color indexed="8"/>
        <rFont val="Arial Narrow"/>
        <family val="2"/>
      </rPr>
      <t xml:space="preserve"> Rice transplanter</t>
    </r>
    <phoneticPr fontId="39" type="noConversion"/>
  </si>
  <si>
    <r>
      <t xml:space="preserve">10.0ha </t>
    </r>
    <r>
      <rPr>
        <sz val="10"/>
        <rFont val="-윤고딕320"/>
        <family val="1"/>
        <charset val="129"/>
      </rPr>
      <t>이상</t>
    </r>
    <phoneticPr fontId="39" type="noConversion"/>
  </si>
  <si>
    <r>
      <t xml:space="preserve">5.0ha </t>
    </r>
    <r>
      <rPr>
        <sz val="10"/>
        <rFont val="-윤고딕320"/>
        <family val="1"/>
        <charset val="129"/>
      </rPr>
      <t>이상</t>
    </r>
    <phoneticPr fontId="39" type="noConversion"/>
  </si>
  <si>
    <r>
      <t>10.0ha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미만</t>
    </r>
    <phoneticPr fontId="39" type="noConversion"/>
  </si>
  <si>
    <r>
      <t xml:space="preserve">5.0ha </t>
    </r>
    <r>
      <rPr>
        <sz val="10"/>
        <rFont val="-윤고딕320"/>
        <family val="1"/>
        <charset val="129"/>
      </rPr>
      <t>미만</t>
    </r>
    <phoneticPr fontId="39" type="noConversion"/>
  </si>
  <si>
    <r>
      <t xml:space="preserve">3.0ha </t>
    </r>
    <r>
      <rPr>
        <sz val="10"/>
        <rFont val="-윤고딕320"/>
        <family val="1"/>
        <charset val="129"/>
      </rPr>
      <t>이상</t>
    </r>
    <phoneticPr fontId="39" type="noConversion"/>
  </si>
  <si>
    <r>
      <t xml:space="preserve">2.0ha </t>
    </r>
    <r>
      <rPr>
        <sz val="10"/>
        <rFont val="-윤고딕320"/>
        <family val="1"/>
        <charset val="129"/>
      </rPr>
      <t>이상</t>
    </r>
    <phoneticPr fontId="39" type="noConversion"/>
  </si>
  <si>
    <r>
      <t xml:space="preserve">3.0ha </t>
    </r>
    <r>
      <rPr>
        <sz val="10"/>
        <rFont val="-윤고딕320"/>
        <family val="1"/>
        <charset val="129"/>
      </rPr>
      <t>미만</t>
    </r>
    <phoneticPr fontId="39" type="noConversion"/>
  </si>
  <si>
    <r>
      <t xml:space="preserve">1.5ha </t>
    </r>
    <r>
      <rPr>
        <sz val="10"/>
        <rFont val="-윤고딕320"/>
        <family val="1"/>
        <charset val="129"/>
      </rPr>
      <t>이상</t>
    </r>
    <phoneticPr fontId="39" type="noConversion"/>
  </si>
  <si>
    <r>
      <t>2.0ha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미만</t>
    </r>
    <phoneticPr fontId="39" type="noConversion"/>
  </si>
  <si>
    <r>
      <t xml:space="preserve">1.5ha </t>
    </r>
    <r>
      <rPr>
        <sz val="10"/>
        <rFont val="-윤고딕320"/>
        <family val="1"/>
        <charset val="129"/>
      </rPr>
      <t>미만</t>
    </r>
    <phoneticPr fontId="39" type="noConversion"/>
  </si>
  <si>
    <r>
      <t xml:space="preserve">1.0ha </t>
    </r>
    <r>
      <rPr>
        <sz val="10"/>
        <rFont val="-윤고딕320"/>
        <family val="1"/>
        <charset val="129"/>
      </rPr>
      <t>이상</t>
    </r>
    <phoneticPr fontId="39" type="noConversion"/>
  </si>
  <si>
    <t>한   육   우</t>
  </si>
  <si>
    <t>젖     소</t>
  </si>
  <si>
    <t>돼     지</t>
  </si>
  <si>
    <t>칠 면 조</t>
  </si>
  <si>
    <t>거     위</t>
  </si>
  <si>
    <t>꿀     벌</t>
  </si>
  <si>
    <t xml:space="preserve"> 연   별</t>
    <phoneticPr fontId="39" type="noConversion"/>
  </si>
  <si>
    <t xml:space="preserve"> 연 별</t>
  </si>
  <si>
    <r>
      <t>기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타</t>
    </r>
  </si>
  <si>
    <r>
      <t>용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재</t>
    </r>
  </si>
  <si>
    <r>
      <t>죽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재</t>
    </r>
  </si>
  <si>
    <r>
      <t>수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실</t>
    </r>
  </si>
  <si>
    <r>
      <t>죽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순</t>
    </r>
  </si>
  <si>
    <r>
      <t>연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료</t>
    </r>
  </si>
  <si>
    <r>
      <t>버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섯</t>
    </r>
  </si>
  <si>
    <r>
      <t>수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지</t>
    </r>
  </si>
  <si>
    <r>
      <t>합</t>
    </r>
    <r>
      <rPr>
        <sz val="10"/>
        <color indexed="8"/>
        <rFont val="-윤고딕320"/>
        <family val="1"/>
        <charset val="129"/>
      </rPr>
      <t xml:space="preserve">           </t>
    </r>
    <r>
      <rPr>
        <sz val="10"/>
        <rFont val="-윤고딕320"/>
        <family val="1"/>
        <charset val="129"/>
      </rPr>
      <t>계</t>
    </r>
  </si>
  <si>
    <t>면  적</t>
  </si>
  <si>
    <t>본  수</t>
  </si>
  <si>
    <r>
      <t>산</t>
    </r>
    <r>
      <rPr>
        <sz val="10"/>
        <color indexed="8"/>
        <rFont val="-윤고딕320"/>
        <family val="1"/>
        <charset val="129"/>
      </rPr>
      <t xml:space="preserve">            </t>
    </r>
    <r>
      <rPr>
        <sz val="10"/>
        <rFont val="-윤고딕320"/>
        <family val="1"/>
        <charset val="129"/>
      </rPr>
      <t>불</t>
    </r>
  </si>
  <si>
    <r>
      <t>기</t>
    </r>
    <r>
      <rPr>
        <sz val="10"/>
        <color indexed="8"/>
        <rFont val="-윤고딕320"/>
        <family val="1"/>
        <charset val="129"/>
      </rPr>
      <t xml:space="preserve">           </t>
    </r>
    <r>
      <rPr>
        <sz val="10"/>
        <rFont val="-윤고딕320"/>
        <family val="1"/>
        <charset val="129"/>
      </rPr>
      <t>타</t>
    </r>
  </si>
  <si>
    <t>건 수</t>
  </si>
  <si>
    <r>
      <t>도</t>
    </r>
    <r>
      <rPr>
        <sz val="10"/>
        <color indexed="8"/>
        <rFont val="-윤고딕320"/>
        <family val="1"/>
        <charset val="129"/>
      </rPr>
      <t xml:space="preserve">           </t>
    </r>
    <r>
      <rPr>
        <sz val="10"/>
        <rFont val="-윤고딕320"/>
        <family val="1"/>
        <charset val="129"/>
      </rPr>
      <t>벌</t>
    </r>
  </si>
  <si>
    <r>
      <t>무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허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가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벌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채</t>
    </r>
  </si>
  <si>
    <r>
      <t>합</t>
    </r>
    <r>
      <rPr>
        <sz val="10"/>
        <color indexed="8"/>
        <rFont val="-윤고딕320"/>
        <family val="1"/>
        <charset val="129"/>
      </rPr>
      <t xml:space="preserve">              </t>
    </r>
    <r>
      <rPr>
        <sz val="10"/>
        <rFont val="-윤고딕320"/>
        <family val="1"/>
        <charset val="129"/>
      </rPr>
      <t>계</t>
    </r>
  </si>
  <si>
    <r>
      <rPr>
        <sz val="10"/>
        <color indexed="8"/>
        <rFont val="-윤고딕320"/>
        <family val="1"/>
        <charset val="129"/>
      </rPr>
      <t>어 업 종 사 자</t>
    </r>
    <r>
      <rPr>
        <sz val="10"/>
        <color indexed="8"/>
        <rFont val="바탕"/>
        <family val="1"/>
        <charset val="129"/>
      </rPr>
      <t xml:space="preserve">   </t>
    </r>
    <r>
      <rPr>
        <sz val="10"/>
        <color indexed="8"/>
        <rFont val="Arial Narrow"/>
        <family val="2"/>
      </rPr>
      <t xml:space="preserve">  Fishery workers</t>
    </r>
    <phoneticPr fontId="39" type="noConversion"/>
  </si>
  <si>
    <t xml:space="preserve">어 가 인 구 </t>
  </si>
  <si>
    <r>
      <rPr>
        <sz val="10"/>
        <color indexed="8"/>
        <rFont val="-윤고딕320"/>
        <family val="1"/>
        <charset val="129"/>
      </rPr>
      <t xml:space="preserve">어     가   </t>
    </r>
    <r>
      <rPr>
        <sz val="10"/>
        <color indexed="8"/>
        <rFont val="Arial Narrow"/>
        <family val="2"/>
      </rPr>
      <t xml:space="preserve">    Fishery households</t>
    </r>
    <phoneticPr fontId="39" type="noConversion"/>
  </si>
  <si>
    <r>
      <rPr>
        <sz val="10"/>
        <color indexed="8"/>
        <rFont val="-윤고딕320"/>
        <family val="1"/>
        <charset val="129"/>
      </rPr>
      <t>겸  업</t>
    </r>
    <r>
      <rPr>
        <sz val="10"/>
        <color indexed="8"/>
        <rFont val="Arial Narrow"/>
        <family val="2"/>
      </rPr>
      <t xml:space="preserve">   Part time </t>
    </r>
    <phoneticPr fontId="39" type="noConversion"/>
  </si>
  <si>
    <r>
      <t>연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별</t>
    </r>
  </si>
  <si>
    <r>
      <t>절화류</t>
    </r>
    <r>
      <rPr>
        <sz val="10"/>
        <color indexed="8"/>
        <rFont val="-윤고딕320"/>
        <family val="1"/>
        <charset val="129"/>
      </rPr>
      <t>(</t>
    </r>
    <r>
      <rPr>
        <sz val="10"/>
        <rFont val="-윤고딕320"/>
        <family val="1"/>
        <charset val="129"/>
      </rPr>
      <t>천본</t>
    </r>
    <r>
      <rPr>
        <sz val="10"/>
        <color indexed="8"/>
        <rFont val="-윤고딕320"/>
        <family val="1"/>
        <charset val="129"/>
      </rPr>
      <t>)</t>
    </r>
  </si>
  <si>
    <r>
      <t>분화류</t>
    </r>
    <r>
      <rPr>
        <sz val="10"/>
        <color indexed="8"/>
        <rFont val="-윤고딕320"/>
        <family val="1"/>
        <charset val="129"/>
      </rPr>
      <t>(</t>
    </r>
    <r>
      <rPr>
        <sz val="10"/>
        <rFont val="-윤고딕320"/>
        <family val="1"/>
        <charset val="129"/>
      </rPr>
      <t>천분</t>
    </r>
    <r>
      <rPr>
        <sz val="10"/>
        <color indexed="8"/>
        <rFont val="-윤고딕320"/>
        <family val="1"/>
        <charset val="129"/>
      </rPr>
      <t>)</t>
    </r>
  </si>
  <si>
    <r>
      <t>초화류</t>
    </r>
    <r>
      <rPr>
        <sz val="10"/>
        <color indexed="8"/>
        <rFont val="-윤고딕320"/>
        <family val="1"/>
        <charset val="129"/>
      </rPr>
      <t>-</t>
    </r>
    <r>
      <rPr>
        <sz val="10"/>
        <rFont val="-윤고딕320"/>
        <family val="1"/>
        <charset val="129"/>
      </rPr>
      <t>화단용</t>
    </r>
    <r>
      <rPr>
        <sz val="10"/>
        <color indexed="8"/>
        <rFont val="-윤고딕320"/>
        <family val="1"/>
        <charset val="129"/>
      </rPr>
      <t>(</t>
    </r>
    <r>
      <rPr>
        <sz val="10"/>
        <rFont val="-윤고딕320"/>
        <family val="1"/>
        <charset val="129"/>
      </rPr>
      <t>천분</t>
    </r>
    <r>
      <rPr>
        <sz val="10"/>
        <color indexed="8"/>
        <rFont val="-윤고딕320"/>
        <family val="1"/>
        <charset val="129"/>
      </rPr>
      <t>)</t>
    </r>
  </si>
  <si>
    <r>
      <t>관상수류</t>
    </r>
    <r>
      <rPr>
        <sz val="10"/>
        <color indexed="8"/>
        <rFont val="-윤고딕320"/>
        <family val="1"/>
        <charset val="129"/>
      </rPr>
      <t>(</t>
    </r>
    <r>
      <rPr>
        <sz val="10"/>
        <rFont val="-윤고딕320"/>
        <family val="1"/>
        <charset val="129"/>
      </rPr>
      <t>천주</t>
    </r>
    <r>
      <rPr>
        <sz val="10"/>
        <color indexed="8"/>
        <rFont val="-윤고딕320"/>
        <family val="1"/>
        <charset val="129"/>
      </rPr>
      <t>)</t>
    </r>
  </si>
  <si>
    <r>
      <t>화목류</t>
    </r>
    <r>
      <rPr>
        <sz val="10"/>
        <color indexed="8"/>
        <rFont val="-윤고딕320"/>
        <family val="1"/>
        <charset val="129"/>
      </rPr>
      <t>(</t>
    </r>
    <r>
      <rPr>
        <sz val="10"/>
        <rFont val="-윤고딕320"/>
        <family val="1"/>
        <charset val="129"/>
      </rPr>
      <t>천주</t>
    </r>
    <r>
      <rPr>
        <sz val="10"/>
        <color indexed="8"/>
        <rFont val="-윤고딕320"/>
        <family val="1"/>
        <charset val="129"/>
      </rPr>
      <t>)</t>
    </r>
  </si>
  <si>
    <r>
      <t>건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수</t>
    </r>
  </si>
  <si>
    <r>
      <t>농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산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물</t>
    </r>
  </si>
  <si>
    <r>
      <t>1</t>
    </r>
    <r>
      <rPr>
        <sz val="10"/>
        <rFont val="-윤고딕320"/>
        <family val="1"/>
        <charset val="129"/>
      </rPr>
      <t>톤</t>
    </r>
  </si>
  <si>
    <r>
      <t>1~5</t>
    </r>
    <r>
      <rPr>
        <sz val="10"/>
        <rFont val="-윤고딕320"/>
        <family val="1"/>
        <charset val="129"/>
      </rPr>
      <t>톤</t>
    </r>
  </si>
  <si>
    <r>
      <t>5~10</t>
    </r>
    <r>
      <rPr>
        <sz val="10"/>
        <rFont val="-윤고딕320"/>
        <family val="1"/>
        <charset val="129"/>
      </rPr>
      <t>톤</t>
    </r>
  </si>
  <si>
    <r>
      <t>10~20</t>
    </r>
    <r>
      <rPr>
        <sz val="10"/>
        <rFont val="-윤고딕320"/>
        <family val="1"/>
        <charset val="129"/>
      </rPr>
      <t>톤</t>
    </r>
  </si>
  <si>
    <r>
      <t>20~30</t>
    </r>
    <r>
      <rPr>
        <sz val="10"/>
        <rFont val="-윤고딕320"/>
        <family val="1"/>
        <charset val="129"/>
      </rPr>
      <t>톤</t>
    </r>
  </si>
  <si>
    <r>
      <t>30~50</t>
    </r>
    <r>
      <rPr>
        <sz val="10"/>
        <rFont val="-윤고딕320"/>
        <family val="1"/>
        <charset val="129"/>
      </rPr>
      <t>톤</t>
    </r>
  </si>
  <si>
    <r>
      <t>50~100</t>
    </r>
    <r>
      <rPr>
        <sz val="10"/>
        <rFont val="-윤고딕320"/>
        <family val="1"/>
        <charset val="129"/>
      </rPr>
      <t>톤</t>
    </r>
  </si>
  <si>
    <r>
      <t>100</t>
    </r>
    <r>
      <rPr>
        <sz val="10"/>
        <rFont val="-윤고딕320"/>
        <family val="1"/>
        <charset val="129"/>
      </rPr>
      <t>톤</t>
    </r>
  </si>
  <si>
    <t>동   력</t>
  </si>
  <si>
    <t xml:space="preserve">무동력  </t>
  </si>
  <si>
    <t>척 수</t>
  </si>
  <si>
    <t>톤  수</t>
  </si>
  <si>
    <r>
      <rPr>
        <sz val="10"/>
        <color indexed="8"/>
        <rFont val="-윤고딕320"/>
        <family val="1"/>
        <charset val="129"/>
      </rPr>
      <t xml:space="preserve">어 업 종 사 자 </t>
    </r>
    <r>
      <rPr>
        <sz val="10"/>
        <color indexed="8"/>
        <rFont val="Arial Narrow"/>
        <family val="2"/>
      </rPr>
      <t xml:space="preserve">  Fishery workers</t>
    </r>
    <phoneticPr fontId="39" type="noConversion"/>
  </si>
  <si>
    <r>
      <rPr>
        <sz val="10"/>
        <color indexed="8"/>
        <rFont val="-윤고딕320"/>
        <family val="1"/>
        <charset val="129"/>
      </rPr>
      <t xml:space="preserve">어     가  </t>
    </r>
    <r>
      <rPr>
        <sz val="10"/>
        <color indexed="8"/>
        <rFont val="바탕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  Fishery households</t>
    </r>
    <phoneticPr fontId="39" type="noConversion"/>
  </si>
  <si>
    <r>
      <rPr>
        <sz val="10"/>
        <color indexed="8"/>
        <rFont val="-윤고딕320"/>
        <family val="1"/>
        <charset val="129"/>
      </rPr>
      <t xml:space="preserve">겸  업 </t>
    </r>
    <r>
      <rPr>
        <sz val="10"/>
        <color indexed="8"/>
        <rFont val="Arial Narrow"/>
        <family val="2"/>
      </rPr>
      <t xml:space="preserve">  Part time </t>
    </r>
    <phoneticPr fontId="39" type="noConversion"/>
  </si>
  <si>
    <r>
      <t>0 ~ 14</t>
    </r>
    <r>
      <rPr>
        <sz val="10"/>
        <rFont val="-윤고딕320"/>
        <family val="1"/>
        <charset val="129"/>
      </rPr>
      <t>세</t>
    </r>
    <r>
      <rPr>
        <sz val="10"/>
        <rFont val="바탕체"/>
        <family val="1"/>
        <charset val="129"/>
      </rPr>
      <t xml:space="preserve">
</t>
    </r>
    <r>
      <rPr>
        <sz val="10"/>
        <color indexed="8"/>
        <rFont val="Arial Narrow"/>
        <family val="2"/>
      </rPr>
      <t>years old</t>
    </r>
    <phoneticPr fontId="39" type="noConversion"/>
  </si>
  <si>
    <r>
      <t>30 ~ 39</t>
    </r>
    <r>
      <rPr>
        <sz val="10"/>
        <rFont val="-윤고딕320"/>
        <family val="1"/>
        <charset val="129"/>
      </rPr>
      <t>세</t>
    </r>
    <r>
      <rPr>
        <sz val="10"/>
        <rFont val="바탕체"/>
        <family val="1"/>
        <charset val="129"/>
      </rPr>
      <t xml:space="preserve">
</t>
    </r>
    <r>
      <rPr>
        <sz val="10"/>
        <rFont val="Arial Narrow"/>
        <family val="2"/>
      </rPr>
      <t>years old</t>
    </r>
    <phoneticPr fontId="39" type="noConversion"/>
  </si>
  <si>
    <r>
      <t>합</t>
    </r>
    <r>
      <rPr>
        <sz val="10"/>
        <color indexed="8"/>
        <rFont val="-윤고딕320"/>
        <family val="1"/>
        <charset val="129"/>
      </rPr>
      <t xml:space="preserve">       </t>
    </r>
    <r>
      <rPr>
        <sz val="10"/>
        <rFont val="-윤고딕320"/>
        <family val="1"/>
        <charset val="129"/>
      </rPr>
      <t>계</t>
    </r>
    <phoneticPr fontId="39" type="noConversion"/>
  </si>
  <si>
    <r>
      <t>두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rFont val="-윤고딕320"/>
        <family val="1"/>
        <charset val="129"/>
      </rPr>
      <t xml:space="preserve">류 </t>
    </r>
    <r>
      <rPr>
        <sz val="10"/>
        <color indexed="8"/>
        <rFont val="-윤고딕320"/>
        <family val="1"/>
        <charset val="129"/>
      </rPr>
      <t xml:space="preserve">  Beans </t>
    </r>
  </si>
  <si>
    <r>
      <rPr>
        <sz val="10"/>
        <rFont val="-윤고딕320"/>
        <family val="1"/>
        <charset val="129"/>
      </rPr>
      <t>서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rFont val="-윤고딕320"/>
        <family val="1"/>
        <charset val="129"/>
      </rPr>
      <t>류</t>
    </r>
    <r>
      <rPr>
        <sz val="10"/>
        <rFont val="바탕체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  Potatoes</t>
    </r>
    <phoneticPr fontId="39" type="noConversion"/>
  </si>
  <si>
    <r>
      <rPr>
        <sz val="10"/>
        <rFont val="-윤고딕320"/>
        <family val="1"/>
        <charset val="129"/>
      </rPr>
      <t>잡</t>
    </r>
    <r>
      <rPr>
        <sz val="10"/>
        <color indexed="8"/>
        <rFont val="-윤고딕320"/>
        <family val="1"/>
        <charset val="129"/>
      </rPr>
      <t xml:space="preserve">   </t>
    </r>
    <r>
      <rPr>
        <sz val="10"/>
        <rFont val="-윤고딕320"/>
        <family val="1"/>
        <charset val="129"/>
      </rPr>
      <t>곡</t>
    </r>
    <r>
      <rPr>
        <sz val="10"/>
        <color indexed="8"/>
        <rFont val="Arial Narrow"/>
        <family val="2"/>
      </rPr>
      <t xml:space="preserve">  Miscellaneous grains</t>
    </r>
    <phoneticPr fontId="39" type="noConversion"/>
  </si>
  <si>
    <t xml:space="preserve"> Mokpo-si </t>
  </si>
  <si>
    <t xml:space="preserve"> Yeosu-si </t>
  </si>
  <si>
    <t xml:space="preserve"> Suncheon-si </t>
  </si>
  <si>
    <t xml:space="preserve"> Naju-si </t>
  </si>
  <si>
    <t xml:space="preserve"> Gwangyang-si </t>
  </si>
  <si>
    <t xml:space="preserve"> Damyang-gun </t>
  </si>
  <si>
    <t xml:space="preserve"> Gokseong-gun </t>
  </si>
  <si>
    <t xml:space="preserve"> Gurye-gun </t>
  </si>
  <si>
    <t xml:space="preserve"> Goheung-gun </t>
  </si>
  <si>
    <t xml:space="preserve"> Boseong-gun </t>
  </si>
  <si>
    <t xml:space="preserve"> Hwasun-gun </t>
  </si>
  <si>
    <t xml:space="preserve"> Jangheung-gun </t>
  </si>
  <si>
    <t xml:space="preserve"> Gangjin-gun </t>
  </si>
  <si>
    <t xml:space="preserve"> Haenam-gun </t>
  </si>
  <si>
    <t xml:space="preserve"> Yeongam-gun </t>
  </si>
  <si>
    <t xml:space="preserve"> Muan-gun </t>
  </si>
  <si>
    <t xml:space="preserve"> Hampyeong-gun </t>
  </si>
  <si>
    <t xml:space="preserve"> Yeonggwang-gun </t>
  </si>
  <si>
    <t xml:space="preserve"> Jangseong-gun </t>
  </si>
  <si>
    <t xml:space="preserve"> Wando-gun </t>
  </si>
  <si>
    <t xml:space="preserve"> Jindo-gun </t>
  </si>
  <si>
    <t xml:space="preserve"> Shinan-gun </t>
  </si>
  <si>
    <t>Rice</t>
    <phoneticPr fontId="39" type="noConversion"/>
  </si>
  <si>
    <t>군  수</t>
    <phoneticPr fontId="39" type="noConversion"/>
  </si>
  <si>
    <t>자료: 수산유통가공과</t>
    <phoneticPr fontId="39" type="noConversion"/>
  </si>
  <si>
    <t>자료: 축산정책과</t>
    <phoneticPr fontId="39" type="noConversion"/>
  </si>
  <si>
    <t>Unit: household, person</t>
    <phoneticPr fontId="39" type="noConversion"/>
  </si>
  <si>
    <t>주: 1) '0, '5자 년도는 농림어업총조사 자료임</t>
    <phoneticPr fontId="39" type="noConversion"/>
  </si>
  <si>
    <t xml:space="preserve">    2) 시군별 전겸업 농가구분은 총조사 자료만 가능</t>
    <phoneticPr fontId="39" type="noConversion"/>
  </si>
  <si>
    <t xml:space="preserve">    3) 농업조사는 표본조사로 추정과정의 반올림으로 인해 세목과 그 총계가 일치되지 않는 경우도 있음</t>
    <phoneticPr fontId="39" type="noConversion"/>
  </si>
  <si>
    <t xml:space="preserve">        Note: 1) The data of '0, '5 year is based on the Agricultural and Fisheries Census</t>
    <phoneticPr fontId="39" type="noConversion"/>
  </si>
  <si>
    <t>Source: Statistics Korea</t>
    <phoneticPr fontId="39" type="noConversion"/>
  </si>
  <si>
    <t>단위: 명</t>
    <phoneticPr fontId="39" type="noConversion"/>
  </si>
  <si>
    <t xml:space="preserve">    2) 농업조사는 표본조사로 추정과정의 반올림으로 인해 세목과 그 총계가 일치되지 않는 경우도 있음</t>
    <phoneticPr fontId="39" type="noConversion"/>
  </si>
  <si>
    <t>Note: 1) The data of '0, '5 year is based on the Agricultural and Fisheries Census</t>
    <phoneticPr fontId="39" type="noConversion"/>
  </si>
  <si>
    <t>Source: Statistics Korea</t>
    <phoneticPr fontId="39" type="noConversion"/>
  </si>
  <si>
    <t>단위: ha</t>
    <phoneticPr fontId="39" type="noConversion"/>
  </si>
  <si>
    <t>Unit: ha</t>
    <phoneticPr fontId="39" type="noConversion"/>
  </si>
  <si>
    <t>단위: 가구</t>
    <phoneticPr fontId="39" type="noConversion"/>
  </si>
  <si>
    <t>Unit: household</t>
    <phoneticPr fontId="39" type="noConversion"/>
  </si>
  <si>
    <t>단위: ha, M/T</t>
    <phoneticPr fontId="39" type="noConversion"/>
  </si>
  <si>
    <t>Unit: ha, M/T</t>
    <phoneticPr fontId="39" type="noConversion"/>
  </si>
  <si>
    <t>단위: ha, M/T</t>
    <phoneticPr fontId="39" type="noConversion"/>
  </si>
  <si>
    <t>단위: 대</t>
    <phoneticPr fontId="39" type="noConversion"/>
  </si>
  <si>
    <t>Unit: each</t>
    <phoneticPr fontId="39" type="noConversion"/>
  </si>
  <si>
    <t>자료: 친환경농업과</t>
    <phoneticPr fontId="39" type="noConversion"/>
  </si>
  <si>
    <t>단위: 마리</t>
    <phoneticPr fontId="39" type="noConversion"/>
  </si>
  <si>
    <t>Unit: head</t>
    <phoneticPr fontId="39" type="noConversion"/>
  </si>
  <si>
    <t>단위: ha, 천본</t>
    <phoneticPr fontId="39" type="noConversion"/>
  </si>
  <si>
    <t>단위: 가구, 명</t>
    <phoneticPr fontId="39" type="noConversion"/>
  </si>
  <si>
    <t>Unit: households, person</t>
    <phoneticPr fontId="39" type="noConversion"/>
  </si>
  <si>
    <t xml:space="preserve"> 주: 1) '0, 5자' 연도는 농림어업총조사 자료임  2) 시군별 구분은 총조사 자료만 가능</t>
    <phoneticPr fontId="39" type="noConversion"/>
  </si>
  <si>
    <t xml:space="preserve">     3) 통계표에 수록된 숫자는 추정과정의 반올림으로 인해 세목과 그 총계가 일치되지 않는 경우도 있음</t>
    <phoneticPr fontId="39" type="noConversion"/>
  </si>
  <si>
    <t>Note: 1) The data of '0, 5 year' is based on the Agricultural and Fisheries Census  2) The data by Si and Gun is classified on just Census</t>
    <phoneticPr fontId="39" type="noConversion"/>
  </si>
  <si>
    <t>Source: Statistics Korea</t>
    <phoneticPr fontId="39" type="noConversion"/>
  </si>
  <si>
    <t>단위: M/T, 천원</t>
    <phoneticPr fontId="39" type="noConversion"/>
  </si>
  <si>
    <t>Unit: M/T, 1,000 won</t>
    <phoneticPr fontId="39" type="noConversion"/>
  </si>
  <si>
    <t>Unit: ha, thousand flowers</t>
    <phoneticPr fontId="39" type="noConversion"/>
  </si>
  <si>
    <t>주: 1) 구근류, 종자·종묘류 포함</t>
    <phoneticPr fontId="39" type="noConversion"/>
  </si>
  <si>
    <t xml:space="preserve">                          Note: 1) Including Bulbous, seeds</t>
    <phoneticPr fontId="39" type="noConversion"/>
  </si>
  <si>
    <t xml:space="preserve">                       -</t>
  </si>
  <si>
    <t xml:space="preserve">                      -</t>
  </si>
  <si>
    <t xml:space="preserve">                                            -</t>
  </si>
  <si>
    <t xml:space="preserve">                     - </t>
  </si>
  <si>
    <t>자료: 동물방역과</t>
    <phoneticPr fontId="39" type="noConversion"/>
  </si>
  <si>
    <t>Source: Statistics Korea</t>
    <phoneticPr fontId="39" type="noConversion"/>
  </si>
  <si>
    <t>Source: Environment Friendly Agriculture Division</t>
    <phoneticPr fontId="39" type="noConversion"/>
  </si>
  <si>
    <r>
      <rPr>
        <sz val="10"/>
        <rFont val="-윤고딕320"/>
        <family val="1"/>
        <charset val="129"/>
      </rPr>
      <t xml:space="preserve"> 농용트렉터</t>
    </r>
    <r>
      <rPr>
        <sz val="10"/>
        <rFont val="바탕체"/>
        <family val="1"/>
        <charset val="129"/>
      </rPr>
      <t xml:space="preserve">   </t>
    </r>
    <r>
      <rPr>
        <sz val="10"/>
        <color indexed="8"/>
        <rFont val="Arial Narrow"/>
        <family val="2"/>
      </rPr>
      <t>Tractor</t>
    </r>
    <phoneticPr fontId="39" type="noConversion"/>
  </si>
  <si>
    <t>Geese</t>
    <phoneticPr fontId="39" type="noConversion"/>
  </si>
  <si>
    <t>Group Num</t>
    <phoneticPr fontId="39" type="noConversion"/>
  </si>
  <si>
    <t>주: 1) 12월 1일 기준</t>
    <phoneticPr fontId="39" type="noConversion"/>
  </si>
  <si>
    <t>Hog cholera</t>
    <phoneticPr fontId="39" type="noConversion"/>
  </si>
  <si>
    <t>Swine rysipelas</t>
    <phoneticPr fontId="39" type="noConversion"/>
  </si>
  <si>
    <t>Source: Fishery Products Distribution and rocessing Division</t>
    <phoneticPr fontId="39" type="noConversion"/>
  </si>
  <si>
    <t>Source: Statistics Korea</t>
    <phoneticPr fontId="39" type="noConversion"/>
  </si>
  <si>
    <t>Source: Livestock Policy Division</t>
    <phoneticPr fontId="39" type="noConversion"/>
  </si>
  <si>
    <t>Source: Animal Disease Control Division</t>
    <phoneticPr fontId="39" type="noConversion"/>
  </si>
  <si>
    <r>
      <t xml:space="preserve">Part- time Class </t>
    </r>
    <r>
      <rPr>
        <sz val="10"/>
        <rFont val="바탕체"/>
        <family val="1"/>
        <charset val="129"/>
      </rPr>
      <t>Ⅰ</t>
    </r>
    <phoneticPr fontId="39" type="noConversion"/>
  </si>
  <si>
    <r>
      <t xml:space="preserve">Part- time Class </t>
    </r>
    <r>
      <rPr>
        <sz val="10"/>
        <rFont val="바탕체"/>
        <family val="1"/>
        <charset val="129"/>
      </rPr>
      <t>Ⅱ</t>
    </r>
    <phoneticPr fontId="39" type="noConversion"/>
  </si>
  <si>
    <t>Fishery Households and  Population(Inland Water Fishery)</t>
    <phoneticPr fontId="39" type="noConversion"/>
  </si>
  <si>
    <r>
      <t>2</t>
    </r>
    <r>
      <rPr>
        <sz val="10"/>
        <color indexed="8"/>
        <rFont val="돋움"/>
        <family val="3"/>
        <charset val="129"/>
      </rPr>
      <t>종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돋움"/>
        <family val="3"/>
        <charset val="129"/>
      </rPr>
      <t>겸업</t>
    </r>
    <phoneticPr fontId="39" type="noConversion"/>
  </si>
  <si>
    <t>겸업</t>
    <phoneticPr fontId="39" type="noConversion"/>
  </si>
  <si>
    <t xml:space="preserve">7,007
</t>
  </si>
  <si>
    <t xml:space="preserve">2) Full/Part time data by Si &amp; Gun is classified on just Census                 </t>
    <phoneticPr fontId="39" type="noConversion"/>
  </si>
  <si>
    <t>자료: 통계청 「어업생산동향조사」</t>
    <phoneticPr fontId="39" type="noConversion"/>
  </si>
  <si>
    <t>단위: 척, 톤</t>
  </si>
  <si>
    <t>Unit: boat, ton</t>
  </si>
  <si>
    <r>
      <rPr>
        <sz val="10"/>
        <rFont val="-윤고딕320"/>
        <family val="1"/>
        <charset val="129"/>
      </rPr>
      <t>합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계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Total</t>
    </r>
  </si>
  <si>
    <t>주: 1) 내수면포함</t>
  </si>
  <si>
    <t>자료: 수산자원과</t>
  </si>
  <si>
    <t>자료: 산림보전과</t>
  </si>
  <si>
    <t>Source: Forest Protection Division</t>
  </si>
  <si>
    <t>약용식물</t>
  </si>
  <si>
    <t>(톤)</t>
  </si>
  <si>
    <t xml:space="preserve">Soil and </t>
  </si>
  <si>
    <t>nut and fruits</t>
  </si>
  <si>
    <t>Medicinal herbs</t>
  </si>
  <si>
    <t>Jogyeongjae</t>
  </si>
  <si>
    <t>Stone</t>
  </si>
  <si>
    <t>단위: ha, 천본</t>
  </si>
  <si>
    <t>Unit: ha, 1,000 seedlings</t>
  </si>
  <si>
    <t>지역특화조림</t>
  </si>
  <si>
    <t>단위: 건, ha, 천원</t>
  </si>
  <si>
    <t>Unit: cases, ha, 1,000 won</t>
  </si>
  <si>
    <t xml:space="preserve">secret logging </t>
  </si>
  <si>
    <t>단위: 건, ha, 톤</t>
  </si>
  <si>
    <t>Unit: case, ha, ton</t>
  </si>
  <si>
    <t>축   산   물</t>
  </si>
  <si>
    <r>
      <rPr>
        <sz val="10"/>
        <rFont val="-윤고딕320"/>
        <family val="1"/>
        <charset val="129"/>
      </rPr>
      <t>합</t>
    </r>
    <r>
      <rPr>
        <sz val="10"/>
        <rFont val="Arial Narrow"/>
        <family val="2"/>
      </rPr>
      <t xml:space="preserve">   </t>
    </r>
    <r>
      <rPr>
        <sz val="10"/>
        <rFont val="-윤고딕320"/>
        <family val="1"/>
        <charset val="129"/>
      </rPr>
      <t>계</t>
    </r>
    <r>
      <rPr>
        <sz val="10"/>
        <color indexed="8"/>
        <rFont val="Arial Narrow"/>
        <family val="2"/>
      </rPr>
      <t xml:space="preserve">     Total</t>
    </r>
  </si>
  <si>
    <r>
      <rPr>
        <sz val="10"/>
        <rFont val="-윤고딕320"/>
        <family val="1"/>
        <charset val="129"/>
      </rPr>
      <t>유</t>
    </r>
    <r>
      <rPr>
        <sz val="10"/>
        <rFont val="Arial Narrow"/>
        <family val="2"/>
      </rPr>
      <t xml:space="preserve"> </t>
    </r>
    <r>
      <rPr>
        <sz val="10"/>
        <rFont val="-윤고딕320"/>
        <family val="1"/>
        <charset val="129"/>
      </rPr>
      <t>기</t>
    </r>
    <r>
      <rPr>
        <sz val="10"/>
        <color indexed="8"/>
        <rFont val="Arial Narrow"/>
        <family val="2"/>
      </rPr>
      <t xml:space="preserve">  </t>
    </r>
    <r>
      <rPr>
        <sz val="10"/>
        <rFont val="-윤고딕320"/>
        <family val="1"/>
        <charset val="129"/>
      </rPr>
      <t>농</t>
    </r>
    <r>
      <rPr>
        <sz val="10"/>
        <rFont val="Arial Narrow"/>
        <family val="2"/>
      </rPr>
      <t xml:space="preserve"> </t>
    </r>
    <r>
      <rPr>
        <sz val="10"/>
        <rFont val="-윤고딕320"/>
        <family val="1"/>
        <charset val="129"/>
      </rPr>
      <t>산</t>
    </r>
    <r>
      <rPr>
        <sz val="10"/>
        <rFont val="Arial Narrow"/>
        <family val="2"/>
      </rPr>
      <t xml:space="preserve"> </t>
    </r>
    <r>
      <rPr>
        <sz val="10"/>
        <rFont val="-윤고딕320"/>
        <family val="1"/>
        <charset val="129"/>
      </rPr>
      <t>물</t>
    </r>
    <r>
      <rPr>
        <sz val="10"/>
        <color indexed="8"/>
        <rFont val="Arial Narrow"/>
        <family val="2"/>
      </rPr>
      <t xml:space="preserve">     Organic</t>
    </r>
  </si>
  <si>
    <r>
      <rPr>
        <sz val="10"/>
        <rFont val="-윤고딕320"/>
        <family val="1"/>
        <charset val="129"/>
      </rPr>
      <t>무농약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농산물</t>
    </r>
    <r>
      <rPr>
        <sz val="10"/>
        <color indexed="8"/>
        <rFont val="Arial Narrow"/>
        <family val="2"/>
      </rPr>
      <t xml:space="preserve">     Pesticide Free</t>
    </r>
  </si>
  <si>
    <r>
      <rPr>
        <sz val="10"/>
        <rFont val="-윤고딕320"/>
        <family val="1"/>
        <charset val="129"/>
      </rPr>
      <t>저농약농산물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  Low-Pesticide</t>
    </r>
  </si>
  <si>
    <r>
      <rPr>
        <sz val="10"/>
        <rFont val="-윤고딕320"/>
        <family val="1"/>
        <charset val="129"/>
      </rPr>
      <t>유기축산물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   Organic</t>
    </r>
  </si>
  <si>
    <r>
      <rPr>
        <sz val="10"/>
        <rFont val="-윤고딕320"/>
        <family val="1"/>
        <charset val="129"/>
      </rPr>
      <t>무항생제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축산물</t>
    </r>
    <r>
      <rPr>
        <sz val="10"/>
        <color indexed="8"/>
        <rFont val="Arial Narrow"/>
        <family val="2"/>
      </rPr>
      <t xml:space="preserve">     Antibiotic free</t>
    </r>
  </si>
  <si>
    <t>cases</t>
  </si>
  <si>
    <t>단위: M/T, 백만원</t>
  </si>
  <si>
    <t>Unit: M/T, million won</t>
  </si>
  <si>
    <t>1월</t>
  </si>
  <si>
    <t>Source: National Federation of Fisheries Cooperatives</t>
  </si>
  <si>
    <t>연      별</t>
  </si>
  <si>
    <t>합      계</t>
  </si>
  <si>
    <t>어       류</t>
  </si>
  <si>
    <t>연 체 동 물</t>
  </si>
  <si>
    <t>수      량</t>
  </si>
  <si>
    <t>금      액</t>
  </si>
  <si>
    <t>월      별</t>
  </si>
  <si>
    <t>Production</t>
    <phoneticPr fontId="39" type="noConversion"/>
  </si>
  <si>
    <t>자료: 식량원예과</t>
    <phoneticPr fontId="39" type="noConversion"/>
  </si>
  <si>
    <t>Source: Division of Food Crops and Horticulture</t>
    <phoneticPr fontId="39" type="noConversion"/>
  </si>
  <si>
    <t>Mokpo-si</t>
    <phoneticPr fontId="39" type="noConversion"/>
  </si>
  <si>
    <t>29. 친환경 농·축산물 출하현황(속)</t>
    <phoneticPr fontId="39" type="noConversion"/>
  </si>
  <si>
    <r>
      <t xml:space="preserve">140   </t>
    </r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농림수산업</t>
    </r>
    <phoneticPr fontId="39" type="noConversion"/>
  </si>
  <si>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>. Agriculture, Forestry and Fishing   141</t>
    </r>
    <phoneticPr fontId="39" type="noConversion"/>
  </si>
  <si>
    <r>
      <t xml:space="preserve">142   </t>
    </r>
    <r>
      <rPr>
        <sz val="10"/>
        <rFont val="바탕"/>
        <family val="1"/>
        <charset val="129"/>
      </rPr>
      <t>Ⅵ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농림수산업</t>
    </r>
    <phoneticPr fontId="39" type="noConversion"/>
  </si>
  <si>
    <t>3. 경  지  면  적</t>
    <phoneticPr fontId="39" type="noConversion"/>
  </si>
  <si>
    <r>
      <rPr>
        <sz val="10"/>
        <rFont val="돋움"/>
        <family val="3"/>
        <charset val="129"/>
      </rPr>
      <t>Ⅵ</t>
    </r>
    <r>
      <rPr>
        <sz val="10"/>
        <rFont val="Arial Narrow"/>
        <family val="2"/>
      </rPr>
      <t>. Agriculture, Forestry and Fishing  143</t>
    </r>
    <phoneticPr fontId="39" type="noConversion"/>
  </si>
  <si>
    <r>
      <t xml:space="preserve">144  </t>
    </r>
    <r>
      <rPr>
        <sz val="10"/>
        <color indexed="8"/>
        <rFont val="돋움"/>
        <family val="3"/>
        <charset val="129"/>
      </rPr>
      <t>Ⅵ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돋움"/>
        <family val="3"/>
        <charset val="129"/>
      </rPr>
      <t>농림수산업</t>
    </r>
    <phoneticPr fontId="39" type="noConversion"/>
  </si>
  <si>
    <r>
      <t xml:space="preserve">146   </t>
    </r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농림수산업</t>
    </r>
    <phoneticPr fontId="39" type="noConversion"/>
  </si>
  <si>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>. Agriculture, Forestry and Fishing   147</t>
    </r>
    <phoneticPr fontId="39" type="noConversion"/>
  </si>
  <si>
    <r>
      <t xml:space="preserve">148   </t>
    </r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농림수산업</t>
    </r>
    <phoneticPr fontId="39" type="noConversion"/>
  </si>
  <si>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>. Agriculture, Forestry and Fishing   149</t>
    </r>
    <phoneticPr fontId="39" type="noConversion"/>
  </si>
  <si>
    <r>
      <t xml:space="preserve">150   </t>
    </r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농림수산업</t>
    </r>
    <phoneticPr fontId="39" type="noConversion"/>
  </si>
  <si>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>. Agriculture, Forestry and Fishing   151</t>
    </r>
    <phoneticPr fontId="39" type="noConversion"/>
  </si>
  <si>
    <r>
      <t xml:space="preserve">152   </t>
    </r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농림수산업</t>
    </r>
    <phoneticPr fontId="39" type="noConversion"/>
  </si>
  <si>
    <t>Agricultural  Machinery Holdings(Cont'd)</t>
    <phoneticPr fontId="39" type="noConversion"/>
  </si>
  <si>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>. Agriculture, Forestry and Fishing   155</t>
    </r>
    <phoneticPr fontId="39" type="noConversion"/>
  </si>
  <si>
    <r>
      <t xml:space="preserve">156  </t>
    </r>
    <r>
      <rPr>
        <sz val="10"/>
        <color indexed="8"/>
        <rFont val="돋움"/>
        <family val="3"/>
        <charset val="129"/>
      </rPr>
      <t>Ⅵ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돋움"/>
        <family val="3"/>
        <charset val="129"/>
      </rPr>
      <t>농림수산업</t>
    </r>
    <phoneticPr fontId="39" type="noConversion"/>
  </si>
  <si>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>. Agriculture, Forestry and Fishing   157</t>
    </r>
    <phoneticPr fontId="39" type="noConversion"/>
  </si>
  <si>
    <r>
      <t xml:space="preserve">158   </t>
    </r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농림수산업</t>
    </r>
    <phoneticPr fontId="39" type="noConversion"/>
  </si>
  <si>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>. Agriculture, Forestry and Fishing   159</t>
    </r>
    <phoneticPr fontId="39" type="noConversion"/>
  </si>
  <si>
    <r>
      <t xml:space="preserve">160   </t>
    </r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농림수산업</t>
    </r>
    <phoneticPr fontId="39" type="noConversion"/>
  </si>
  <si>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>. Agriculture, Forestry and Fishing   161</t>
    </r>
    <phoneticPr fontId="39" type="noConversion"/>
  </si>
  <si>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>. Agriculture, Forestry and Fishing   139</t>
    </r>
    <phoneticPr fontId="39" type="noConversion"/>
  </si>
  <si>
    <r>
      <t xml:space="preserve">168   </t>
    </r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농림수산업</t>
    </r>
    <phoneticPr fontId="39" type="noConversion"/>
  </si>
  <si>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>. Agriculture, Forestry and Fishing   169</t>
    </r>
    <phoneticPr fontId="39" type="noConversion"/>
  </si>
  <si>
    <r>
      <t xml:space="preserve">172   </t>
    </r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농림수산업</t>
    </r>
    <phoneticPr fontId="39" type="noConversion"/>
  </si>
  <si>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>. Agriculture, Forestry and Fishing   173</t>
    </r>
    <phoneticPr fontId="39" type="noConversion"/>
  </si>
  <si>
    <r>
      <t xml:space="preserve">174   </t>
    </r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농림수산업</t>
    </r>
    <phoneticPr fontId="39" type="noConversion"/>
  </si>
  <si>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>. Agriculture, Forestry and Fishing   175</t>
    </r>
    <phoneticPr fontId="39" type="noConversion"/>
  </si>
  <si>
    <r>
      <t xml:space="preserve">176   </t>
    </r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농림수산업</t>
    </r>
    <phoneticPr fontId="39" type="noConversion"/>
  </si>
  <si>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>. Agriculture, Forestry and Fishing   177</t>
    </r>
    <phoneticPr fontId="39" type="noConversion"/>
  </si>
  <si>
    <r>
      <t xml:space="preserve">178   </t>
    </r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농림수산업</t>
    </r>
    <phoneticPr fontId="39" type="noConversion"/>
  </si>
  <si>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>. Agriculture, Forestry and Fishing   179</t>
    </r>
    <phoneticPr fontId="39" type="noConversion"/>
  </si>
  <si>
    <r>
      <t xml:space="preserve">180   </t>
    </r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농림수산업</t>
    </r>
    <phoneticPr fontId="39" type="noConversion"/>
  </si>
  <si>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>. Agriculture, Forestry and Fishing   181</t>
    </r>
    <phoneticPr fontId="39" type="noConversion"/>
  </si>
  <si>
    <r>
      <t xml:space="preserve">182   </t>
    </r>
    <r>
      <rPr>
        <sz val="10"/>
        <color indexed="8"/>
        <rFont val="바탕"/>
        <family val="1"/>
        <charset val="129"/>
      </rPr>
      <t>Ⅵ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농림수산업</t>
    </r>
    <phoneticPr fontId="39" type="noConversion"/>
  </si>
  <si>
    <r>
      <rPr>
        <sz val="10"/>
        <color indexed="8"/>
        <rFont val="돋움"/>
        <family val="3"/>
        <charset val="129"/>
      </rPr>
      <t>Ⅵ</t>
    </r>
    <r>
      <rPr>
        <sz val="10"/>
        <color indexed="8"/>
        <rFont val="Arial Narrow"/>
        <family val="2"/>
      </rPr>
      <t>. Agriculture, Forestry and Fishing   189</t>
    </r>
    <phoneticPr fontId="39" type="noConversion"/>
  </si>
  <si>
    <r>
      <t xml:space="preserve">190   </t>
    </r>
    <r>
      <rPr>
        <sz val="10"/>
        <color indexed="8"/>
        <rFont val="돋움"/>
        <family val="3"/>
        <charset val="129"/>
      </rPr>
      <t>Ⅵ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돋움"/>
        <family val="3"/>
        <charset val="129"/>
      </rPr>
      <t>농림수산업</t>
    </r>
    <phoneticPr fontId="39" type="noConversion"/>
  </si>
  <si>
    <r>
      <rPr>
        <sz val="10"/>
        <color theme="1"/>
        <rFont val="바탕"/>
        <family val="1"/>
        <charset val="129"/>
      </rPr>
      <t>Ⅵ</t>
    </r>
    <r>
      <rPr>
        <sz val="10"/>
        <color theme="1"/>
        <rFont val="Arial Narrow"/>
        <family val="2"/>
      </rPr>
      <t>. Agriculture, Forestry and Fishing   191</t>
    </r>
    <phoneticPr fontId="39" type="noConversion"/>
  </si>
  <si>
    <r>
      <t xml:space="preserve">194   </t>
    </r>
    <r>
      <rPr>
        <sz val="10"/>
        <color indexed="8"/>
        <rFont val="돋움"/>
        <family val="3"/>
        <charset val="129"/>
      </rPr>
      <t>Ⅵ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돋움"/>
        <family val="3"/>
        <charset val="129"/>
      </rPr>
      <t>농림수산업</t>
    </r>
    <phoneticPr fontId="39" type="noConversion"/>
  </si>
  <si>
    <r>
      <t>Ⅵ</t>
    </r>
    <r>
      <rPr>
        <sz val="10"/>
        <color indexed="8"/>
        <rFont val="Arial Narrow"/>
        <family val="2"/>
      </rPr>
      <t>. Agriculture, Forestry and Fishing   195</t>
    </r>
    <phoneticPr fontId="39" type="noConversion"/>
  </si>
  <si>
    <r>
      <t xml:space="preserve">196   </t>
    </r>
    <r>
      <rPr>
        <sz val="10"/>
        <rFont val="바탕체"/>
        <family val="1"/>
        <charset val="129"/>
      </rPr>
      <t>Ⅵ</t>
    </r>
    <r>
      <rPr>
        <sz val="10"/>
        <color indexed="8"/>
        <rFont val="Arial Narrow"/>
        <family val="2"/>
      </rPr>
      <t xml:space="preserve">. </t>
    </r>
    <r>
      <rPr>
        <sz val="10"/>
        <rFont val="바탕체"/>
        <family val="1"/>
        <charset val="129"/>
      </rPr>
      <t>농림수산업</t>
    </r>
    <phoneticPr fontId="39" type="noConversion"/>
  </si>
  <si>
    <r>
      <t>Ⅵ</t>
    </r>
    <r>
      <rPr>
        <sz val="10"/>
        <color indexed="8"/>
        <rFont val="Arial Narrow"/>
        <family val="2"/>
      </rPr>
      <t>. Agriculture, Forestry and Fishing   197</t>
    </r>
    <phoneticPr fontId="39" type="noConversion"/>
  </si>
  <si>
    <r>
      <t xml:space="preserve">198   </t>
    </r>
    <r>
      <rPr>
        <sz val="10"/>
        <color indexed="8"/>
        <rFont val="돋움"/>
        <family val="3"/>
        <charset val="129"/>
      </rPr>
      <t>Ⅵ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돋움"/>
        <family val="3"/>
        <charset val="129"/>
      </rPr>
      <t>농림수산업</t>
    </r>
    <phoneticPr fontId="39" type="noConversion"/>
  </si>
  <si>
    <r>
      <t>Ⅵ</t>
    </r>
    <r>
      <rPr>
        <sz val="10"/>
        <color indexed="8"/>
        <rFont val="Arial Narrow"/>
        <family val="2"/>
      </rPr>
      <t>. Agriculture, Forestry and Fishing   199</t>
    </r>
    <phoneticPr fontId="39" type="noConversion"/>
  </si>
  <si>
    <t>Agricultural  Machinery Holdings</t>
    <phoneticPr fontId="39" type="noConversion"/>
  </si>
  <si>
    <t>Fishing Vessel Ownership</t>
    <phoneticPr fontId="39" type="noConversion"/>
  </si>
  <si>
    <t>Fishing Vessel Ownership(Cont'd)</t>
    <phoneticPr fontId="39" type="noConversion"/>
  </si>
  <si>
    <r>
      <rPr>
        <sz val="10"/>
        <rFont val="-윤고딕320"/>
        <family val="1"/>
        <charset val="129"/>
      </rPr>
      <t>농가인구</t>
    </r>
    <r>
      <rPr>
        <sz val="10"/>
        <color indexed="8"/>
        <rFont val="Arial Narrow"/>
        <family val="2"/>
      </rPr>
      <t xml:space="preserve">      Farm population</t>
    </r>
    <phoneticPr fontId="39" type="noConversion"/>
  </si>
  <si>
    <t>소계</t>
    <phoneticPr fontId="39" type="noConversion"/>
  </si>
  <si>
    <r>
      <t>1</t>
    </r>
    <r>
      <rPr>
        <sz val="10"/>
        <color indexed="8"/>
        <rFont val="돋움"/>
        <family val="3"/>
        <charset val="129"/>
      </rPr>
      <t>종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돋움"/>
        <family val="3"/>
        <charset val="129"/>
      </rPr>
      <t>겸업</t>
    </r>
    <phoneticPr fontId="39" type="noConversion"/>
  </si>
  <si>
    <t>Note: 1) Including in land water fisheries development</t>
    <phoneticPr fontId="39" type="noConversion"/>
  </si>
  <si>
    <t>Note: 1) Including in land water fisheries development</t>
    <phoneticPr fontId="39" type="noConversion"/>
  </si>
  <si>
    <t>Source: Fishery Resources Division</t>
    <phoneticPr fontId="39" type="noConversion"/>
  </si>
  <si>
    <t>해남군</t>
    <phoneticPr fontId="39" type="noConversion"/>
  </si>
  <si>
    <t>자료 : 「농림어업조사」, 「농림어업총조사(5,0년)」 통계청 농어업통계과</t>
    <phoneticPr fontId="39" type="noConversion"/>
  </si>
  <si>
    <t>Farm Population by Age Group</t>
    <phoneticPr fontId="39" type="noConversion"/>
  </si>
  <si>
    <t>Agricultural land area</t>
    <phoneticPr fontId="39" type="noConversion"/>
  </si>
  <si>
    <t xml:space="preserve">Agricultrual land area per household </t>
    <phoneticPr fontId="39" type="noConversion"/>
  </si>
  <si>
    <t>Rice field</t>
    <phoneticPr fontId="39" type="noConversion"/>
  </si>
  <si>
    <t>Dry  field</t>
    <phoneticPr fontId="39" type="noConversion"/>
  </si>
  <si>
    <t>자료 : 「농업면적조사(경지면적통계)」 통계청 농어업통계과</t>
    <phoneticPr fontId="39" type="noConversion"/>
  </si>
  <si>
    <t>No. of farm households by area of cultivated land</t>
    <phoneticPr fontId="39" type="noConversion"/>
  </si>
  <si>
    <t>land</t>
    <phoneticPr fontId="39" type="noConversion"/>
  </si>
  <si>
    <t>No Cultivated</t>
    <phoneticPr fontId="39" type="noConversion"/>
  </si>
  <si>
    <t>경지없는</t>
    <phoneticPr fontId="39" type="noConversion"/>
  </si>
  <si>
    <t>경지있는</t>
    <phoneticPr fontId="39" type="noConversion"/>
  </si>
  <si>
    <r>
      <t>농</t>
    </r>
    <r>
      <rPr>
        <sz val="10"/>
        <rFont val="-윤고딕320"/>
        <family val="1"/>
        <charset val="129"/>
      </rPr>
      <t>가</t>
    </r>
    <r>
      <rPr>
        <sz val="10"/>
        <rFont val="-윤고딕320"/>
        <family val="1"/>
        <charset val="129"/>
      </rPr>
      <t>수</t>
    </r>
    <phoneticPr fontId="39" type="noConversion"/>
  </si>
  <si>
    <t>Cultivated</t>
    <phoneticPr fontId="39" type="noConversion"/>
  </si>
  <si>
    <t>자료: 「농림어업조사」, 「농림어업총조사(5,0년)」통계청  농어업통계과</t>
    <phoneticPr fontId="39" type="noConversion"/>
  </si>
  <si>
    <t>자료 : 「농작물생산조사, 농업면적조사」 통계청 농어업통계과</t>
    <phoneticPr fontId="39" type="noConversion"/>
  </si>
  <si>
    <t>Pulse</t>
    <phoneticPr fontId="39" type="noConversion"/>
  </si>
  <si>
    <t>스프레이어</t>
    <phoneticPr fontId="39" type="noConversion"/>
  </si>
  <si>
    <t>Number of Livestock, Poultry and Livestock Farm</t>
    <phoneticPr fontId="39" type="noConversion"/>
  </si>
  <si>
    <t>단위: 농장, 가구, 마리</t>
    <phoneticPr fontId="39" type="noConversion"/>
  </si>
  <si>
    <t>Unit: Farm, household, head</t>
    <phoneticPr fontId="39" type="noConversion"/>
  </si>
  <si>
    <t>닭</t>
    <phoneticPr fontId="39" type="noConversion"/>
  </si>
  <si>
    <t>오리</t>
    <phoneticPr fontId="39" type="noConversion"/>
  </si>
  <si>
    <t>말</t>
    <phoneticPr fontId="39" type="noConversion"/>
  </si>
  <si>
    <t>염소</t>
    <phoneticPr fontId="39" type="noConversion"/>
  </si>
  <si>
    <t>면양</t>
    <phoneticPr fontId="39" type="noConversion"/>
  </si>
  <si>
    <t>사슴</t>
    <phoneticPr fontId="39" type="noConversion"/>
  </si>
  <si>
    <t>토끼</t>
    <phoneticPr fontId="39" type="noConversion"/>
  </si>
  <si>
    <t>개</t>
    <phoneticPr fontId="39" type="noConversion"/>
  </si>
  <si>
    <t>Ducks</t>
    <phoneticPr fontId="39" type="noConversion"/>
  </si>
  <si>
    <t>Horse</t>
    <phoneticPr fontId="39" type="noConversion"/>
  </si>
  <si>
    <t>Goats</t>
    <phoneticPr fontId="39" type="noConversion"/>
  </si>
  <si>
    <t>Sheep</t>
    <phoneticPr fontId="39" type="noConversion"/>
  </si>
  <si>
    <t>Deer</t>
    <phoneticPr fontId="39" type="noConversion"/>
  </si>
  <si>
    <t>Rabbits</t>
    <phoneticPr fontId="39" type="noConversion"/>
  </si>
  <si>
    <t>Dogs</t>
    <phoneticPr fontId="39" type="noConversion"/>
  </si>
  <si>
    <t>Production of Forestry Products</t>
    <phoneticPr fontId="39" type="noConversion"/>
  </si>
  <si>
    <t>Reforestation</t>
    <phoneticPr fontId="39" type="noConversion"/>
  </si>
  <si>
    <t>경제림조성</t>
    <phoneticPr fontId="39" type="noConversion"/>
  </si>
  <si>
    <t>Fallowlandreforestation</t>
    <phoneticPr fontId="39" type="noConversion"/>
  </si>
  <si>
    <t>Uncontrolled Forest Damages by Cause</t>
    <phoneticPr fontId="39" type="noConversion"/>
  </si>
  <si>
    <t>Unlicensedcutting</t>
    <phoneticPr fontId="39" type="noConversion"/>
  </si>
  <si>
    <t>Fishery Households and  Population(Marine Fishery)</t>
    <phoneticPr fontId="39" type="noConversion"/>
  </si>
  <si>
    <t>자료 : 「농림어업총조사」,「농림어업조사」 통계청 농어업통계과</t>
    <phoneticPr fontId="39" type="noConversion"/>
  </si>
  <si>
    <r>
      <rPr>
        <sz val="9"/>
        <color indexed="8"/>
        <rFont val="돋움"/>
        <family val="3"/>
        <charset val="129"/>
      </rPr>
      <t>자료</t>
    </r>
    <r>
      <rPr>
        <sz val="9"/>
        <color indexed="8"/>
        <rFont val="Arial Narrow"/>
        <family val="2"/>
      </rPr>
      <t xml:space="preserve"> : </t>
    </r>
    <r>
      <rPr>
        <sz val="9"/>
        <color indexed="8"/>
        <rFont val="돋움"/>
        <family val="3"/>
        <charset val="129"/>
      </rPr>
      <t>국립농산물품질관리원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돋움"/>
        <family val="3"/>
        <charset val="129"/>
      </rPr>
      <t>인증관리팀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돋움"/>
        <family val="3"/>
        <charset val="129"/>
      </rPr>
      <t>친환경인증관리정보시스템</t>
    </r>
    <r>
      <rPr>
        <sz val="9"/>
        <color indexed="8"/>
        <rFont val="Arial Narrow"/>
        <family val="2"/>
      </rPr>
      <t>(www.enviagro.go.kr)</t>
    </r>
    <phoneticPr fontId="39" type="noConversion"/>
  </si>
  <si>
    <t>Source : www.enviagro.go.kr</t>
    <phoneticPr fontId="39" type="noConversion"/>
  </si>
  <si>
    <t>주: 통계표에 수록된 수치는 반올림 등으로 총계와 내역별 숫자의 합계가 일치하지 않을 수도 있음</t>
    <phoneticPr fontId="39" type="noConversion"/>
  </si>
  <si>
    <t xml:space="preserve"> Production of Food Grain(Milled Crops)</t>
    <phoneticPr fontId="39" type="noConversion"/>
  </si>
  <si>
    <t>5. 식 량 작 물  생 산 량(정곡)</t>
    <phoneticPr fontId="39" type="noConversion"/>
  </si>
  <si>
    <t>5-1.  미      곡</t>
    <phoneticPr fontId="39" type="noConversion"/>
  </si>
  <si>
    <t>5-2.  맥      류</t>
    <phoneticPr fontId="39" type="noConversion"/>
  </si>
  <si>
    <t xml:space="preserve">5-3.  잡       곡  </t>
    <phoneticPr fontId="39" type="noConversion"/>
  </si>
  <si>
    <t xml:space="preserve">5-4.  두       류  </t>
    <phoneticPr fontId="39" type="noConversion"/>
  </si>
  <si>
    <t>5-5.  서       류</t>
    <phoneticPr fontId="39" type="noConversion"/>
  </si>
  <si>
    <t xml:space="preserve">6. 채 소 류  생 산 량  </t>
    <phoneticPr fontId="39" type="noConversion"/>
  </si>
  <si>
    <t>7. 특 용 작 물 생 산 량</t>
    <phoneticPr fontId="39" type="noConversion"/>
  </si>
  <si>
    <t>8. 친환경 농·축산물 출하현황</t>
    <phoneticPr fontId="39" type="noConversion"/>
  </si>
  <si>
    <t>9. 화훼류 재배현황</t>
    <phoneticPr fontId="39" type="noConversion"/>
  </si>
  <si>
    <t>10. 농업기계 보유현황</t>
    <phoneticPr fontId="39" type="noConversion"/>
  </si>
  <si>
    <t>11. 가  축  사  육</t>
    <phoneticPr fontId="39" type="noConversion"/>
  </si>
  <si>
    <t>12. 가 축 전 염 병 발 생</t>
    <phoneticPr fontId="39" type="noConversion"/>
  </si>
  <si>
    <t>13. 임 산 물 생 산 량</t>
    <phoneticPr fontId="39" type="noConversion"/>
  </si>
  <si>
    <t>14. 조      림</t>
    <phoneticPr fontId="39" type="noConversion"/>
  </si>
  <si>
    <t>15. 불법 산림훼손 피해현황</t>
    <phoneticPr fontId="39" type="noConversion"/>
  </si>
  <si>
    <t>16-가. 어가 및 어가인구(해수면어업)</t>
    <phoneticPr fontId="39" type="noConversion"/>
  </si>
  <si>
    <t>16-나. 어가 및 어가인구(내수면어업)</t>
    <phoneticPr fontId="39" type="noConversion"/>
  </si>
  <si>
    <t>17. 어  선  보  유</t>
    <phoneticPr fontId="39" type="noConversion"/>
  </si>
  <si>
    <t>17. 어  선  보  유(속)</t>
    <phoneticPr fontId="39" type="noConversion"/>
  </si>
  <si>
    <r>
      <t>기타</t>
    </r>
    <r>
      <rPr>
        <sz val="10"/>
        <color indexed="8"/>
        <rFont val="-윤고딕320"/>
        <family val="1"/>
        <charset val="129"/>
      </rPr>
      <t xml:space="preserve"> </t>
    </r>
    <r>
      <rPr>
        <vertAlign val="superscript"/>
        <sz val="10"/>
        <color indexed="8"/>
        <rFont val="-윤고딕320"/>
        <family val="1"/>
        <charset val="129"/>
      </rPr>
      <t>1)</t>
    </r>
    <phoneticPr fontId="39" type="noConversion"/>
  </si>
  <si>
    <t>톱 밥</t>
    <phoneticPr fontId="39" type="noConversion"/>
  </si>
  <si>
    <t>주: 1) 용재, 톱밥과 목초액, 토석은 도 총계만 있어서 시군내역 없음</t>
    <phoneticPr fontId="39" type="noConversion"/>
  </si>
  <si>
    <t>19. 수산물 생산량 및 판매금액</t>
    <phoneticPr fontId="39" type="noConversion"/>
  </si>
  <si>
    <t>18. 수산물가공품 생산량</t>
    <phoneticPr fontId="39" type="noConversion"/>
  </si>
  <si>
    <r>
      <t>(</t>
    </r>
    <r>
      <rPr>
        <sz val="10"/>
        <color indexed="8"/>
        <rFont val="돋움"/>
        <family val="3"/>
        <charset val="129"/>
      </rPr>
      <t>㎥</t>
    </r>
    <r>
      <rPr>
        <sz val="10"/>
        <color indexed="8"/>
        <rFont val="Arial Narrow"/>
        <family val="2"/>
      </rPr>
      <t>)</t>
    </r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</si>
</sst>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_ ;_ * \-#,##0.0_ ;_ * &quot;-&quot;_ ;_ @_ "/>
    <numFmt numFmtId="178" formatCode="_ * #,##0.00_ ;_ * \-#,##0.00_ ;_ * &quot;-&quot;_ ;_ @_ "/>
    <numFmt numFmtId="179" formatCode="_ * #,##0.000_ ;_ * \-#,##0.000_ ;_ * &quot;-&quot;_ ;_ @_ "/>
    <numFmt numFmtId="180" formatCode="0.0"/>
    <numFmt numFmtId="181" formatCode="#,##0_ "/>
    <numFmt numFmtId="182" formatCode="_-* #,##0.0_-;\-* #,##0.0_-;_-* &quot;-&quot;_-;_-@_-"/>
    <numFmt numFmtId="183" formatCode="#,##0.00_);[Red]\(#,##0.00\)"/>
    <numFmt numFmtId="184" formatCode="#,##0;[Red]#,##0"/>
    <numFmt numFmtId="185" formatCode="_-* #,##0_-;\-* #,##0_-;_-* &quot;-&quot;?_-;_-@_-"/>
    <numFmt numFmtId="186" formatCode="0.0_ "/>
    <numFmt numFmtId="187" formatCode="_-* #,##0.0_-;\-* #,##0.0_-;_-* &quot;-&quot;?_-;_-@_-"/>
    <numFmt numFmtId="188" formatCode="#,##0.0_ "/>
    <numFmt numFmtId="189" formatCode="_-* #,##0.00_-;\-* #,##0.00_-;_-* &quot;-&quot;_-;_-@_-"/>
    <numFmt numFmtId="190" formatCode="0_);[Red]\(0\)"/>
    <numFmt numFmtId="191" formatCode="&quot; &quot;@"/>
    <numFmt numFmtId="192" formatCode="_-* #,##0_-;\-* #,##0_-;_-* &quot;-&quot;??_-;_-@_-"/>
  </numFmts>
  <fonts count="64">
    <font>
      <sz val="10"/>
      <name val="바탕체"/>
      <family val="1"/>
      <charset val="129"/>
    </font>
    <font>
      <sz val="10"/>
      <name val="바탕체"/>
      <family val="1"/>
      <charset val="129"/>
    </font>
    <font>
      <sz val="9"/>
      <color indexed="8"/>
      <name val="돋움"/>
      <family val="3"/>
      <charset val="129"/>
    </font>
    <font>
      <sz val="12"/>
      <color indexed="8"/>
      <name val="Times New Roman"/>
      <family val="1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9"/>
      <color indexed="8"/>
      <name val="Arial Narrow"/>
      <family val="2"/>
    </font>
    <font>
      <b/>
      <sz val="24"/>
      <color indexed="8"/>
      <name val="바탕체"/>
      <family val="1"/>
      <charset val="129"/>
    </font>
    <font>
      <sz val="18"/>
      <color indexed="8"/>
      <name val="바탕체"/>
      <family val="1"/>
      <charset val="129"/>
    </font>
    <font>
      <sz val="9"/>
      <color indexed="8"/>
      <name val="바탕체"/>
      <family val="1"/>
      <charset val="129"/>
    </font>
    <font>
      <sz val="10"/>
      <color indexed="8"/>
      <name val="바탕"/>
      <family val="1"/>
      <charset val="129"/>
    </font>
    <font>
      <b/>
      <sz val="20"/>
      <color indexed="8"/>
      <name val="바탕체"/>
      <family val="1"/>
      <charset val="129"/>
    </font>
    <font>
      <b/>
      <sz val="20"/>
      <color indexed="8"/>
      <name val="Arial Narrow"/>
      <family val="2"/>
    </font>
    <font>
      <sz val="9"/>
      <color indexed="8"/>
      <name val="바탕"/>
      <family val="1"/>
      <charset val="129"/>
    </font>
    <font>
      <b/>
      <sz val="9"/>
      <color indexed="8"/>
      <name val="Arial Narrow"/>
      <family val="2"/>
    </font>
    <font>
      <sz val="10"/>
      <color indexed="8"/>
      <name val="돋움"/>
      <family val="3"/>
      <charset val="129"/>
    </font>
    <font>
      <b/>
      <sz val="10"/>
      <color indexed="8"/>
      <name val="바탕체"/>
      <family val="1"/>
      <charset val="129"/>
    </font>
    <font>
      <sz val="9"/>
      <color indexed="8"/>
      <name val="Times New Roman"/>
      <family val="1"/>
    </font>
    <font>
      <sz val="18"/>
      <color indexed="10"/>
      <name val="Arial Narrow"/>
      <family val="2"/>
    </font>
    <font>
      <sz val="12"/>
      <color indexed="8"/>
      <name val="Arial Narrow"/>
      <family val="2"/>
    </font>
    <font>
      <sz val="20"/>
      <color indexed="10"/>
      <name val="돋움"/>
      <family val="3"/>
      <charset val="129"/>
    </font>
    <font>
      <b/>
      <sz val="19"/>
      <color indexed="8"/>
      <name val="Arial Narrow"/>
      <family val="2"/>
    </font>
    <font>
      <sz val="18"/>
      <color indexed="8"/>
      <name val="Arial Narrow"/>
      <family val="2"/>
    </font>
    <font>
      <sz val="10"/>
      <color indexed="8"/>
      <name val="HY견명조"/>
      <family val="1"/>
      <charset val="129"/>
    </font>
    <font>
      <sz val="20"/>
      <color indexed="8"/>
      <name val="HY견명조"/>
      <family val="1"/>
      <charset val="129"/>
    </font>
    <font>
      <sz val="10"/>
      <color indexed="10"/>
      <name val="Arial Narrow"/>
      <family val="2"/>
    </font>
    <font>
      <b/>
      <sz val="17"/>
      <color indexed="8"/>
      <name val="Arial Narrow"/>
      <family val="2"/>
    </font>
    <font>
      <sz val="10"/>
      <name val="바탕체"/>
      <family val="1"/>
      <charset val="129"/>
    </font>
    <font>
      <sz val="10"/>
      <name val="Arial Narrow"/>
      <family val="2"/>
    </font>
    <font>
      <sz val="10"/>
      <name val="바탕"/>
      <family val="1"/>
      <charset val="129"/>
    </font>
    <font>
      <sz val="18"/>
      <name val="Arial Narrow"/>
      <family val="2"/>
    </font>
    <font>
      <sz val="20"/>
      <name val="돋움"/>
      <family val="3"/>
      <charset val="129"/>
    </font>
    <font>
      <sz val="20"/>
      <name val="HY견명조"/>
      <family val="1"/>
      <charset val="129"/>
    </font>
    <font>
      <sz val="10"/>
      <name val="HY견명조"/>
      <family val="1"/>
      <charset val="129"/>
    </font>
    <font>
      <b/>
      <sz val="20"/>
      <name val="Arial Narrow"/>
      <family val="2"/>
    </font>
    <font>
      <sz val="9"/>
      <name val="바탕체"/>
      <family val="1"/>
      <charset val="129"/>
    </font>
    <font>
      <sz val="9"/>
      <name val="Arial Narrow"/>
      <family val="2"/>
    </font>
    <font>
      <b/>
      <sz val="10"/>
      <name val="돋움"/>
      <family val="3"/>
      <charset val="129"/>
    </font>
    <font>
      <b/>
      <sz val="10"/>
      <name val="Arial Narrow"/>
      <family val="2"/>
    </font>
    <font>
      <sz val="8"/>
      <name val="돋움"/>
      <family val="3"/>
      <charset val="129"/>
    </font>
    <font>
      <sz val="10"/>
      <color indexed="8"/>
      <name val="바탕체"/>
      <family val="1"/>
      <charset val="129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9"/>
      <color rgb="FFFF0000"/>
      <name val="Arial Narrow"/>
      <family val="2"/>
    </font>
    <font>
      <sz val="26"/>
      <color indexed="8"/>
      <name val="-윤명조340"/>
      <family val="1"/>
      <charset val="129"/>
    </font>
    <font>
      <sz val="24"/>
      <color indexed="8"/>
      <name val="-윤명조340"/>
      <family val="1"/>
      <charset val="129"/>
    </font>
    <font>
      <sz val="10"/>
      <name val="-윤고딕320"/>
      <family val="1"/>
      <charset val="129"/>
    </font>
    <font>
      <sz val="10"/>
      <color indexed="8"/>
      <name val="-윤고딕320"/>
      <family val="1"/>
      <charset val="129"/>
    </font>
    <font>
      <vertAlign val="superscript"/>
      <sz val="10"/>
      <color indexed="8"/>
      <name val="-윤고딕320"/>
      <family val="1"/>
      <charset val="129"/>
    </font>
    <font>
      <sz val="9"/>
      <color theme="1" tint="4.9989318521683403E-2"/>
      <name val="바탕체"/>
      <family val="1"/>
      <charset val="129"/>
    </font>
    <font>
      <sz val="9"/>
      <color theme="1" tint="4.9989318521683403E-2"/>
      <name val="Arial Narrow"/>
      <family val="2"/>
    </font>
    <font>
      <sz val="10"/>
      <color theme="0" tint="-0.34998626667073579"/>
      <name val="Arial Narrow"/>
      <family val="2"/>
    </font>
    <font>
      <sz val="8"/>
      <name val="바탕체"/>
      <family val="1"/>
      <charset val="129"/>
    </font>
    <font>
      <sz val="10"/>
      <color theme="1"/>
      <name val="바탕"/>
      <family val="1"/>
      <charset val="129"/>
    </font>
    <font>
      <sz val="18"/>
      <color theme="1"/>
      <name val="Arial Narrow"/>
      <family val="2"/>
    </font>
    <font>
      <sz val="20"/>
      <color theme="1"/>
      <name val="돋움"/>
      <family val="3"/>
      <charset val="129"/>
    </font>
    <font>
      <sz val="20"/>
      <color theme="1"/>
      <name val="HY견명조"/>
      <family val="1"/>
      <charset val="129"/>
    </font>
    <font>
      <sz val="10"/>
      <color theme="1"/>
      <name val="바탕체"/>
      <family val="1"/>
      <charset val="129"/>
    </font>
    <font>
      <b/>
      <sz val="20"/>
      <color theme="1"/>
      <name val="Arial Narrow"/>
      <family val="2"/>
    </font>
    <font>
      <sz val="9"/>
      <color theme="1"/>
      <name val="바탕체"/>
      <family val="1"/>
      <charset val="129"/>
    </font>
    <font>
      <sz val="9"/>
      <color theme="1"/>
      <name val="Arial Narrow"/>
      <family val="2"/>
    </font>
    <font>
      <sz val="10"/>
      <color theme="1"/>
      <name val="-윤고딕320"/>
      <family val="1"/>
      <charset val="129"/>
    </font>
    <font>
      <sz val="10"/>
      <name val="돋움"/>
      <family val="3"/>
      <charset val="129"/>
    </font>
    <font>
      <sz val="11"/>
      <color indexed="8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3" fillId="0" borderId="0">
      <alignment vertical="center"/>
    </xf>
  </cellStyleXfs>
  <cellXfs count="889">
    <xf numFmtId="0" fontId="0" fillId="0" borderId="0" xfId="0" applyNumberFormat="1"/>
    <xf numFmtId="41" fontId="41" fillId="0" borderId="11" xfId="0" applyNumberFormat="1" applyFont="1" applyFill="1" applyBorder="1" applyAlignment="1" applyProtection="1">
      <alignment horizontal="right" vertical="center"/>
      <protection locked="0"/>
    </xf>
    <xf numFmtId="182" fontId="41" fillId="0" borderId="0" xfId="0" applyNumberFormat="1" applyFont="1" applyFill="1" applyBorder="1" applyAlignment="1" applyProtection="1">
      <alignment horizontal="right" vertical="center"/>
      <protection locked="0"/>
    </xf>
    <xf numFmtId="182" fontId="4" fillId="0" borderId="0" xfId="0" applyNumberFormat="1" applyFont="1" applyFill="1" applyAlignment="1" applyProtection="1">
      <alignment vertical="center"/>
      <protection locked="0"/>
    </xf>
    <xf numFmtId="182" fontId="4" fillId="0" borderId="12" xfId="0" applyNumberFormat="1" applyFont="1" applyFill="1" applyBorder="1" applyAlignment="1" applyProtection="1">
      <alignment horizontal="right" vertical="center"/>
      <protection locked="0"/>
    </xf>
    <xf numFmtId="189" fontId="4" fillId="0" borderId="35" xfId="0" applyNumberFormat="1" applyFont="1" applyFill="1" applyBorder="1" applyAlignment="1" applyProtection="1">
      <alignment vertical="center"/>
      <protection locked="0"/>
    </xf>
    <xf numFmtId="41" fontId="4" fillId="0" borderId="0" xfId="0" applyNumberFormat="1" applyFont="1" applyFill="1" applyBorder="1" applyAlignment="1" applyProtection="1">
      <alignment vertical="center"/>
    </xf>
    <xf numFmtId="189" fontId="4" fillId="0" borderId="0" xfId="0" applyNumberFormat="1" applyFont="1" applyFill="1" applyBorder="1" applyAlignment="1" applyProtection="1">
      <alignment horizontal="right" vertical="center"/>
      <protection locked="0"/>
    </xf>
    <xf numFmtId="189" fontId="4" fillId="0" borderId="0" xfId="0" applyNumberFormat="1" applyFont="1" applyFill="1" applyBorder="1" applyAlignment="1" applyProtection="1">
      <alignment horizontal="right" vertical="center"/>
    </xf>
    <xf numFmtId="41" fontId="4" fillId="0" borderId="12" xfId="0" applyNumberFormat="1" applyFont="1" applyFill="1" applyBorder="1" applyAlignment="1" applyProtection="1">
      <alignment horizontal="right" vertical="center"/>
    </xf>
    <xf numFmtId="188" fontId="4" fillId="0" borderId="0" xfId="0" applyNumberFormat="1" applyFont="1" applyFill="1" applyBorder="1" applyAlignment="1" applyProtection="1">
      <alignment horizontal="right" vertical="center"/>
      <protection locked="0"/>
    </xf>
    <xf numFmtId="191" fontId="4" fillId="0" borderId="12" xfId="0" applyNumberFormat="1" applyFont="1" applyFill="1" applyBorder="1" applyAlignment="1" applyProtection="1">
      <alignment horizontal="left" vertical="center"/>
      <protection locked="0"/>
    </xf>
    <xf numFmtId="187" fontId="4" fillId="0" borderId="0" xfId="0" applyNumberFormat="1" applyFont="1" applyFill="1" applyAlignment="1" applyProtection="1">
      <alignment vertical="center"/>
      <protection locked="0"/>
    </xf>
    <xf numFmtId="186" fontId="4" fillId="0" borderId="0" xfId="0" applyNumberFormat="1" applyFont="1" applyFill="1" applyAlignment="1" applyProtection="1">
      <alignment vertical="center"/>
      <protection locked="0"/>
    </xf>
    <xf numFmtId="41" fontId="28" fillId="0" borderId="53" xfId="0" applyNumberFormat="1" applyFont="1" applyFill="1" applyBorder="1" applyAlignment="1" applyProtection="1">
      <alignment horizontal="right" vertical="center"/>
    </xf>
    <xf numFmtId="41" fontId="38" fillId="0" borderId="35" xfId="0" applyNumberFormat="1" applyFont="1" applyFill="1" applyBorder="1" applyAlignment="1" applyProtection="1">
      <alignment horizontal="right" vertical="center"/>
    </xf>
    <xf numFmtId="41" fontId="38" fillId="0" borderId="53" xfId="0" applyNumberFormat="1" applyFont="1" applyFill="1" applyBorder="1" applyAlignment="1" applyProtection="1">
      <alignment horizontal="right" vertical="center"/>
    </xf>
    <xf numFmtId="176" fontId="4" fillId="0" borderId="12" xfId="0" applyNumberFormat="1" applyFont="1" applyFill="1" applyBorder="1" applyAlignment="1" applyProtection="1">
      <alignment vertical="center" shrinkToFit="1"/>
      <protection locked="0"/>
    </xf>
    <xf numFmtId="41" fontId="28" fillId="0" borderId="35" xfId="0" applyNumberFormat="1" applyFont="1" applyFill="1" applyBorder="1" applyAlignment="1" applyProtection="1">
      <alignment horizontal="right" vertical="center"/>
      <protection locked="0"/>
    </xf>
    <xf numFmtId="41" fontId="28" fillId="0" borderId="0" xfId="0" applyNumberFormat="1" applyFont="1" applyFill="1" applyBorder="1" applyAlignment="1" applyProtection="1">
      <alignment horizontal="right" vertical="center"/>
      <protection locked="0"/>
    </xf>
    <xf numFmtId="41" fontId="28" fillId="0" borderId="12" xfId="0" applyNumberFormat="1" applyFont="1" applyFill="1" applyBorder="1" applyAlignment="1" applyProtection="1">
      <alignment horizontal="right" vertical="center"/>
      <protection locked="0"/>
    </xf>
    <xf numFmtId="41" fontId="38" fillId="0" borderId="53" xfId="0" applyNumberFormat="1" applyFont="1" applyFill="1" applyBorder="1" applyAlignment="1" applyProtection="1">
      <alignment horizontal="right" vertical="center"/>
      <protection locked="0"/>
    </xf>
    <xf numFmtId="0" fontId="5" fillId="0" borderId="14" xfId="0" applyNumberFormat="1" applyFont="1" applyFill="1" applyBorder="1" applyAlignment="1" applyProtection="1">
      <alignment horizontal="center" vertical="center"/>
      <protection locked="0"/>
    </xf>
    <xf numFmtId="176" fontId="5" fillId="0" borderId="6" xfId="0" applyNumberFormat="1" applyFont="1" applyFill="1" applyBorder="1" applyAlignment="1" applyProtection="1">
      <alignment horizontal="center" vertical="center"/>
      <protection locked="0"/>
    </xf>
    <xf numFmtId="0" fontId="5" fillId="0" borderId="53" xfId="0" applyNumberFormat="1" applyFont="1" applyFill="1" applyBorder="1" applyAlignment="1" applyProtection="1">
      <alignment horizontal="center" vertical="center"/>
      <protection locked="0"/>
    </xf>
    <xf numFmtId="176" fontId="5" fillId="0" borderId="53" xfId="0" applyNumberFormat="1" applyFont="1" applyFill="1" applyBorder="1" applyAlignment="1" applyProtection="1">
      <alignment horizontal="center" vertical="center"/>
      <protection locked="0"/>
    </xf>
    <xf numFmtId="0" fontId="4" fillId="0" borderId="49" xfId="0" applyNumberFormat="1" applyFont="1" applyFill="1" applyBorder="1" applyAlignment="1" applyProtection="1">
      <alignment horizontal="center" vertical="center"/>
      <protection locked="0"/>
    </xf>
    <xf numFmtId="0" fontId="4" fillId="0" borderId="39" xfId="0" applyNumberFormat="1" applyFont="1" applyFill="1" applyBorder="1" applyAlignment="1" applyProtection="1">
      <alignment horizontal="center" vertical="center"/>
      <protection locked="0"/>
    </xf>
    <xf numFmtId="176" fontId="4" fillId="0" borderId="11" xfId="0" applyNumberFormat="1" applyFont="1" applyFill="1" applyBorder="1" applyAlignment="1" applyProtection="1">
      <alignment vertical="center"/>
      <protection locked="0"/>
    </xf>
    <xf numFmtId="176" fontId="4" fillId="0" borderId="35" xfId="0" applyNumberFormat="1" applyFont="1" applyFill="1" applyBorder="1" applyAlignment="1" applyProtection="1">
      <alignment vertical="center"/>
      <protection locked="0"/>
    </xf>
    <xf numFmtId="176" fontId="4" fillId="0" borderId="32" xfId="0" applyNumberFormat="1" applyFont="1" applyFill="1" applyBorder="1" applyAlignment="1" applyProtection="1">
      <alignment vertical="center"/>
      <protection locked="0"/>
    </xf>
    <xf numFmtId="176" fontId="4" fillId="0" borderId="34" xfId="0" applyNumberFormat="1" applyFont="1" applyFill="1" applyBorder="1" applyAlignment="1" applyProtection="1">
      <alignment vertical="center"/>
      <protection locked="0"/>
    </xf>
    <xf numFmtId="41" fontId="4" fillId="0" borderId="4" xfId="0" applyNumberFormat="1" applyFont="1" applyFill="1" applyBorder="1" applyAlignment="1" applyProtection="1">
      <alignment vertical="center"/>
      <protection locked="0"/>
    </xf>
    <xf numFmtId="41" fontId="41" fillId="0" borderId="0" xfId="0" applyNumberFormat="1" applyFont="1" applyFill="1" applyBorder="1" applyAlignment="1" applyProtection="1">
      <alignment vertical="center"/>
      <protection locked="0"/>
    </xf>
    <xf numFmtId="41" fontId="4" fillId="0" borderId="0" xfId="0" applyNumberFormat="1" applyFont="1" applyFill="1" applyBorder="1" applyAlignment="1" applyProtection="1">
      <alignment vertical="center"/>
      <protection locked="0"/>
    </xf>
    <xf numFmtId="41" fontId="4" fillId="0" borderId="12" xfId="0" applyNumberFormat="1" applyFont="1" applyFill="1" applyBorder="1" applyAlignment="1" applyProtection="1">
      <alignment vertical="center"/>
      <protection locked="0"/>
    </xf>
    <xf numFmtId="41" fontId="41" fillId="0" borderId="0" xfId="0" applyNumberFormat="1" applyFont="1" applyFill="1" applyBorder="1" applyAlignment="1" applyProtection="1">
      <alignment horizontal="right" vertical="center"/>
      <protection locked="0"/>
    </xf>
    <xf numFmtId="41" fontId="41" fillId="0" borderId="34" xfId="0" applyNumberFormat="1" applyFont="1" applyFill="1" applyBorder="1" applyAlignment="1" applyProtection="1">
      <alignment vertical="center"/>
      <protection locked="0"/>
    </xf>
    <xf numFmtId="41" fontId="41" fillId="0" borderId="0" xfId="0" applyNumberFormat="1" applyFont="1" applyFill="1" applyAlignment="1" applyProtection="1">
      <alignment horizontal="right" vertical="center"/>
      <protection locked="0"/>
    </xf>
    <xf numFmtId="41" fontId="4" fillId="0" borderId="46" xfId="0" applyNumberFormat="1" applyFont="1" applyFill="1" applyBorder="1" applyAlignment="1" applyProtection="1">
      <alignment vertical="center"/>
      <protection locked="0"/>
    </xf>
    <xf numFmtId="41" fontId="4" fillId="0" borderId="0" xfId="0" applyNumberFormat="1" applyFont="1" applyFill="1" applyAlignment="1" applyProtection="1">
      <alignment vertical="center"/>
      <protection locked="0"/>
    </xf>
    <xf numFmtId="41" fontId="4" fillId="0" borderId="34" xfId="0" applyNumberFormat="1" applyFont="1" applyFill="1" applyBorder="1" applyAlignment="1" applyProtection="1">
      <alignment vertical="center"/>
      <protection locked="0"/>
    </xf>
    <xf numFmtId="41" fontId="4" fillId="0" borderId="33" xfId="0" applyNumberFormat="1" applyFont="1" applyFill="1" applyBorder="1" applyAlignment="1" applyProtection="1">
      <alignment vertical="center"/>
      <protection locked="0"/>
    </xf>
    <xf numFmtId="176" fontId="5" fillId="0" borderId="35" xfId="0" applyNumberFormat="1" applyFont="1" applyFill="1" applyBorder="1" applyAlignment="1" applyProtection="1">
      <alignment horizontal="right" vertical="center"/>
      <protection locked="0"/>
    </xf>
    <xf numFmtId="181" fontId="5" fillId="0" borderId="0" xfId="0" applyNumberFormat="1" applyFont="1" applyFill="1" applyAlignment="1" applyProtection="1">
      <alignment horizontal="right" vertical="center"/>
      <protection locked="0"/>
    </xf>
    <xf numFmtId="181" fontId="5" fillId="0" borderId="0" xfId="0" applyNumberFormat="1" applyFont="1" applyFill="1" applyAlignment="1" applyProtection="1">
      <alignment horizontal="right" vertical="center" shrinkToFit="1"/>
      <protection locked="0"/>
    </xf>
    <xf numFmtId="181" fontId="5" fillId="0" borderId="3" xfId="0" applyNumberFormat="1" applyFont="1" applyFill="1" applyBorder="1" applyAlignment="1" applyProtection="1">
      <alignment horizontal="right" vertical="center" shrinkToFit="1"/>
      <protection locked="0"/>
    </xf>
    <xf numFmtId="181" fontId="5" fillId="0" borderId="36" xfId="0" applyNumberFormat="1" applyFont="1" applyFill="1" applyBorder="1" applyAlignment="1" applyProtection="1">
      <alignment horizontal="right" vertical="center"/>
      <protection locked="0"/>
    </xf>
    <xf numFmtId="181" fontId="4" fillId="0" borderId="0" xfId="0" applyNumberFormat="1" applyFont="1" applyFill="1" applyAlignment="1" applyProtection="1">
      <alignment horizontal="right" vertical="center" shrinkToFit="1"/>
      <protection locked="0"/>
    </xf>
    <xf numFmtId="181" fontId="4" fillId="0" borderId="0" xfId="0" applyNumberFormat="1" applyFont="1" applyFill="1" applyBorder="1" applyAlignment="1" applyProtection="1">
      <alignment horizontal="right" vertical="center" shrinkToFit="1"/>
      <protection locked="0"/>
    </xf>
    <xf numFmtId="181" fontId="4" fillId="0" borderId="12" xfId="0" applyNumberFormat="1" applyFont="1" applyFill="1" applyBorder="1" applyAlignment="1" applyProtection="1">
      <alignment horizontal="right" vertical="center"/>
      <protection locked="0"/>
    </xf>
    <xf numFmtId="181" fontId="4" fillId="0" borderId="46" xfId="0" applyNumberFormat="1" applyFont="1" applyFill="1" applyBorder="1" applyAlignment="1" applyProtection="1">
      <alignment horizontal="right" vertical="center"/>
      <protection locked="0"/>
    </xf>
    <xf numFmtId="181" fontId="4" fillId="0" borderId="44" xfId="0" applyNumberFormat="1" applyFont="1" applyFill="1" applyBorder="1" applyAlignment="1" applyProtection="1">
      <alignment horizontal="right" vertical="center"/>
      <protection locked="0"/>
    </xf>
    <xf numFmtId="176" fontId="28" fillId="0" borderId="12" xfId="0" applyNumberFormat="1" applyFont="1" applyFill="1" applyBorder="1" applyAlignment="1" applyProtection="1">
      <alignment vertical="center"/>
      <protection locked="0"/>
    </xf>
    <xf numFmtId="0" fontId="51" fillId="0" borderId="0" xfId="0" applyNumberFormat="1" applyFont="1" applyFill="1" applyAlignment="1" applyProtection="1">
      <alignment vertical="center"/>
      <protection locked="0"/>
    </xf>
    <xf numFmtId="43" fontId="28" fillId="0" borderId="0" xfId="0" applyNumberFormat="1" applyFont="1" applyFill="1" applyAlignment="1" applyProtection="1">
      <alignment vertical="center"/>
      <protection locked="0"/>
    </xf>
    <xf numFmtId="41" fontId="28" fillId="0" borderId="0" xfId="0" applyNumberFormat="1" applyFont="1" applyFill="1" applyBorder="1" applyAlignment="1" applyProtection="1">
      <alignment vertical="center"/>
      <protection locked="0"/>
    </xf>
    <xf numFmtId="41" fontId="28" fillId="0" borderId="0" xfId="0" applyNumberFormat="1" applyFont="1" applyFill="1" applyBorder="1" applyAlignment="1" applyProtection="1">
      <alignment vertical="center" wrapText="1"/>
      <protection locked="0"/>
    </xf>
    <xf numFmtId="41" fontId="28" fillId="0" borderId="12" xfId="0" applyNumberFormat="1" applyFont="1" applyFill="1" applyBorder="1" applyAlignment="1" applyProtection="1">
      <alignment vertical="center" wrapText="1"/>
      <protection locked="0"/>
    </xf>
    <xf numFmtId="41" fontId="38" fillId="0" borderId="53" xfId="0" applyNumberFormat="1" applyFont="1" applyFill="1" applyBorder="1" applyAlignment="1" applyProtection="1">
      <alignment vertical="center" wrapText="1"/>
      <protection locked="0"/>
    </xf>
    <xf numFmtId="41" fontId="4" fillId="0" borderId="12" xfId="0" applyNumberFormat="1" applyFont="1" applyFill="1" applyBorder="1" applyAlignment="1" applyProtection="1">
      <alignment vertical="center" shrinkToFit="1"/>
      <protection locked="0"/>
    </xf>
    <xf numFmtId="41" fontId="4" fillId="0" borderId="0" xfId="0" applyNumberFormat="1" applyFont="1" applyFill="1" applyBorder="1" applyAlignment="1" applyProtection="1">
      <alignment horizontal="right" vertical="center"/>
    </xf>
    <xf numFmtId="184" fontId="46" fillId="0" borderId="35" xfId="0" applyNumberFormat="1" applyFont="1" applyFill="1" applyBorder="1" applyAlignment="1" applyProtection="1">
      <alignment horizontal="center" vertical="center"/>
      <protection locked="0"/>
    </xf>
    <xf numFmtId="41" fontId="5" fillId="0" borderId="35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NumberFormat="1" applyFont="1" applyBorder="1" applyProtection="1">
      <protection locked="0"/>
    </xf>
    <xf numFmtId="0" fontId="3" fillId="0" borderId="0" xfId="0" applyNumberFormat="1" applyFont="1" applyProtection="1">
      <protection locked="0"/>
    </xf>
    <xf numFmtId="0" fontId="0" fillId="0" borderId="0" xfId="0" applyNumberFormat="1" applyFill="1" applyAlignment="1" applyProtection="1">
      <alignment vertical="center"/>
      <protection locked="0"/>
    </xf>
    <xf numFmtId="0" fontId="0" fillId="0" borderId="0" xfId="0" applyNumberFormat="1" applyFill="1" applyAlignment="1" applyProtection="1">
      <protection locked="0"/>
    </xf>
    <xf numFmtId="0" fontId="6" fillId="0" borderId="0" xfId="0" applyNumberFormat="1" applyFont="1" applyFill="1" applyAlignment="1" applyProtection="1">
      <alignment horizontal="right"/>
      <protection locked="0"/>
    </xf>
    <xf numFmtId="0" fontId="9" fillId="0" borderId="0" xfId="0" applyNumberFormat="1" applyFont="1" applyFill="1" applyProtection="1">
      <protection locked="0"/>
    </xf>
    <xf numFmtId="0" fontId="0" fillId="0" borderId="0" xfId="0" applyNumberFormat="1" applyFill="1" applyProtection="1">
      <protection locked="0"/>
    </xf>
    <xf numFmtId="0" fontId="0" fillId="0" borderId="0" xfId="0" applyNumberFormat="1" applyFill="1" applyBorder="1" applyProtection="1">
      <protection locked="0"/>
    </xf>
    <xf numFmtId="0" fontId="5" fillId="0" borderId="0" xfId="0" applyNumberFormat="1" applyFont="1" applyFill="1" applyProtection="1">
      <protection locked="0"/>
    </xf>
    <xf numFmtId="41" fontId="5" fillId="0" borderId="12" xfId="0" applyNumberFormat="1" applyFont="1" applyFill="1" applyBorder="1" applyAlignment="1" applyProtection="1">
      <alignment vertical="center"/>
      <protection locked="0"/>
    </xf>
    <xf numFmtId="41" fontId="5" fillId="0" borderId="0" xfId="0" applyNumberFormat="1" applyFont="1" applyFill="1" applyBorder="1" applyAlignment="1" applyProtection="1">
      <alignment vertical="center"/>
      <protection locked="0"/>
    </xf>
    <xf numFmtId="41" fontId="5" fillId="0" borderId="11" xfId="0" applyNumberFormat="1" applyFont="1" applyFill="1" applyBorder="1" applyAlignment="1" applyProtection="1">
      <alignment vertical="center"/>
      <protection locked="0"/>
    </xf>
    <xf numFmtId="41" fontId="5" fillId="0" borderId="11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NumberFormat="1" applyFill="1" applyBorder="1" applyAlignment="1" applyProtection="1">
      <alignment horizontal="left"/>
      <protection locked="0"/>
    </xf>
    <xf numFmtId="0" fontId="0" fillId="0" borderId="0" xfId="0" applyNumberFormat="1" applyFill="1" applyAlignment="1" applyProtection="1">
      <alignment horizontal="right"/>
      <protection locked="0"/>
    </xf>
    <xf numFmtId="0" fontId="0" fillId="0" borderId="0" xfId="0" applyNumberFormat="1" applyFont="1" applyFill="1" applyAlignment="1" applyProtection="1">
      <alignment vertical="center"/>
      <protection locked="0"/>
    </xf>
    <xf numFmtId="0" fontId="0" fillId="0" borderId="0" xfId="0" applyNumberFormat="1" applyFont="1" applyFill="1" applyAlignment="1" applyProtection="1">
      <protection locked="0"/>
    </xf>
    <xf numFmtId="0" fontId="10" fillId="0" borderId="16" xfId="0" applyNumberFormat="1" applyFont="1" applyFill="1" applyBorder="1" applyAlignment="1" applyProtection="1">
      <alignment horizontal="centerContinuous" vertical="center"/>
      <protection locked="0"/>
    </xf>
    <xf numFmtId="0" fontId="5" fillId="0" borderId="0" xfId="0" applyNumberFormat="1" applyFont="1" applyFill="1" applyAlignment="1" applyProtection="1">
      <protection locked="0"/>
    </xf>
    <xf numFmtId="0" fontId="0" fillId="0" borderId="0" xfId="0" applyNumberFormat="1" applyFont="1" applyFill="1" applyProtection="1">
      <protection locked="0"/>
    </xf>
    <xf numFmtId="176" fontId="5" fillId="0" borderId="0" xfId="0" applyNumberFormat="1" applyFont="1" applyFill="1" applyAlignment="1" applyProtection="1">
      <alignment horizontal="right" vertical="center"/>
      <protection locked="0"/>
    </xf>
    <xf numFmtId="0" fontId="14" fillId="0" borderId="0" xfId="0" applyNumberFormat="1" applyFont="1" applyFill="1" applyAlignment="1" applyProtection="1">
      <protection locked="0"/>
    </xf>
    <xf numFmtId="43" fontId="5" fillId="0" borderId="0" xfId="0" applyNumberFormat="1" applyFont="1" applyFill="1" applyBorder="1" applyAlignment="1" applyProtection="1">
      <alignment horizontal="right" vertical="center"/>
      <protection locked="0"/>
    </xf>
    <xf numFmtId="176" fontId="5" fillId="0" borderId="12" xfId="0" applyNumberFormat="1" applyFont="1" applyFill="1" applyBorder="1" applyAlignment="1" applyProtection="1">
      <alignment horizontal="right" vertical="center"/>
      <protection locked="0"/>
    </xf>
    <xf numFmtId="41" fontId="5" fillId="0" borderId="12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NumberFormat="1" applyFont="1" applyFill="1" applyAlignment="1" applyProtection="1">
      <alignment vertical="center"/>
      <protection locked="0"/>
    </xf>
    <xf numFmtId="0" fontId="6" fillId="0" borderId="0" xfId="0" applyNumberFormat="1" applyFont="1" applyFill="1" applyBorder="1" applyProtection="1">
      <protection locked="0"/>
    </xf>
    <xf numFmtId="176" fontId="5" fillId="0" borderId="0" xfId="0" applyNumberFormat="1" applyFont="1" applyFill="1" applyAlignment="1" applyProtection="1">
      <alignment vertical="center"/>
      <protection locked="0"/>
    </xf>
    <xf numFmtId="0" fontId="6" fillId="0" borderId="0" xfId="0" applyNumberFormat="1" applyFont="1" applyFill="1" applyAlignment="1" applyProtection="1">
      <protection locked="0"/>
    </xf>
    <xf numFmtId="0" fontId="27" fillId="0" borderId="0" xfId="0" applyNumberFormat="1" applyFont="1" applyFill="1" applyAlignment="1" applyProtection="1">
      <alignment vertical="top"/>
      <protection locked="0"/>
    </xf>
    <xf numFmtId="0" fontId="16" fillId="0" borderId="0" xfId="0" applyNumberFormat="1" applyFont="1" applyFill="1" applyAlignment="1" applyProtection="1">
      <alignment vertical="top"/>
      <protection locked="0"/>
    </xf>
    <xf numFmtId="0" fontId="0" fillId="0" borderId="0" xfId="0" applyNumberFormat="1" applyFont="1" applyFill="1" applyAlignment="1" applyProtection="1">
      <alignment vertical="top"/>
      <protection locked="0"/>
    </xf>
    <xf numFmtId="3" fontId="6" fillId="0" borderId="0" xfId="0" applyNumberFormat="1" applyFont="1" applyFill="1" applyBorder="1" applyAlignment="1" applyProtection="1">
      <alignment vertic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185" fontId="5" fillId="0" borderId="0" xfId="0" applyNumberFormat="1" applyFont="1" applyFill="1" applyBorder="1" applyAlignment="1" applyProtection="1">
      <alignment vertical="center"/>
      <protection locked="0"/>
    </xf>
    <xf numFmtId="3" fontId="0" fillId="0" borderId="0" xfId="0" applyNumberFormat="1" applyFill="1" applyProtection="1">
      <protection locked="0"/>
    </xf>
    <xf numFmtId="4" fontId="0" fillId="0" borderId="0" xfId="0" applyNumberFormat="1" applyFill="1" applyProtection="1">
      <protection locked="0"/>
    </xf>
    <xf numFmtId="3" fontId="27" fillId="0" borderId="0" xfId="0" applyNumberFormat="1" applyFont="1" applyFill="1" applyProtection="1">
      <protection locked="0"/>
    </xf>
    <xf numFmtId="0" fontId="19" fillId="0" borderId="0" xfId="0" applyNumberFormat="1" applyFont="1" applyProtection="1">
      <protection locked="0"/>
    </xf>
    <xf numFmtId="0" fontId="4" fillId="0" borderId="0" xfId="0" applyNumberFormat="1" applyFont="1" applyFill="1" applyBorder="1" applyAlignment="1" applyProtection="1">
      <protection locked="0"/>
    </xf>
    <xf numFmtId="0" fontId="4" fillId="0" borderId="0" xfId="0" applyNumberFormat="1" applyFont="1" applyFill="1" applyBorder="1" applyProtection="1">
      <protection locked="0"/>
    </xf>
    <xf numFmtId="0" fontId="4" fillId="0" borderId="0" xfId="0" applyNumberFormat="1" applyFont="1" applyFill="1" applyAlignment="1" applyProtection="1">
      <alignment vertical="top"/>
      <protection locked="0"/>
    </xf>
    <xf numFmtId="0" fontId="27" fillId="0" borderId="0" xfId="0" applyNumberFormat="1" applyFont="1" applyFill="1" applyAlignment="1" applyProtection="1">
      <alignment vertical="center"/>
      <protection locked="0"/>
    </xf>
    <xf numFmtId="0" fontId="9" fillId="0" borderId="0" xfId="0" applyNumberFormat="1" applyFont="1" applyFill="1" applyAlignment="1" applyProtection="1">
      <protection locked="0"/>
    </xf>
    <xf numFmtId="0" fontId="4" fillId="0" borderId="0" xfId="0" applyNumberFormat="1" applyFont="1" applyFill="1" applyAlignment="1" applyProtection="1">
      <alignment vertical="center"/>
      <protection locked="0"/>
    </xf>
    <xf numFmtId="0" fontId="5" fillId="0" borderId="0" xfId="0" applyNumberFormat="1" applyFont="1" applyFill="1" applyAlignment="1" applyProtection="1">
      <alignment vertical="center"/>
      <protection locked="0"/>
    </xf>
    <xf numFmtId="0" fontId="6" fillId="0" borderId="0" xfId="0" applyNumberFormat="1" applyFont="1" applyFill="1" applyProtection="1">
      <protection locked="0"/>
    </xf>
    <xf numFmtId="0" fontId="27" fillId="0" borderId="0" xfId="0" applyNumberFormat="1" applyFont="1" applyFill="1" applyProtection="1">
      <protection locked="0"/>
    </xf>
    <xf numFmtId="0" fontId="4" fillId="0" borderId="0" xfId="0" applyNumberFormat="1" applyFont="1" applyFill="1" applyAlignment="1" applyProtection="1">
      <protection locked="0"/>
    </xf>
    <xf numFmtId="0" fontId="4" fillId="0" borderId="4" xfId="0" applyNumberFormat="1" applyFont="1" applyFill="1" applyBorder="1" applyAlignment="1" applyProtection="1">
      <protection locked="0"/>
    </xf>
    <xf numFmtId="0" fontId="27" fillId="0" borderId="0" xfId="0" applyNumberFormat="1" applyFont="1" applyFill="1" applyBorder="1" applyAlignment="1" applyProtection="1">
      <alignment vertical="center"/>
      <protection locked="0"/>
    </xf>
    <xf numFmtId="0" fontId="23" fillId="0" borderId="0" xfId="0" applyNumberFormat="1" applyFont="1" applyFill="1" applyAlignment="1" applyProtection="1">
      <alignment vertical="center"/>
      <protection locked="0"/>
    </xf>
    <xf numFmtId="187" fontId="4" fillId="0" borderId="0" xfId="0" applyNumberFormat="1" applyFont="1" applyFill="1" applyProtection="1">
      <protection locked="0"/>
    </xf>
    <xf numFmtId="176" fontId="5" fillId="0" borderId="0" xfId="0" applyNumberFormat="1" applyFont="1" applyFill="1" applyProtection="1">
      <protection locked="0"/>
    </xf>
    <xf numFmtId="3" fontId="5" fillId="0" borderId="0" xfId="0" applyNumberFormat="1" applyFont="1" applyFill="1" applyProtection="1">
      <protection locked="0"/>
    </xf>
    <xf numFmtId="0" fontId="28" fillId="0" borderId="0" xfId="0" applyNumberFormat="1" applyFont="1" applyFill="1" applyAlignment="1" applyProtection="1">
      <alignment vertical="top"/>
      <protection locked="0"/>
    </xf>
    <xf numFmtId="0" fontId="33" fillId="0" borderId="0" xfId="0" applyNumberFormat="1" applyFont="1" applyFill="1" applyAlignment="1" applyProtection="1">
      <alignment vertical="center"/>
      <protection locked="0"/>
    </xf>
    <xf numFmtId="0" fontId="1" fillId="0" borderId="0" xfId="0" applyNumberFormat="1" applyFont="1" applyFill="1" applyAlignment="1" applyProtection="1">
      <protection locked="0"/>
    </xf>
    <xf numFmtId="0" fontId="35" fillId="0" borderId="0" xfId="0" applyNumberFormat="1" applyFont="1" applyFill="1" applyAlignment="1" applyProtection="1">
      <protection locked="0"/>
    </xf>
    <xf numFmtId="0" fontId="28" fillId="0" borderId="0" xfId="0" applyNumberFormat="1" applyFont="1" applyFill="1" applyAlignment="1" applyProtection="1">
      <alignment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28" fillId="0" borderId="0" xfId="0" applyNumberFormat="1" applyFont="1" applyFill="1" applyProtection="1">
      <protection locked="0"/>
    </xf>
    <xf numFmtId="0" fontId="35" fillId="0" borderId="0" xfId="0" applyNumberFormat="1" applyFont="1" applyFill="1" applyProtection="1">
      <protection locked="0"/>
    </xf>
    <xf numFmtId="0" fontId="36" fillId="0" borderId="0" xfId="0" applyNumberFormat="1" applyFont="1" applyFill="1" applyProtection="1">
      <protection locked="0"/>
    </xf>
    <xf numFmtId="0" fontId="1" fillId="0" borderId="0" xfId="0" applyNumberFormat="1" applyFont="1" applyFill="1" applyProtection="1">
      <protection locked="0"/>
    </xf>
    <xf numFmtId="41" fontId="38" fillId="0" borderId="0" xfId="0" applyNumberFormat="1" applyFont="1" applyFill="1" applyBorder="1" applyAlignment="1" applyProtection="1">
      <alignment vertical="center" wrapText="1"/>
      <protection locked="0"/>
    </xf>
    <xf numFmtId="3" fontId="1" fillId="0" borderId="0" xfId="0" applyNumberFormat="1" applyFont="1" applyFill="1" applyProtection="1">
      <protection locked="0"/>
    </xf>
    <xf numFmtId="3" fontId="0" fillId="0" borderId="0" xfId="0" applyNumberFormat="1" applyFill="1" applyBorder="1" applyProtection="1">
      <protection locked="0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177" fontId="4" fillId="0" borderId="0" xfId="0" applyNumberFormat="1" applyFont="1" applyFill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41" fontId="4" fillId="0" borderId="0" xfId="0" applyNumberFormat="1" applyFont="1" applyFill="1" applyProtection="1">
      <protection locked="0"/>
    </xf>
    <xf numFmtId="41" fontId="4" fillId="0" borderId="0" xfId="0" applyNumberFormat="1" applyFont="1" applyFill="1" applyBorder="1" applyProtection="1">
      <protection locked="0"/>
    </xf>
    <xf numFmtId="41" fontId="5" fillId="0" borderId="0" xfId="0" applyNumberFormat="1" applyFont="1" applyFill="1" applyBorder="1" applyAlignment="1" applyProtection="1">
      <alignment horizontal="right" vertical="center"/>
      <protection locked="0"/>
    </xf>
    <xf numFmtId="0" fontId="43" fillId="0" borderId="0" xfId="0" applyNumberFormat="1" applyFont="1" applyFill="1" applyProtection="1">
      <protection locked="0"/>
    </xf>
    <xf numFmtId="186" fontId="5" fillId="0" borderId="0" xfId="0" applyNumberFormat="1" applyFont="1" applyFill="1" applyAlignment="1" applyProtection="1">
      <protection locked="0"/>
    </xf>
    <xf numFmtId="176" fontId="0" fillId="0" borderId="0" xfId="0" applyNumberFormat="1" applyFont="1" applyFill="1" applyProtection="1">
      <protection locked="0"/>
    </xf>
    <xf numFmtId="0" fontId="15" fillId="0" borderId="0" xfId="0" applyNumberFormat="1" applyFont="1" applyFill="1" applyAlignment="1" applyProtection="1">
      <alignment vertical="center"/>
      <protection locked="0"/>
    </xf>
    <xf numFmtId="187" fontId="0" fillId="0" borderId="0" xfId="0" applyNumberFormat="1" applyFill="1" applyProtection="1">
      <protection locked="0"/>
    </xf>
    <xf numFmtId="0" fontId="38" fillId="0" borderId="0" xfId="0" applyNumberFormat="1" applyFont="1" applyFill="1" applyAlignment="1" applyProtection="1">
      <alignment vertical="center"/>
      <protection locked="0"/>
    </xf>
    <xf numFmtId="0" fontId="4" fillId="0" borderId="0" xfId="0" applyNumberFormat="1" applyFont="1" applyFill="1" applyProtection="1">
      <protection locked="0"/>
    </xf>
    <xf numFmtId="41" fontId="0" fillId="0" borderId="0" xfId="0" applyNumberFormat="1" applyFill="1" applyProtection="1">
      <protection locked="0"/>
    </xf>
    <xf numFmtId="176" fontId="5" fillId="0" borderId="0" xfId="0" applyNumberFormat="1" applyFont="1" applyFill="1" applyBorder="1" applyAlignment="1" applyProtection="1">
      <alignment horizontal="right" vertical="center"/>
      <protection locked="0"/>
    </xf>
    <xf numFmtId="0" fontId="5" fillId="0" borderId="4" xfId="0" applyNumberFormat="1" applyFont="1" applyFill="1" applyBorder="1" applyAlignment="1" applyProtection="1">
      <alignment vertical="center"/>
      <protection locked="0"/>
    </xf>
    <xf numFmtId="0" fontId="5" fillId="0" borderId="4" xfId="0" applyNumberFormat="1" applyFont="1" applyFill="1" applyBorder="1" applyProtection="1">
      <protection locked="0"/>
    </xf>
    <xf numFmtId="0" fontId="5" fillId="0" borderId="12" xfId="0" applyNumberFormat="1" applyFont="1" applyFill="1" applyBorder="1" applyAlignment="1" applyProtection="1">
      <alignment vertical="center"/>
      <protection locked="0"/>
    </xf>
    <xf numFmtId="0" fontId="4" fillId="0" borderId="12" xfId="0" applyNumberFormat="1" applyFont="1" applyFill="1" applyBorder="1" applyAlignment="1" applyProtection="1">
      <protection locked="0"/>
    </xf>
    <xf numFmtId="0" fontId="37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NumberFormat="1" applyFont="1" applyFill="1" applyBorder="1" applyAlignment="1" applyProtection="1">
      <alignment horizontal="centerContinuous" vertical="center"/>
      <protection locked="0"/>
    </xf>
    <xf numFmtId="41" fontId="5" fillId="0" borderId="0" xfId="0" quotePrefix="1" applyNumberFormat="1" applyFont="1" applyFill="1" applyBorder="1" applyAlignment="1" applyProtection="1">
      <alignment horizontal="right" vertical="center"/>
      <protection locked="0"/>
    </xf>
    <xf numFmtId="0" fontId="10" fillId="0" borderId="0" xfId="0" applyNumberFormat="1" applyFont="1" applyFill="1" applyBorder="1" applyAlignment="1" applyProtection="1">
      <alignment horizontal="centerContinuous" vertical="center"/>
      <protection locked="0"/>
    </xf>
    <xf numFmtId="182" fontId="5" fillId="0" borderId="0" xfId="0" applyNumberFormat="1" applyFont="1" applyFill="1" applyBorder="1" applyAlignment="1" applyProtection="1">
      <alignment vertical="center"/>
      <protection locked="0"/>
    </xf>
    <xf numFmtId="182" fontId="5" fillId="0" borderId="0" xfId="0" applyNumberFormat="1" applyFont="1" applyFill="1" applyAlignment="1" applyProtection="1">
      <alignment vertical="center"/>
      <protection locked="0"/>
    </xf>
    <xf numFmtId="0" fontId="18" fillId="0" borderId="0" xfId="0" applyNumberFormat="1" applyFont="1" applyFill="1" applyAlignment="1" applyProtection="1">
      <alignment vertical="top"/>
      <protection locked="0"/>
    </xf>
    <xf numFmtId="0" fontId="20" fillId="0" borderId="0" xfId="0" applyNumberFormat="1" applyFont="1" applyFill="1" applyAlignment="1" applyProtection="1">
      <alignment vertical="top"/>
      <protection locked="0"/>
    </xf>
    <xf numFmtId="0" fontId="4" fillId="0" borderId="0" xfId="0" applyNumberFormat="1" applyFont="1" applyFill="1" applyAlignment="1" applyProtection="1">
      <alignment horizontal="right" vertical="top"/>
      <protection locked="0"/>
    </xf>
    <xf numFmtId="0" fontId="12" fillId="0" borderId="0" xfId="0" applyNumberFormat="1" applyFont="1" applyFill="1" applyAlignment="1" applyProtection="1">
      <alignment horizontal="centerContinuous"/>
      <protection locked="0"/>
    </xf>
    <xf numFmtId="0" fontId="9" fillId="0" borderId="0" xfId="0" applyNumberFormat="1" applyFont="1" applyFill="1" applyAlignment="1" applyProtection="1">
      <alignment horizontal="right"/>
      <protection locked="0"/>
    </xf>
    <xf numFmtId="0" fontId="46" fillId="0" borderId="7" xfId="0" applyNumberFormat="1" applyFont="1" applyFill="1" applyBorder="1" applyAlignment="1" applyProtection="1">
      <alignment horizontal="center" vertical="center"/>
      <protection locked="0"/>
    </xf>
    <xf numFmtId="0" fontId="46" fillId="0" borderId="10" xfId="0" applyNumberFormat="1" applyFont="1" applyFill="1" applyBorder="1" applyAlignment="1" applyProtection="1">
      <alignment horizontal="centerContinuous" vertical="center"/>
      <protection locked="0"/>
    </xf>
    <xf numFmtId="0" fontId="47" fillId="0" borderId="9" xfId="0" applyNumberFormat="1" applyFont="1" applyFill="1" applyBorder="1" applyAlignment="1" applyProtection="1">
      <alignment horizontal="centerContinuous" vertical="center"/>
      <protection locked="0"/>
    </xf>
    <xf numFmtId="0" fontId="47" fillId="0" borderId="7" xfId="0" applyNumberFormat="1" applyFont="1" applyFill="1" applyBorder="1" applyAlignment="1" applyProtection="1">
      <alignment horizontal="centerContinuous" vertical="center"/>
      <protection locked="0"/>
    </xf>
    <xf numFmtId="0" fontId="4" fillId="0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NumberFormat="1" applyFont="1" applyFill="1" applyBorder="1" applyAlignment="1" applyProtection="1">
      <alignment vertical="center"/>
      <protection locked="0"/>
    </xf>
    <xf numFmtId="0" fontId="46" fillId="0" borderId="11" xfId="0" applyNumberFormat="1" applyFont="1" applyFill="1" applyBorder="1" applyAlignment="1" applyProtection="1">
      <alignment horizontal="center" vertical="center"/>
      <protection locked="0"/>
    </xf>
    <xf numFmtId="0" fontId="4" fillId="0" borderId="4" xfId="0" applyNumberFormat="1" applyFont="1" applyFill="1" applyBorder="1" applyAlignment="1" applyProtection="1">
      <alignment horizontal="centerContinuous" vertical="center"/>
      <protection locked="0"/>
    </xf>
    <xf numFmtId="0" fontId="4" fillId="0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NumberFormat="1" applyFont="1" applyFill="1" applyBorder="1" applyAlignment="1" applyProtection="1">
      <alignment horizontal="center" vertical="center"/>
      <protection locked="0"/>
    </xf>
    <xf numFmtId="0" fontId="46" fillId="0" borderId="15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Fill="1" applyBorder="1" applyAlignment="1" applyProtection="1">
      <alignment vertical="center"/>
      <protection locked="0"/>
    </xf>
    <xf numFmtId="0" fontId="4" fillId="0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5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 applyProtection="1">
      <alignment horizontal="right" vertical="center"/>
      <protection locked="0"/>
    </xf>
    <xf numFmtId="181" fontId="4" fillId="0" borderId="0" xfId="0" applyNumberFormat="1" applyFont="1" applyFill="1" applyAlignment="1" applyProtection="1">
      <alignment horizontal="right" vertical="center"/>
      <protection locked="0"/>
    </xf>
    <xf numFmtId="0" fontId="5" fillId="0" borderId="11" xfId="0" applyNumberFormat="1" applyFont="1" applyFill="1" applyBorder="1" applyAlignment="1" applyProtection="1">
      <alignment horizontal="center" vertical="center"/>
      <protection locked="0"/>
    </xf>
    <xf numFmtId="0" fontId="5" fillId="0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NumberFormat="1" applyFont="1" applyFill="1" applyBorder="1" applyAlignment="1" applyProtection="1">
      <alignment horizontal="center" vertical="center"/>
      <protection locked="0"/>
    </xf>
    <xf numFmtId="0" fontId="46" fillId="0" borderId="17" xfId="0" applyNumberFormat="1" applyFont="1" applyFill="1" applyBorder="1" applyAlignment="1" applyProtection="1">
      <alignment horizontal="center" vertical="center"/>
      <protection locked="0"/>
    </xf>
    <xf numFmtId="0" fontId="46" fillId="0" borderId="13" xfId="0" applyNumberFormat="1" applyFont="1" applyFill="1" applyBorder="1" applyAlignment="1" applyProtection="1">
      <alignment horizontal="center" vertical="center"/>
      <protection locked="0"/>
    </xf>
    <xf numFmtId="0" fontId="4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6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NumberFormat="1" applyFont="1" applyFill="1" applyAlignment="1" applyProtection="1">
      <alignment horizontal="centerContinuous" vertical="center"/>
      <protection locked="0"/>
    </xf>
    <xf numFmtId="0" fontId="12" fillId="0" borderId="0" xfId="0" applyNumberFormat="1" applyFont="1" applyFill="1" applyAlignment="1" applyProtection="1">
      <alignment horizontal="centerContinuous" vertical="center"/>
      <protection locked="0"/>
    </xf>
    <xf numFmtId="0" fontId="9" fillId="0" borderId="3" xfId="0" applyNumberFormat="1" applyFont="1" applyFill="1" applyBorder="1" applyAlignment="1" applyProtection="1">
      <protection locked="0"/>
    </xf>
    <xf numFmtId="0" fontId="4" fillId="0" borderId="9" xfId="0" applyNumberFormat="1" applyFont="1" applyFill="1" applyBorder="1" applyAlignment="1" applyProtection="1">
      <alignment horizontal="centerContinuous" vertical="center"/>
      <protection locked="0"/>
    </xf>
    <xf numFmtId="0" fontId="47" fillId="0" borderId="11" xfId="0" applyNumberFormat="1" applyFont="1" applyFill="1" applyBorder="1" applyAlignment="1" applyProtection="1">
      <alignment horizontal="center" vertical="center"/>
      <protection locked="0"/>
    </xf>
    <xf numFmtId="0" fontId="46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Alignment="1" applyProtection="1">
      <alignment horizontal="centerContinuous" vertical="center"/>
      <protection locked="0"/>
    </xf>
    <xf numFmtId="0" fontId="0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Fill="1" applyBorder="1" applyAlignment="1" applyProtection="1">
      <alignment horizontal="center" vertical="center"/>
      <protection locked="0"/>
    </xf>
    <xf numFmtId="0" fontId="46" fillId="0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4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Continuous" vertical="center"/>
      <protection locked="0"/>
    </xf>
    <xf numFmtId="41" fontId="4" fillId="0" borderId="0" xfId="0" applyNumberFormat="1" applyFont="1" applyFill="1" applyBorder="1" applyAlignment="1" applyProtection="1">
      <alignment horizontal="right"/>
      <protection locked="0"/>
    </xf>
    <xf numFmtId="0" fontId="4" fillId="0" borderId="12" xfId="0" applyNumberFormat="1" applyFont="1" applyFill="1" applyBorder="1" applyAlignment="1" applyProtection="1">
      <alignment horizontal="center"/>
      <protection locked="0"/>
    </xf>
    <xf numFmtId="41" fontId="4" fillId="0" borderId="12" xfId="0" quotePrefix="1" applyNumberFormat="1" applyFont="1" applyFill="1" applyBorder="1" applyAlignment="1" applyProtection="1">
      <alignment horizontal="right" vertical="center"/>
      <protection locked="0"/>
    </xf>
    <xf numFmtId="41" fontId="4" fillId="0" borderId="0" xfId="0" applyNumberFormat="1" applyFont="1" applyFill="1" applyBorder="1" applyAlignment="1" applyProtection="1">
      <alignment horizontal="right" vertical="center"/>
      <protection locked="0"/>
    </xf>
    <xf numFmtId="41" fontId="5" fillId="0" borderId="12" xfId="0" quotePrefix="1" applyNumberFormat="1" applyFont="1" applyFill="1" applyBorder="1" applyAlignment="1" applyProtection="1">
      <alignment horizontal="right" vertical="center"/>
    </xf>
    <xf numFmtId="41" fontId="5" fillId="0" borderId="0" xfId="0" applyNumberFormat="1" applyFont="1" applyFill="1" applyBorder="1" applyAlignment="1" applyProtection="1">
      <alignment horizontal="right" vertical="center"/>
    </xf>
    <xf numFmtId="176" fontId="4" fillId="0" borderId="12" xfId="0" applyNumberFormat="1" applyFont="1" applyFill="1" applyBorder="1" applyAlignment="1" applyProtection="1">
      <protection locked="0"/>
    </xf>
    <xf numFmtId="0" fontId="0" fillId="0" borderId="6" xfId="0" applyNumberFormat="1" applyFont="1" applyFill="1" applyBorder="1" applyAlignment="1" applyProtection="1">
      <alignment horizontal="center"/>
      <protection locked="0"/>
    </xf>
    <xf numFmtId="0" fontId="0" fillId="0" borderId="5" xfId="0" applyNumberFormat="1" applyFont="1" applyFill="1" applyBorder="1" applyAlignment="1" applyProtection="1">
      <alignment horizontal="center"/>
      <protection locked="0"/>
    </xf>
    <xf numFmtId="176" fontId="5" fillId="0" borderId="4" xfId="0" applyNumberFormat="1" applyFont="1" applyFill="1" applyBorder="1" applyAlignment="1" applyProtection="1">
      <alignment horizontal="center"/>
      <protection locked="0"/>
    </xf>
    <xf numFmtId="176" fontId="4" fillId="0" borderId="4" xfId="0" applyNumberFormat="1" applyFont="1" applyFill="1" applyBorder="1" applyAlignment="1" applyProtection="1">
      <protection locked="0"/>
    </xf>
    <xf numFmtId="176" fontId="4" fillId="0" borderId="4" xfId="0" applyNumberFormat="1" applyFont="1" applyFill="1" applyBorder="1" applyProtection="1">
      <protection locked="0"/>
    </xf>
    <xf numFmtId="3" fontId="4" fillId="0" borderId="5" xfId="0" applyNumberFormat="1" applyFont="1" applyFill="1" applyBorder="1" applyAlignment="1" applyProtection="1">
      <alignment vertical="center"/>
      <protection locked="0"/>
    </xf>
    <xf numFmtId="176" fontId="6" fillId="0" borderId="0" xfId="0" applyNumberFormat="1" applyFont="1" applyFill="1" applyBorder="1" applyAlignment="1" applyProtection="1">
      <protection locked="0"/>
    </xf>
    <xf numFmtId="176" fontId="6" fillId="0" borderId="0" xfId="0" applyNumberFormat="1" applyFont="1" applyFill="1" applyBorder="1" applyProtection="1">
      <protection locked="0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9" fillId="0" borderId="0" xfId="0" applyNumberFormat="1" applyFont="1" applyFill="1" applyBorder="1" applyAlignment="1" applyProtection="1">
      <protection locked="0"/>
    </xf>
    <xf numFmtId="0" fontId="47" fillId="0" borderId="8" xfId="0" applyNumberFormat="1" applyFont="1" applyFill="1" applyBorder="1" applyAlignment="1" applyProtection="1">
      <alignment horizontal="centerContinuous" vertical="center"/>
      <protection locked="0"/>
    </xf>
    <xf numFmtId="176" fontId="47" fillId="0" borderId="8" xfId="0" applyNumberFormat="1" applyFont="1" applyFill="1" applyBorder="1" applyAlignment="1" applyProtection="1">
      <alignment horizontal="centerContinuous" vertical="center"/>
      <protection locked="0"/>
    </xf>
    <xf numFmtId="176" fontId="47" fillId="0" borderId="10" xfId="0" applyNumberFormat="1" applyFont="1" applyFill="1" applyBorder="1" applyAlignment="1" applyProtection="1">
      <alignment horizontal="centerContinuous" vertical="center"/>
      <protection locked="0"/>
    </xf>
    <xf numFmtId="176" fontId="47" fillId="0" borderId="7" xfId="0" applyNumberFormat="1" applyFont="1" applyFill="1" applyBorder="1" applyAlignment="1" applyProtection="1">
      <alignment horizontal="centerContinuous" vertical="center"/>
      <protection locked="0"/>
    </xf>
    <xf numFmtId="3" fontId="47" fillId="0" borderId="8" xfId="0" applyNumberFormat="1" applyFont="1" applyFill="1" applyBorder="1" applyAlignment="1" applyProtection="1">
      <alignment horizontal="centerContinuous" vertical="center"/>
      <protection locked="0"/>
    </xf>
    <xf numFmtId="0" fontId="4" fillId="0" borderId="14" xfId="0" applyNumberFormat="1" applyFont="1" applyFill="1" applyBorder="1" applyAlignment="1" applyProtection="1">
      <alignment horizontal="centerContinuous" vertical="center" wrapText="1"/>
      <protection locked="0"/>
    </xf>
    <xf numFmtId="176" fontId="4" fillId="0" borderId="14" xfId="0" applyNumberFormat="1" applyFont="1" applyFill="1" applyBorder="1" applyAlignment="1" applyProtection="1">
      <alignment horizontal="centerContinuous" vertical="center"/>
      <protection locked="0"/>
    </xf>
    <xf numFmtId="176" fontId="4" fillId="0" borderId="5" xfId="0" applyNumberFormat="1" applyFont="1" applyFill="1" applyBorder="1" applyAlignment="1" applyProtection="1">
      <alignment horizontal="centerContinuous" vertical="center"/>
      <protection locked="0"/>
    </xf>
    <xf numFmtId="176" fontId="4" fillId="0" borderId="6" xfId="0" applyNumberFormat="1" applyFont="1" applyFill="1" applyBorder="1" applyAlignment="1" applyProtection="1">
      <alignment horizontal="centerContinuous" vertical="center"/>
      <protection locked="0"/>
    </xf>
    <xf numFmtId="3" fontId="4" fillId="0" borderId="14" xfId="0" applyNumberFormat="1" applyFont="1" applyFill="1" applyBorder="1" applyAlignment="1" applyProtection="1">
      <alignment horizontal="centerContinuous" vertical="center"/>
      <protection locked="0"/>
    </xf>
    <xf numFmtId="0" fontId="46" fillId="0" borderId="13" xfId="0" applyNumberFormat="1" applyFont="1" applyFill="1" applyBorder="1" applyAlignment="1" applyProtection="1">
      <alignment horizontal="centerContinuous" vertical="center"/>
      <protection locked="0"/>
    </xf>
    <xf numFmtId="176" fontId="46" fillId="0" borderId="13" xfId="0" applyNumberFormat="1" applyFont="1" applyFill="1" applyBorder="1" applyAlignment="1" applyProtection="1">
      <alignment horizontal="centerContinuous" vertical="center"/>
      <protection locked="0"/>
    </xf>
    <xf numFmtId="176" fontId="46" fillId="0" borderId="12" xfId="0" applyNumberFormat="1" applyFont="1" applyFill="1" applyBorder="1" applyAlignment="1" applyProtection="1">
      <alignment horizontal="centerContinuous" vertical="center"/>
      <protection locked="0"/>
    </xf>
    <xf numFmtId="0" fontId="46" fillId="0" borderId="11" xfId="0" applyNumberFormat="1" applyFont="1" applyFill="1" applyBorder="1" applyAlignment="1" applyProtection="1">
      <alignment horizontal="centerContinuous" vertical="center"/>
      <protection locked="0"/>
    </xf>
    <xf numFmtId="0" fontId="17" fillId="0" borderId="13" xfId="0" applyNumberFormat="1" applyFont="1" applyFill="1" applyBorder="1" applyAlignment="1" applyProtection="1">
      <alignment horizontal="centerContinuous" vertical="center"/>
      <protection locked="0"/>
    </xf>
    <xf numFmtId="176" fontId="17" fillId="0" borderId="13" xfId="0" applyNumberFormat="1" applyFont="1" applyFill="1" applyBorder="1" applyAlignment="1" applyProtection="1">
      <alignment horizontal="center" vertical="center"/>
      <protection locked="0"/>
    </xf>
    <xf numFmtId="176" fontId="17" fillId="0" borderId="12" xfId="0" applyNumberFormat="1" applyFont="1" applyFill="1" applyBorder="1" applyAlignment="1" applyProtection="1">
      <alignment horizontal="center" vertical="center"/>
      <protection locked="0"/>
    </xf>
    <xf numFmtId="0" fontId="17" fillId="0" borderId="11" xfId="0" applyNumberFormat="1" applyFont="1" applyFill="1" applyBorder="1" applyAlignment="1" applyProtection="1">
      <alignment horizontal="centerContinuous" vertical="center"/>
      <protection locked="0"/>
    </xf>
    <xf numFmtId="41" fontId="4" fillId="0" borderId="12" xfId="0" applyNumberFormat="1" applyFont="1" applyFill="1" applyBorder="1" applyAlignment="1" applyProtection="1">
      <alignment horizontal="right" vertical="center"/>
      <protection locked="0"/>
    </xf>
    <xf numFmtId="176" fontId="4" fillId="0" borderId="12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5" fillId="0" borderId="12" xfId="0" applyNumberFormat="1" applyFont="1" applyFill="1" applyBorder="1" applyAlignment="1" applyProtection="1">
      <alignment horizontal="center" vertical="center"/>
      <protection locked="0"/>
    </xf>
    <xf numFmtId="176" fontId="5" fillId="0" borderId="0" xfId="0" applyNumberFormat="1" applyFont="1" applyFill="1" applyBorder="1" applyAlignment="1" applyProtection="1">
      <alignment horizontal="center" vertical="center"/>
      <protection locked="0"/>
    </xf>
    <xf numFmtId="0" fontId="46" fillId="0" borderId="8" xfId="0" applyNumberFormat="1" applyFont="1" applyFill="1" applyBorder="1" applyAlignment="1" applyProtection="1">
      <alignment horizontal="centerContinuous" vertical="center"/>
      <protection locked="0"/>
    </xf>
    <xf numFmtId="0" fontId="4" fillId="0" borderId="14" xfId="0" applyNumberFormat="1" applyFont="1" applyFill="1" applyBorder="1" applyAlignment="1" applyProtection="1">
      <alignment horizontal="centerContinuous" vertical="center"/>
      <protection locked="0"/>
    </xf>
    <xf numFmtId="41" fontId="4" fillId="0" borderId="12" xfId="0" applyNumberFormat="1" applyFont="1" applyFill="1" applyBorder="1" applyAlignment="1" applyProtection="1">
      <alignment horizontal="right"/>
      <protection locked="0"/>
    </xf>
    <xf numFmtId="176" fontId="5" fillId="0" borderId="4" xfId="0" applyNumberFormat="1" applyFont="1" applyFill="1" applyBorder="1" applyAlignment="1" applyProtection="1">
      <alignment horizontal="center" vertical="center"/>
      <protection locked="0"/>
    </xf>
    <xf numFmtId="41" fontId="9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0" fontId="35" fillId="0" borderId="0" xfId="0" applyNumberFormat="1" applyFont="1" applyFill="1" applyBorder="1" applyProtection="1">
      <protection locked="0"/>
    </xf>
    <xf numFmtId="0" fontId="11" fillId="0" borderId="0" xfId="0" applyNumberFormat="1" applyFont="1" applyFill="1" applyAlignment="1" applyProtection="1">
      <alignment horizontal="centerContinuous" vertical="center"/>
      <protection locked="0"/>
    </xf>
    <xf numFmtId="0" fontId="12" fillId="0" borderId="0" xfId="0" applyNumberFormat="1" applyFont="1" applyFill="1" applyAlignment="1" applyProtection="1">
      <alignment vertical="center"/>
      <protection locked="0"/>
    </xf>
    <xf numFmtId="0" fontId="46" fillId="0" borderId="8" xfId="0" applyNumberFormat="1" applyFont="1" applyFill="1" applyBorder="1" applyAlignment="1" applyProtection="1">
      <alignment horizontal="center" vertical="center"/>
      <protection locked="0"/>
    </xf>
    <xf numFmtId="0" fontId="46" fillId="0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NumberFormat="1" applyFont="1" applyFill="1" applyBorder="1" applyAlignment="1" applyProtection="1">
      <alignment horizontal="centerContinuous" vertical="center"/>
      <protection locked="0"/>
    </xf>
    <xf numFmtId="0" fontId="4" fillId="0" borderId="12" xfId="0" applyNumberFormat="1" applyFont="1" applyFill="1" applyBorder="1" applyAlignment="1" applyProtection="1">
      <alignment horizontal="centerContinuous" vertical="center"/>
      <protection locked="0"/>
    </xf>
    <xf numFmtId="0" fontId="4" fillId="0" borderId="5" xfId="0" applyNumberFormat="1" applyFont="1" applyFill="1" applyBorder="1" applyAlignment="1" applyProtection="1">
      <alignment horizontal="centerContinuous" vertical="center"/>
      <protection locked="0"/>
    </xf>
    <xf numFmtId="176" fontId="4" fillId="0" borderId="12" xfId="0" applyNumberFormat="1" applyFont="1" applyFill="1" applyBorder="1" applyProtection="1">
      <protection locked="0"/>
    </xf>
    <xf numFmtId="176" fontId="4" fillId="0" borderId="6" xfId="0" applyNumberFormat="1" applyFont="1" applyFill="1" applyBorder="1" applyProtection="1">
      <protection locked="0"/>
    </xf>
    <xf numFmtId="0" fontId="9" fillId="0" borderId="16" xfId="0" applyNumberFormat="1" applyFont="1" applyFill="1" applyBorder="1" applyAlignment="1" applyProtection="1">
      <alignment vertical="center"/>
      <protection locked="0"/>
    </xf>
    <xf numFmtId="176" fontId="6" fillId="0" borderId="16" xfId="0" applyNumberFormat="1" applyFont="1" applyFill="1" applyBorder="1" applyProtection="1">
      <protection locked="0"/>
    </xf>
    <xf numFmtId="0" fontId="4" fillId="0" borderId="18" xfId="0" applyNumberFormat="1" applyFont="1" applyFill="1" applyBorder="1" applyAlignment="1" applyProtection="1">
      <alignment horizontal="centerContinuous" vertical="center"/>
      <protection locked="0"/>
    </xf>
    <xf numFmtId="0" fontId="4" fillId="0" borderId="19" xfId="0" applyNumberFormat="1" applyFont="1" applyFill="1" applyBorder="1" applyAlignment="1" applyProtection="1">
      <alignment horizontal="centerContinuous" vertical="center"/>
      <protection locked="0"/>
    </xf>
    <xf numFmtId="0" fontId="4" fillId="0" borderId="9" xfId="0" applyNumberFormat="1" applyFont="1" applyFill="1" applyBorder="1" applyAlignment="1" applyProtection="1">
      <alignment horizontal="center" vertical="center"/>
      <protection locked="0"/>
    </xf>
    <xf numFmtId="0" fontId="47" fillId="0" borderId="11" xfId="0" applyNumberFormat="1" applyFont="1" applyFill="1" applyBorder="1" applyAlignment="1" applyProtection="1">
      <alignment vertical="center"/>
      <protection locked="0"/>
    </xf>
    <xf numFmtId="0" fontId="47" fillId="0" borderId="0" xfId="0" applyNumberFormat="1" applyFont="1" applyFill="1" applyAlignment="1" applyProtection="1">
      <alignment vertical="center"/>
      <protection locked="0"/>
    </xf>
    <xf numFmtId="0" fontId="46" fillId="0" borderId="33" xfId="0" applyNumberFormat="1" applyFont="1" applyFill="1" applyBorder="1" applyAlignment="1" applyProtection="1">
      <alignment horizontal="center" vertical="center"/>
      <protection locked="0"/>
    </xf>
    <xf numFmtId="0" fontId="4" fillId="0" borderId="12" xfId="0" applyNumberFormat="1" applyFont="1" applyFill="1" applyBorder="1" applyAlignment="1" applyProtection="1">
      <alignment vertical="center"/>
      <protection locked="0"/>
    </xf>
    <xf numFmtId="0" fontId="4" fillId="0" borderId="35" xfId="0" applyNumberFormat="1" applyFont="1" applyFill="1" applyBorder="1" applyAlignment="1" applyProtection="1">
      <alignment horizontal="center"/>
      <protection locked="0"/>
    </xf>
    <xf numFmtId="41" fontId="4" fillId="0" borderId="0" xfId="0" applyNumberFormat="1" applyFont="1" applyFill="1" applyAlignment="1" applyProtection="1">
      <alignment horizontal="right" vertical="center"/>
      <protection locked="0"/>
    </xf>
    <xf numFmtId="0" fontId="0" fillId="0" borderId="0" xfId="0" applyNumberFormat="1" applyFill="1" applyAlignment="1" applyProtection="1">
      <alignment horizontal="centerContinuous"/>
      <protection locked="0"/>
    </xf>
    <xf numFmtId="0" fontId="47" fillId="0" borderId="15" xfId="0" applyNumberFormat="1" applyFont="1" applyFill="1" applyBorder="1" applyAlignment="1" applyProtection="1">
      <alignment horizontal="center" vertical="center"/>
      <protection locked="0"/>
    </xf>
    <xf numFmtId="0" fontId="46" fillId="0" borderId="4" xfId="0" applyNumberFormat="1" applyFont="1" applyFill="1" applyBorder="1" applyAlignment="1" applyProtection="1">
      <alignment horizontal="center" vertical="center"/>
      <protection locked="0"/>
    </xf>
    <xf numFmtId="176" fontId="4" fillId="0" borderId="4" xfId="0" applyNumberFormat="1" applyFont="1" applyFill="1" applyBorder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horizontal="right"/>
      <protection locked="0"/>
    </xf>
    <xf numFmtId="0" fontId="4" fillId="0" borderId="0" xfId="0" applyNumberFormat="1" applyFont="1" applyFill="1" applyAlignment="1" applyProtection="1">
      <alignment horizontal="centerContinuous"/>
      <protection locked="0"/>
    </xf>
    <xf numFmtId="0" fontId="6" fillId="0" borderId="3" xfId="0" applyNumberFormat="1" applyFont="1" applyFill="1" applyBorder="1" applyAlignment="1" applyProtection="1">
      <alignment horizontal="right"/>
      <protection locked="0"/>
    </xf>
    <xf numFmtId="0" fontId="47" fillId="0" borderId="13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47" fillId="0" borderId="6" xfId="0" applyNumberFormat="1" applyFont="1" applyFill="1" applyBorder="1" applyAlignment="1" applyProtection="1">
      <alignment horizontal="center" vertical="center"/>
      <protection locked="0"/>
    </xf>
    <xf numFmtId="41" fontId="28" fillId="0" borderId="0" xfId="0" applyNumberFormat="1" applyFont="1" applyFill="1" applyBorder="1" applyAlignment="1" applyProtection="1">
      <alignment horizontal="right"/>
      <protection locked="0"/>
    </xf>
    <xf numFmtId="0" fontId="5" fillId="0" borderId="35" xfId="0" applyNumberFormat="1" applyFont="1" applyFill="1" applyBorder="1" applyAlignment="1" applyProtection="1">
      <alignment horizontal="center" vertical="center"/>
      <protection locked="0"/>
    </xf>
    <xf numFmtId="41" fontId="38" fillId="0" borderId="0" xfId="0" applyNumberFormat="1" applyFont="1" applyFill="1" applyBorder="1" applyAlignment="1" applyProtection="1">
      <alignment horizontal="right" vertical="center"/>
    </xf>
    <xf numFmtId="184" fontId="46" fillId="0" borderId="35" xfId="0" applyNumberFormat="1" applyFont="1" applyFill="1" applyBorder="1" applyAlignment="1" applyProtection="1">
      <alignment horizontal="center"/>
      <protection locked="0"/>
    </xf>
    <xf numFmtId="41" fontId="28" fillId="0" borderId="0" xfId="0" applyNumberFormat="1" applyFont="1" applyFill="1" applyBorder="1" applyAlignment="1" applyProtection="1">
      <alignment horizontal="right"/>
    </xf>
    <xf numFmtId="176" fontId="4" fillId="0" borderId="4" xfId="0" applyNumberFormat="1" applyFont="1" applyFill="1" applyBorder="1" applyAlignment="1" applyProtection="1">
      <alignment vertical="center"/>
      <protection locked="0"/>
    </xf>
    <xf numFmtId="0" fontId="9" fillId="0" borderId="0" xfId="0" applyNumberFormat="1" applyFont="1" applyFill="1" applyBorder="1" applyProtection="1">
      <protection locked="0"/>
    </xf>
    <xf numFmtId="0" fontId="23" fillId="0" borderId="0" xfId="0" applyNumberFormat="1" applyFont="1" applyFill="1" applyAlignment="1" applyProtection="1">
      <alignment horizontal="centerContinuous" vertical="center"/>
      <protection locked="0"/>
    </xf>
    <xf numFmtId="0" fontId="0" fillId="0" borderId="0" xfId="0" applyNumberFormat="1" applyFill="1" applyAlignment="1" applyProtection="1">
      <alignment horizontal="centerContinuous" vertical="center"/>
      <protection locked="0"/>
    </xf>
    <xf numFmtId="0" fontId="8" fillId="0" borderId="0" xfId="0" applyNumberFormat="1" applyFont="1" applyFill="1" applyAlignment="1" applyProtection="1">
      <alignment horizontal="centerContinuous"/>
      <protection locked="0"/>
    </xf>
    <xf numFmtId="0" fontId="4" fillId="0" borderId="35" xfId="0" applyNumberFormat="1" applyFont="1" applyFill="1" applyBorder="1" applyAlignment="1" applyProtection="1">
      <alignment vertical="center"/>
      <protection locked="0"/>
    </xf>
    <xf numFmtId="0" fontId="4" fillId="0" borderId="35" xfId="0" applyNumberFormat="1" applyFont="1" applyFill="1" applyBorder="1" applyAlignment="1" applyProtection="1">
      <alignment horizontal="center" vertical="center"/>
      <protection locked="0"/>
    </xf>
    <xf numFmtId="41" fontId="38" fillId="0" borderId="0" xfId="0" applyNumberFormat="1" applyFont="1" applyFill="1" applyBorder="1" applyAlignment="1" applyProtection="1">
      <alignment horizontal="right" vertical="center"/>
      <protection locked="0"/>
    </xf>
    <xf numFmtId="41" fontId="38" fillId="0" borderId="35" xfId="0" applyNumberFormat="1" applyFont="1" applyFill="1" applyBorder="1" applyAlignment="1" applyProtection="1">
      <alignment horizontal="right" vertical="center"/>
      <protection locked="0"/>
    </xf>
    <xf numFmtId="176" fontId="4" fillId="0" borderId="0" xfId="0" applyNumberFormat="1" applyFont="1" applyFill="1" applyBorder="1" applyProtection="1">
      <protection locked="0"/>
    </xf>
    <xf numFmtId="176" fontId="6" fillId="0" borderId="34" xfId="0" applyNumberFormat="1" applyFont="1" applyFill="1" applyBorder="1" applyProtection="1">
      <protection locked="0"/>
    </xf>
    <xf numFmtId="0" fontId="0" fillId="0" borderId="0" xfId="0" applyNumberFormat="1" applyFill="1"/>
    <xf numFmtId="0" fontId="4" fillId="0" borderId="13" xfId="0" applyNumberFormat="1" applyFont="1" applyFill="1" applyBorder="1" applyAlignment="1" applyProtection="1">
      <alignment horizontal="centerContinuous" vertical="center"/>
      <protection locked="0"/>
    </xf>
    <xf numFmtId="0" fontId="10" fillId="0" borderId="12" xfId="0" applyNumberFormat="1" applyFont="1" applyFill="1" applyBorder="1" applyAlignment="1" applyProtection="1">
      <alignment horizontal="center" vertical="center"/>
      <protection locked="0"/>
    </xf>
    <xf numFmtId="0" fontId="10" fillId="0" borderId="35" xfId="0" applyNumberFormat="1" applyFont="1" applyFill="1" applyBorder="1" applyAlignment="1" applyProtection="1">
      <alignment horizontal="center" vertical="center"/>
      <protection locked="0"/>
    </xf>
    <xf numFmtId="41" fontId="4" fillId="0" borderId="35" xfId="0" applyNumberFormat="1" applyFont="1" applyFill="1" applyBorder="1" applyAlignment="1" applyProtection="1">
      <alignment horizontal="right"/>
      <protection locked="0"/>
    </xf>
    <xf numFmtId="182" fontId="5" fillId="0" borderId="0" xfId="0" applyNumberFormat="1" applyFont="1" applyFill="1" applyBorder="1" applyAlignment="1" applyProtection="1">
      <alignment horizontal="right" vertical="center"/>
    </xf>
    <xf numFmtId="189" fontId="5" fillId="0" borderId="0" xfId="0" applyNumberFormat="1" applyFont="1" applyFill="1" applyBorder="1" applyAlignment="1" applyProtection="1">
      <alignment horizontal="right" vertical="center"/>
    </xf>
    <xf numFmtId="189" fontId="4" fillId="0" borderId="0" xfId="0" applyNumberFormat="1" applyFont="1" applyFill="1" applyBorder="1" applyAlignment="1" applyProtection="1">
      <alignment horizontal="right"/>
      <protection locked="0"/>
    </xf>
    <xf numFmtId="177" fontId="4" fillId="0" borderId="4" xfId="0" applyNumberFormat="1" applyFont="1" applyFill="1" applyBorder="1" applyProtection="1">
      <protection locked="0"/>
    </xf>
    <xf numFmtId="0" fontId="47" fillId="0" borderId="10" xfId="0" applyNumberFormat="1" applyFont="1" applyFill="1" applyBorder="1" applyAlignment="1" applyProtection="1">
      <alignment horizontal="centerContinuous" vertical="center"/>
      <protection locked="0"/>
    </xf>
    <xf numFmtId="0" fontId="46" fillId="0" borderId="9" xfId="0" applyNumberFormat="1" applyFont="1" applyFill="1" applyBorder="1" applyAlignment="1" applyProtection="1">
      <alignment horizontal="centerContinuous" vertical="center"/>
      <protection locked="0"/>
    </xf>
    <xf numFmtId="0" fontId="4" fillId="0" borderId="6" xfId="0" applyNumberFormat="1" applyFont="1" applyFill="1" applyBorder="1" applyAlignment="1" applyProtection="1">
      <alignment horizontal="centerContinuous" vertical="center"/>
      <protection locked="0"/>
    </xf>
    <xf numFmtId="0" fontId="47" fillId="0" borderId="31" xfId="0" applyNumberFormat="1" applyFont="1" applyFill="1" applyBorder="1" applyAlignment="1" applyProtection="1">
      <alignment horizontal="center" vertical="center"/>
      <protection locked="0"/>
    </xf>
    <xf numFmtId="0" fontId="47" fillId="0" borderId="12" xfId="0" applyNumberFormat="1" applyFont="1" applyFill="1" applyBorder="1" applyAlignment="1" applyProtection="1">
      <alignment horizontal="center" vertical="center"/>
      <protection locked="0"/>
    </xf>
    <xf numFmtId="0" fontId="47" fillId="0" borderId="35" xfId="0" applyNumberFormat="1" applyFont="1" applyFill="1" applyBorder="1" applyAlignment="1" applyProtection="1">
      <alignment horizontal="center" vertical="center"/>
      <protection locked="0"/>
    </xf>
    <xf numFmtId="187" fontId="4" fillId="0" borderId="0" xfId="0" applyNumberFormat="1" applyFont="1" applyFill="1" applyBorder="1" applyAlignment="1" applyProtection="1">
      <alignment horizontal="right"/>
      <protection locked="0"/>
    </xf>
    <xf numFmtId="187" fontId="4" fillId="0" borderId="35" xfId="0" applyNumberFormat="1" applyFont="1" applyFill="1" applyBorder="1" applyAlignment="1" applyProtection="1">
      <alignment horizontal="right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187" fontId="5" fillId="0" borderId="0" xfId="0" applyNumberFormat="1" applyFont="1" applyFill="1" applyBorder="1" applyAlignment="1" applyProtection="1">
      <alignment horizontal="right" vertical="center"/>
    </xf>
    <xf numFmtId="184" fontId="46" fillId="0" borderId="0" xfId="0" applyNumberFormat="1" applyFont="1" applyFill="1" applyBorder="1" applyAlignment="1" applyProtection="1">
      <alignment horizontal="center"/>
      <protection locked="0"/>
    </xf>
    <xf numFmtId="187" fontId="5" fillId="0" borderId="0" xfId="0" applyNumberFormat="1" applyFont="1" applyFill="1" applyBorder="1" applyAlignment="1" applyProtection="1">
      <alignment horizontal="right" vertical="center"/>
      <protection locked="0"/>
    </xf>
    <xf numFmtId="177" fontId="4" fillId="0" borderId="4" xfId="0" applyNumberFormat="1" applyFont="1" applyFill="1" applyBorder="1" applyAlignment="1" applyProtection="1">
      <protection locked="0"/>
    </xf>
    <xf numFmtId="177" fontId="4" fillId="0" borderId="6" xfId="0" applyNumberFormat="1" applyFont="1" applyFill="1" applyBorder="1" applyProtection="1">
      <protection locked="0"/>
    </xf>
    <xf numFmtId="0" fontId="9" fillId="0" borderId="34" xfId="0" applyNumberFormat="1" applyFont="1" applyFill="1" applyBorder="1" applyProtection="1">
      <protection locked="0"/>
    </xf>
    <xf numFmtId="0" fontId="8" fillId="0" borderId="0" xfId="0" applyNumberFormat="1" applyFont="1" applyFill="1" applyAlignment="1" applyProtection="1">
      <alignment horizontal="centerContinuous" vertical="center"/>
      <protection locked="0"/>
    </xf>
    <xf numFmtId="0" fontId="47" fillId="0" borderId="35" xfId="0" applyNumberFormat="1" applyFont="1" applyFill="1" applyBorder="1" applyAlignment="1" applyProtection="1">
      <alignment vertical="center"/>
      <protection locked="0"/>
    </xf>
    <xf numFmtId="0" fontId="4" fillId="0" borderId="0" xfId="0" applyNumberFormat="1" applyFont="1" applyFill="1" applyAlignment="1" applyProtection="1">
      <alignment horizontal="center" vertical="center"/>
      <protection locked="0"/>
    </xf>
    <xf numFmtId="0" fontId="47" fillId="0" borderId="33" xfId="0" applyNumberFormat="1" applyFont="1" applyFill="1" applyBorder="1" applyAlignment="1" applyProtection="1">
      <alignment horizontal="center" vertical="center"/>
      <protection locked="0"/>
    </xf>
    <xf numFmtId="0" fontId="47" fillId="0" borderId="32" xfId="0" applyNumberFormat="1" applyFont="1" applyFill="1" applyBorder="1" applyAlignment="1" applyProtection="1">
      <alignment horizontal="center" vertical="center"/>
      <protection locked="0"/>
    </xf>
    <xf numFmtId="182" fontId="4" fillId="0" borderId="0" xfId="0" quotePrefix="1" applyNumberFormat="1" applyFont="1" applyFill="1" applyBorder="1" applyAlignment="1" applyProtection="1">
      <protection locked="0"/>
    </xf>
    <xf numFmtId="41" fontId="4" fillId="0" borderId="0" xfId="0" quotePrefix="1" applyNumberFormat="1" applyFont="1" applyFill="1" applyBorder="1" applyAlignment="1" applyProtection="1">
      <protection locked="0"/>
    </xf>
    <xf numFmtId="41" fontId="4" fillId="0" borderId="0" xfId="0" applyNumberFormat="1" applyFont="1" applyFill="1" applyBorder="1" applyAlignment="1" applyProtection="1">
      <protection locked="0"/>
    </xf>
    <xf numFmtId="182" fontId="4" fillId="0" borderId="0" xfId="0" applyNumberFormat="1" applyFont="1" applyFill="1" applyBorder="1" applyAlignment="1" applyProtection="1">
      <protection locked="0"/>
    </xf>
    <xf numFmtId="41" fontId="4" fillId="0" borderId="0" xfId="0" applyNumberFormat="1" applyFont="1" applyFill="1" applyBorder="1" applyAlignment="1" applyProtection="1">
      <alignment shrinkToFit="1"/>
      <protection locked="0"/>
    </xf>
    <xf numFmtId="182" fontId="41" fillId="0" borderId="0" xfId="0" applyNumberFormat="1" applyFont="1" applyFill="1" applyBorder="1" applyAlignment="1" applyProtection="1">
      <protection locked="0"/>
    </xf>
    <xf numFmtId="0" fontId="38" fillId="0" borderId="35" xfId="0" applyNumberFormat="1" applyFont="1" applyFill="1" applyBorder="1" applyAlignment="1" applyProtection="1">
      <alignment horizontal="center" vertical="center"/>
      <protection locked="0"/>
    </xf>
    <xf numFmtId="41" fontId="38" fillId="0" borderId="12" xfId="0" applyNumberFormat="1" applyFont="1" applyFill="1" applyBorder="1" applyAlignment="1" applyProtection="1">
      <alignment horizontal="right" vertical="center"/>
    </xf>
    <xf numFmtId="0" fontId="38" fillId="0" borderId="12" xfId="0" applyNumberFormat="1" applyFont="1" applyFill="1" applyBorder="1" applyAlignment="1" applyProtection="1">
      <alignment horizontal="center" vertical="center"/>
      <protection locked="0"/>
    </xf>
    <xf numFmtId="41" fontId="28" fillId="0" borderId="0" xfId="0" applyNumberFormat="1" applyFont="1" applyFill="1" applyBorder="1" applyAlignment="1" applyProtection="1">
      <alignment horizontal="right" vertical="center"/>
    </xf>
    <xf numFmtId="41" fontId="28" fillId="0" borderId="0" xfId="0" applyNumberFormat="1" applyFont="1" applyFill="1" applyBorder="1" applyAlignment="1" applyProtection="1">
      <alignment horizontal="center"/>
    </xf>
    <xf numFmtId="41" fontId="41" fillId="0" borderId="0" xfId="0" applyNumberFormat="1" applyFont="1" applyFill="1" applyBorder="1" applyAlignment="1" applyProtection="1">
      <alignment horizontal="center" shrinkToFit="1"/>
      <protection locked="0"/>
    </xf>
    <xf numFmtId="189" fontId="28" fillId="0" borderId="0" xfId="0" applyNumberFormat="1" applyFont="1" applyFill="1" applyAlignment="1" applyProtection="1">
      <alignment horizontal="center"/>
    </xf>
    <xf numFmtId="41" fontId="28" fillId="0" borderId="0" xfId="0" applyNumberFormat="1" applyFont="1" applyFill="1" applyAlignment="1" applyProtection="1">
      <alignment horizontal="center"/>
    </xf>
    <xf numFmtId="41" fontId="28" fillId="0" borderId="0" xfId="0" applyNumberFormat="1" applyFont="1" applyFill="1" applyBorder="1" applyAlignment="1">
      <alignment horizontal="center" shrinkToFit="1"/>
    </xf>
    <xf numFmtId="189" fontId="28" fillId="0" borderId="0" xfId="0" applyNumberFormat="1" applyFont="1" applyFill="1" applyBorder="1" applyAlignment="1">
      <alignment horizontal="center" shrinkToFit="1"/>
    </xf>
    <xf numFmtId="41" fontId="41" fillId="0" borderId="0" xfId="0" applyNumberFormat="1" applyFont="1" applyFill="1" applyBorder="1" applyAlignment="1" applyProtection="1">
      <alignment horizontal="center"/>
      <protection locked="0"/>
    </xf>
    <xf numFmtId="189" fontId="28" fillId="0" borderId="0" xfId="0" applyNumberFormat="1" applyFont="1" applyFill="1" applyBorder="1" applyAlignment="1" applyProtection="1">
      <alignment horizontal="center"/>
    </xf>
    <xf numFmtId="189" fontId="28" fillId="0" borderId="0" xfId="0" applyNumberFormat="1" applyFont="1" applyFill="1" applyBorder="1" applyAlignment="1" applyProtection="1">
      <alignment horizontal="center"/>
      <protection locked="0"/>
    </xf>
    <xf numFmtId="41" fontId="28" fillId="0" borderId="0" xfId="0" applyNumberFormat="1" applyFont="1" applyFill="1" applyBorder="1" applyAlignment="1" applyProtection="1">
      <alignment horizontal="center"/>
      <protection locked="0"/>
    </xf>
    <xf numFmtId="41" fontId="4" fillId="0" borderId="0" xfId="0" applyNumberFormat="1" applyFont="1" applyFill="1" applyBorder="1" applyAlignment="1">
      <alignment horizontal="center" shrinkToFit="1"/>
    </xf>
    <xf numFmtId="179" fontId="4" fillId="0" borderId="0" xfId="0" applyNumberFormat="1" applyFont="1" applyFill="1" applyBorder="1" applyAlignment="1" applyProtection="1">
      <protection locked="0"/>
    </xf>
    <xf numFmtId="176" fontId="4" fillId="0" borderId="4" xfId="0" applyNumberFormat="1" applyFont="1" applyFill="1" applyBorder="1" applyAlignment="1" applyProtection="1">
      <alignment horizontal="right" shrinkToFit="1"/>
      <protection locked="0"/>
    </xf>
    <xf numFmtId="179" fontId="4" fillId="0" borderId="4" xfId="0" applyNumberFormat="1" applyFont="1" applyFill="1" applyBorder="1" applyProtection="1">
      <protection locked="0"/>
    </xf>
    <xf numFmtId="190" fontId="4" fillId="0" borderId="4" xfId="0" applyNumberFormat="1" applyFont="1" applyFill="1" applyBorder="1" applyProtection="1">
      <protection locked="0"/>
    </xf>
    <xf numFmtId="187" fontId="4" fillId="0" borderId="0" xfId="0" applyNumberFormat="1" applyFont="1" applyFill="1" applyBorder="1" applyAlignment="1"/>
    <xf numFmtId="41" fontId="4" fillId="0" borderId="4" xfId="0" applyNumberFormat="1" applyFont="1" applyFill="1" applyBorder="1" applyAlignment="1"/>
    <xf numFmtId="176" fontId="6" fillId="0" borderId="46" xfId="0" applyNumberFormat="1" applyFont="1" applyFill="1" applyBorder="1" applyProtection="1">
      <protection locked="0"/>
    </xf>
    <xf numFmtId="0" fontId="0" fillId="0" borderId="0" xfId="0" applyNumberFormat="1" applyFont="1" applyFill="1" applyAlignment="1" applyProtection="1">
      <alignment horizontal="centerContinuous" vertical="center"/>
      <protection locked="0"/>
    </xf>
    <xf numFmtId="0" fontId="0" fillId="0" borderId="0" xfId="0" applyNumberFormat="1" applyFont="1" applyFill="1" applyAlignment="1" applyProtection="1">
      <alignment horizontal="centerContinuous"/>
      <protection locked="0"/>
    </xf>
    <xf numFmtId="0" fontId="47" fillId="0" borderId="6" xfId="0" applyNumberFormat="1" applyFont="1" applyFill="1" applyBorder="1" applyAlignment="1" applyProtection="1">
      <alignment horizontal="centerContinuous" vertical="center"/>
      <protection locked="0"/>
    </xf>
    <xf numFmtId="0" fontId="47" fillId="0" borderId="16" xfId="0" applyNumberFormat="1" applyFont="1" applyFill="1" applyBorder="1" applyAlignment="1" applyProtection="1">
      <alignment horizontal="center" vertical="center"/>
      <protection locked="0"/>
    </xf>
    <xf numFmtId="0" fontId="46" fillId="0" borderId="16" xfId="0" applyNumberFormat="1" applyFont="1" applyFill="1" applyBorder="1" applyAlignment="1" applyProtection="1">
      <alignment horizontal="center" vertical="center"/>
      <protection locked="0"/>
    </xf>
    <xf numFmtId="0" fontId="47" fillId="0" borderId="16" xfId="0" applyNumberFormat="1" applyFont="1" applyFill="1" applyBorder="1" applyAlignment="1" applyProtection="1">
      <alignment horizontal="centerContinuous" vertical="center"/>
      <protection locked="0"/>
    </xf>
    <xf numFmtId="176" fontId="4" fillId="0" borderId="0" xfId="0" applyNumberFormat="1" applyFont="1" applyFill="1" applyBorder="1" applyAlignment="1" applyProtection="1">
      <alignment vertical="center"/>
      <protection locked="0"/>
    </xf>
    <xf numFmtId="177" fontId="4" fillId="0" borderId="0" xfId="0" applyNumberFormat="1" applyFont="1" applyFill="1" applyAlignment="1" applyProtection="1">
      <alignment horizontal="right" vertical="center"/>
      <protection locked="0"/>
    </xf>
    <xf numFmtId="186" fontId="4" fillId="0" borderId="0" xfId="0" applyNumberFormat="1" applyFont="1" applyFill="1" applyAlignment="1" applyProtection="1">
      <alignment horizontal="right" vertical="center"/>
      <protection locked="0"/>
    </xf>
    <xf numFmtId="177" fontId="5" fillId="0" borderId="0" xfId="0" applyNumberFormat="1" applyFont="1" applyFill="1" applyAlignment="1" applyProtection="1">
      <alignment horizontal="right" vertical="center"/>
      <protection locked="0"/>
    </xf>
    <xf numFmtId="186" fontId="5" fillId="0" borderId="0" xfId="0" applyNumberFormat="1" applyFont="1" applyFill="1" applyAlignment="1" applyProtection="1">
      <alignment horizontal="right" vertical="center"/>
      <protection locked="0"/>
    </xf>
    <xf numFmtId="0" fontId="4" fillId="0" borderId="6" xfId="0" applyNumberFormat="1" applyFont="1" applyFill="1" applyBorder="1" applyAlignment="1" applyProtection="1">
      <alignment vertical="center"/>
      <protection locked="0"/>
    </xf>
    <xf numFmtId="179" fontId="4" fillId="0" borderId="4" xfId="0" applyNumberFormat="1" applyFont="1" applyFill="1" applyBorder="1" applyAlignment="1" applyProtection="1">
      <alignment vertical="center"/>
      <protection locked="0"/>
    </xf>
    <xf numFmtId="178" fontId="4" fillId="0" borderId="4" xfId="0" applyNumberFormat="1" applyFont="1" applyFill="1" applyBorder="1" applyAlignment="1" applyProtection="1">
      <alignment vertical="center"/>
      <protection locked="0"/>
    </xf>
    <xf numFmtId="178" fontId="6" fillId="0" borderId="0" xfId="0" applyNumberFormat="1" applyFont="1" applyFill="1" applyBorder="1" applyAlignment="1" applyProtection="1">
      <protection locked="0"/>
    </xf>
    <xf numFmtId="0" fontId="9" fillId="0" borderId="0" xfId="0" applyNumberFormat="1" applyFont="1" applyFill="1" applyBorder="1" applyAlignment="1" applyProtection="1">
      <alignment horizontal="left"/>
      <protection locked="0"/>
    </xf>
    <xf numFmtId="41" fontId="6" fillId="0" borderId="0" xfId="0" applyNumberFormat="1" applyFont="1" applyFill="1" applyBorder="1" applyAlignment="1" applyProtection="1">
      <protection locked="0"/>
    </xf>
    <xf numFmtId="0" fontId="4" fillId="0" borderId="11" xfId="0" applyNumberFormat="1" applyFont="1" applyFill="1" applyBorder="1" applyAlignment="1" applyProtection="1">
      <alignment horizontal="centerContinuous" vertical="center"/>
      <protection locked="0"/>
    </xf>
    <xf numFmtId="188" fontId="5" fillId="0" borderId="0" xfId="0" applyNumberFormat="1" applyFont="1" applyFill="1" applyBorder="1" applyAlignment="1" applyProtection="1">
      <alignment horizontal="right" vertical="center"/>
      <protection locked="0"/>
    </xf>
    <xf numFmtId="0" fontId="10" fillId="0" borderId="6" xfId="0" applyNumberFormat="1" applyFont="1" applyFill="1" applyBorder="1" applyAlignment="1" applyProtection="1">
      <alignment horizontal="center"/>
      <protection locked="0"/>
    </xf>
    <xf numFmtId="176" fontId="4" fillId="0" borderId="5" xfId="0" applyNumberFormat="1" applyFont="1" applyFill="1" applyBorder="1" applyAlignment="1" applyProtection="1">
      <protection locked="0"/>
    </xf>
    <xf numFmtId="178" fontId="4" fillId="0" borderId="4" xfId="0" applyNumberFormat="1" applyFont="1" applyFill="1" applyBorder="1" applyAlignment="1" applyProtection="1">
      <protection locked="0"/>
    </xf>
    <xf numFmtId="41" fontId="4" fillId="0" borderId="4" xfId="0" applyNumberFormat="1" applyFont="1" applyFill="1" applyBorder="1" applyAlignment="1" applyProtection="1">
      <protection locked="0"/>
    </xf>
    <xf numFmtId="2" fontId="4" fillId="0" borderId="4" xfId="0" applyNumberFormat="1" applyFont="1" applyFill="1" applyBorder="1" applyAlignment="1" applyProtection="1">
      <alignment horizontal="centerContinuous"/>
      <protection locked="0"/>
    </xf>
    <xf numFmtId="41" fontId="4" fillId="0" borderId="6" xfId="0" applyNumberFormat="1" applyFont="1" applyFill="1" applyBorder="1" applyAlignment="1" applyProtection="1">
      <protection locked="0"/>
    </xf>
    <xf numFmtId="0" fontId="50" fillId="0" borderId="0" xfId="0" applyNumberFormat="1" applyFont="1" applyFill="1" applyProtection="1">
      <protection locked="0"/>
    </xf>
    <xf numFmtId="0" fontId="50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NumberFormat="1" applyFont="1" applyFill="1" applyAlignment="1" applyProtection="1">
      <protection locked="0"/>
    </xf>
    <xf numFmtId="0" fontId="47" fillId="0" borderId="7" xfId="0" applyNumberFormat="1" applyFont="1" applyFill="1" applyBorder="1" applyAlignment="1" applyProtection="1">
      <alignment horizontal="center" vertical="center"/>
      <protection locked="0"/>
    </xf>
    <xf numFmtId="183" fontId="4" fillId="0" borderId="4" xfId="0" applyNumberFormat="1" applyFont="1" applyFill="1" applyBorder="1" applyAlignment="1" applyProtection="1">
      <protection locked="0"/>
    </xf>
    <xf numFmtId="178" fontId="4" fillId="0" borderId="4" xfId="0" applyNumberFormat="1" applyFont="1" applyFill="1" applyBorder="1" applyProtection="1">
      <protection locked="0"/>
    </xf>
    <xf numFmtId="0" fontId="9" fillId="0" borderId="34" xfId="0" applyNumberFormat="1" applyFont="1" applyFill="1" applyBorder="1" applyAlignment="1" applyProtection="1">
      <protection locked="0"/>
    </xf>
    <xf numFmtId="176" fontId="6" fillId="0" borderId="34" xfId="0" applyNumberFormat="1" applyFont="1" applyFill="1" applyBorder="1" applyAlignment="1" applyProtection="1">
      <protection locked="0"/>
    </xf>
    <xf numFmtId="183" fontId="6" fillId="0" borderId="0" xfId="0" applyNumberFormat="1" applyFont="1" applyFill="1" applyBorder="1" applyAlignment="1" applyProtection="1">
      <protection locked="0"/>
    </xf>
    <xf numFmtId="0" fontId="4" fillId="0" borderId="0" xfId="0" applyNumberFormat="1" applyFont="1" applyFill="1" applyAlignment="1" applyProtection="1">
      <alignment horizontal="left" vertical="top"/>
      <protection locked="0"/>
    </xf>
    <xf numFmtId="0" fontId="1" fillId="0" borderId="0" xfId="0" applyNumberFormat="1" applyFont="1" applyFill="1" applyAlignment="1" applyProtection="1">
      <alignment horizontal="centerContinuous"/>
      <protection locked="0"/>
    </xf>
    <xf numFmtId="0" fontId="6" fillId="0" borderId="0" xfId="0" applyNumberFormat="1" applyFont="1" applyFill="1" applyAlignment="1" applyProtection="1">
      <alignment horizontal="center"/>
      <protection locked="0"/>
    </xf>
    <xf numFmtId="0" fontId="46" fillId="0" borderId="31" xfId="0" applyNumberFormat="1" applyFont="1" applyFill="1" applyBorder="1" applyAlignment="1" applyProtection="1">
      <alignment horizontal="center" vertical="center"/>
      <protection locked="0"/>
    </xf>
    <xf numFmtId="41" fontId="4" fillId="0" borderId="35" xfId="0" applyNumberFormat="1" applyFont="1" applyFill="1" applyBorder="1" applyAlignment="1" applyProtection="1">
      <alignment horizontal="right" vertical="center"/>
      <protection locked="0"/>
    </xf>
    <xf numFmtId="0" fontId="5" fillId="0" borderId="24" xfId="0" applyNumberFormat="1" applyFont="1" applyFill="1" applyBorder="1" applyAlignment="1" applyProtection="1">
      <alignment horizontal="center" vertical="center"/>
      <protection locked="0"/>
    </xf>
    <xf numFmtId="41" fontId="5" fillId="0" borderId="3" xfId="0" applyNumberFormat="1" applyFont="1" applyFill="1" applyBorder="1" applyAlignment="1" applyProtection="1">
      <alignment horizontal="right" vertical="center"/>
      <protection locked="0"/>
    </xf>
    <xf numFmtId="0" fontId="46" fillId="0" borderId="12" xfId="0" applyNumberFormat="1" applyFont="1" applyFill="1" applyBorder="1" applyAlignment="1" applyProtection="1">
      <alignment horizontal="center" vertical="center"/>
      <protection locked="0"/>
    </xf>
    <xf numFmtId="41" fontId="5" fillId="0" borderId="12" xfId="0" applyNumberFormat="1" applyFont="1" applyFill="1" applyBorder="1" applyAlignment="1" applyProtection="1">
      <alignment horizontal="right" vertical="center"/>
    </xf>
    <xf numFmtId="0" fontId="5" fillId="0" borderId="4" xfId="0" applyNumberFormat="1" applyFont="1" applyFill="1" applyBorder="1" applyAlignment="1" applyProtection="1">
      <alignment horizontal="center" vertical="center"/>
      <protection locked="0"/>
    </xf>
    <xf numFmtId="176" fontId="6" fillId="0" borderId="0" xfId="0" applyNumberFormat="1" applyFont="1" applyFill="1" applyProtection="1">
      <protection locked="0"/>
    </xf>
    <xf numFmtId="0" fontId="4" fillId="0" borderId="0" xfId="0" applyNumberFormat="1" applyFont="1" applyFill="1" applyBorder="1" applyAlignment="1" applyProtection="1">
      <alignment horizontal="right" vertical="top"/>
      <protection locked="0"/>
    </xf>
    <xf numFmtId="0" fontId="12" fillId="0" borderId="0" xfId="0" applyNumberFormat="1" applyFont="1" applyFill="1" applyBorder="1" applyAlignment="1" applyProtection="1">
      <alignment horizontal="centerContinuous" vertical="center"/>
      <protection locked="0"/>
    </xf>
    <xf numFmtId="0" fontId="4" fillId="0" borderId="20" xfId="0" applyNumberFormat="1" applyFont="1" applyFill="1" applyBorder="1" applyAlignment="1" applyProtection="1">
      <alignment horizontal="centerContinuous" vertical="center"/>
      <protection locked="0"/>
    </xf>
    <xf numFmtId="0" fontId="47" fillId="0" borderId="29" xfId="0" applyNumberFormat="1" applyFont="1" applyFill="1" applyBorder="1" applyAlignment="1" applyProtection="1">
      <alignment horizontal="center"/>
      <protection locked="0"/>
    </xf>
    <xf numFmtId="41" fontId="5" fillId="0" borderId="16" xfId="0" applyNumberFormat="1" applyFont="1" applyFill="1" applyBorder="1" applyAlignment="1" applyProtection="1">
      <alignment horizontal="right"/>
      <protection locked="0"/>
    </xf>
    <xf numFmtId="41" fontId="38" fillId="0" borderId="34" xfId="0" applyNumberFormat="1" applyFont="1" applyFill="1" applyBorder="1" applyAlignment="1" applyProtection="1">
      <alignment horizontal="right"/>
      <protection locked="0"/>
    </xf>
    <xf numFmtId="176" fontId="5" fillId="0" borderId="28" xfId="0" applyNumberFormat="1" applyFont="1" applyFill="1" applyBorder="1" applyProtection="1">
      <protection locked="0"/>
    </xf>
    <xf numFmtId="0" fontId="3" fillId="0" borderId="0" xfId="0" applyNumberFormat="1" applyFont="1" applyFill="1" applyProtection="1">
      <protection locked="0"/>
    </xf>
    <xf numFmtId="0" fontId="46" fillId="0" borderId="11" xfId="0" applyNumberFormat="1" applyFont="1" applyFill="1" applyBorder="1" applyAlignment="1" applyProtection="1">
      <alignment horizontal="center"/>
      <protection locked="0"/>
    </xf>
    <xf numFmtId="176" fontId="4" fillId="0" borderId="12" xfId="0" applyNumberFormat="1" applyFont="1" applyFill="1" applyBorder="1" applyAlignment="1" applyProtection="1">
      <alignment horizontal="fill"/>
      <protection locked="0"/>
    </xf>
    <xf numFmtId="41" fontId="4" fillId="0" borderId="4" xfId="0" applyNumberFormat="1" applyFont="1" applyFill="1" applyBorder="1" applyAlignment="1" applyProtection="1">
      <alignment horizontal="right"/>
      <protection locked="0"/>
    </xf>
    <xf numFmtId="0" fontId="47" fillId="0" borderId="11" xfId="0" applyNumberFormat="1" applyFont="1" applyFill="1" applyBorder="1" applyAlignment="1" applyProtection="1">
      <alignment horizontal="center"/>
      <protection locked="0"/>
    </xf>
    <xf numFmtId="41" fontId="5" fillId="0" borderId="34" xfId="0" applyNumberFormat="1" applyFont="1" applyFill="1" applyBorder="1" applyAlignment="1" applyProtection="1">
      <alignment horizontal="right"/>
    </xf>
    <xf numFmtId="0" fontId="46" fillId="0" borderId="6" xfId="0" applyNumberFormat="1" applyFont="1" applyFill="1" applyBorder="1" applyAlignment="1" applyProtection="1">
      <alignment horizontal="center"/>
      <protection locked="0"/>
    </xf>
    <xf numFmtId="176" fontId="4" fillId="0" borderId="5" xfId="0" applyNumberFormat="1" applyFont="1" applyFill="1" applyBorder="1" applyProtection="1">
      <protection locked="0"/>
    </xf>
    <xf numFmtId="0" fontId="41" fillId="0" borderId="0" xfId="0" applyNumberFormat="1" applyFont="1" applyFill="1" applyAlignment="1" applyProtection="1">
      <alignment vertical="top"/>
      <protection locked="0"/>
    </xf>
    <xf numFmtId="0" fontId="54" fillId="0" borderId="0" xfId="0" applyNumberFormat="1" applyFont="1" applyFill="1" applyAlignment="1" applyProtection="1">
      <alignment vertical="top"/>
      <protection locked="0"/>
    </xf>
    <xf numFmtId="0" fontId="55" fillId="0" borderId="0" xfId="0" applyNumberFormat="1" applyFont="1" applyFill="1" applyAlignment="1" applyProtection="1">
      <alignment vertical="top"/>
      <protection locked="0"/>
    </xf>
    <xf numFmtId="0" fontId="41" fillId="0" borderId="0" xfId="0" applyNumberFormat="1" applyFont="1" applyFill="1" applyAlignment="1" applyProtection="1">
      <alignment horizontal="right" vertical="top"/>
      <protection locked="0"/>
    </xf>
    <xf numFmtId="0" fontId="57" fillId="0" borderId="0" xfId="0" applyNumberFormat="1" applyFont="1" applyFill="1" applyAlignment="1" applyProtection="1">
      <protection locked="0"/>
    </xf>
    <xf numFmtId="0" fontId="59" fillId="0" borderId="0" xfId="0" applyNumberFormat="1" applyFont="1" applyFill="1" applyAlignment="1" applyProtection="1">
      <protection locked="0"/>
    </xf>
    <xf numFmtId="0" fontId="60" fillId="0" borderId="0" xfId="0" applyNumberFormat="1" applyFont="1" applyFill="1" applyAlignment="1" applyProtection="1">
      <alignment horizontal="right"/>
      <protection locked="0"/>
    </xf>
    <xf numFmtId="0" fontId="61" fillId="0" borderId="7" xfId="0" applyNumberFormat="1" applyFont="1" applyFill="1" applyBorder="1" applyAlignment="1" applyProtection="1">
      <alignment horizontal="center" vertical="center"/>
      <protection locked="0"/>
    </xf>
    <xf numFmtId="0" fontId="61" fillId="0" borderId="10" xfId="0" applyNumberFormat="1" applyFont="1" applyFill="1" applyBorder="1" applyAlignment="1" applyProtection="1">
      <alignment horizontal="centerContinuous" vertical="center"/>
      <protection locked="0"/>
    </xf>
    <xf numFmtId="0" fontId="61" fillId="0" borderId="9" xfId="0" applyNumberFormat="1" applyFont="1" applyFill="1" applyBorder="1" applyAlignment="1" applyProtection="1">
      <alignment horizontal="centerContinuous" vertical="center"/>
      <protection locked="0"/>
    </xf>
    <xf numFmtId="0" fontId="61" fillId="0" borderId="7" xfId="0" applyNumberFormat="1" applyFont="1" applyFill="1" applyBorder="1" applyAlignment="1" applyProtection="1">
      <alignment horizontal="centerContinuous" vertical="center"/>
      <protection locked="0"/>
    </xf>
    <xf numFmtId="0" fontId="41" fillId="0" borderId="10" xfId="0" applyNumberFormat="1" applyFont="1" applyFill="1" applyBorder="1" applyAlignment="1" applyProtection="1">
      <alignment horizontal="center" vertical="center"/>
      <protection locked="0"/>
    </xf>
    <xf numFmtId="0" fontId="41" fillId="0" borderId="0" xfId="0" applyNumberFormat="1" applyFont="1" applyFill="1" applyAlignment="1" applyProtection="1">
      <alignment vertical="center"/>
      <protection locked="0"/>
    </xf>
    <xf numFmtId="0" fontId="41" fillId="0" borderId="5" xfId="0" applyNumberFormat="1" applyFont="1" applyFill="1" applyBorder="1" applyAlignment="1" applyProtection="1">
      <alignment horizontal="centerContinuous" vertical="center"/>
      <protection locked="0"/>
    </xf>
    <xf numFmtId="0" fontId="41" fillId="0" borderId="4" xfId="0" applyNumberFormat="1" applyFont="1" applyFill="1" applyBorder="1" applyAlignment="1" applyProtection="1">
      <alignment horizontal="centerContinuous" vertical="center"/>
      <protection locked="0"/>
    </xf>
    <xf numFmtId="0" fontId="41" fillId="0" borderId="6" xfId="0" applyNumberFormat="1" applyFont="1" applyFill="1" applyBorder="1" applyAlignment="1" applyProtection="1">
      <alignment horizontal="centerContinuous" vertical="center"/>
      <protection locked="0"/>
    </xf>
    <xf numFmtId="0" fontId="61" fillId="0" borderId="31" xfId="0" applyNumberFormat="1" applyFont="1" applyFill="1" applyBorder="1" applyAlignment="1" applyProtection="1">
      <alignment horizontal="center" vertical="center"/>
      <protection locked="0"/>
    </xf>
    <xf numFmtId="0" fontId="61" fillId="0" borderId="34" xfId="0" applyNumberFormat="1" applyFont="1" applyFill="1" applyBorder="1" applyAlignment="1" applyProtection="1">
      <alignment horizontal="center" vertical="center"/>
      <protection locked="0"/>
    </xf>
    <xf numFmtId="0" fontId="61" fillId="0" borderId="32" xfId="0" applyNumberFormat="1" applyFont="1" applyFill="1" applyBorder="1" applyAlignment="1" applyProtection="1">
      <alignment horizontal="center" vertical="center"/>
      <protection locked="0"/>
    </xf>
    <xf numFmtId="0" fontId="61" fillId="0" borderId="6" xfId="0" applyNumberFormat="1" applyFont="1" applyFill="1" applyBorder="1" applyAlignment="1" applyProtection="1">
      <alignment horizontal="center" vertical="center"/>
      <protection locked="0"/>
    </xf>
    <xf numFmtId="0" fontId="41" fillId="0" borderId="14" xfId="0" applyNumberFormat="1" applyFont="1" applyFill="1" applyBorder="1" applyAlignment="1" applyProtection="1">
      <alignment horizontal="center" vertical="center"/>
      <protection locked="0"/>
    </xf>
    <xf numFmtId="0" fontId="41" fillId="0" borderId="4" xfId="0" applyNumberFormat="1" applyFont="1" applyFill="1" applyBorder="1" applyAlignment="1" applyProtection="1">
      <alignment horizontal="center" vertical="center"/>
      <protection locked="0"/>
    </xf>
    <xf numFmtId="0" fontId="41" fillId="0" borderId="5" xfId="0" applyNumberFormat="1" applyFont="1" applyFill="1" applyBorder="1" applyAlignment="1" applyProtection="1">
      <alignment horizontal="center" vertical="center"/>
      <protection locked="0"/>
    </xf>
    <xf numFmtId="0" fontId="41" fillId="0" borderId="6" xfId="0" applyNumberFormat="1" applyFont="1" applyFill="1" applyBorder="1" applyAlignment="1" applyProtection="1">
      <alignment horizontal="center" vertical="center"/>
      <protection locked="0"/>
    </xf>
    <xf numFmtId="0" fontId="41" fillId="0" borderId="35" xfId="0" applyNumberFormat="1" applyFont="1" applyFill="1" applyBorder="1" applyAlignment="1" applyProtection="1">
      <alignment horizontal="center" vertical="center"/>
      <protection locked="0"/>
    </xf>
    <xf numFmtId="176" fontId="41" fillId="0" borderId="0" xfId="0" applyNumberFormat="1" applyFont="1" applyFill="1" applyAlignment="1" applyProtection="1">
      <alignment horizontal="right" vertical="center"/>
      <protection locked="0"/>
    </xf>
    <xf numFmtId="1" fontId="41" fillId="0" borderId="12" xfId="0" applyNumberFormat="1" applyFont="1" applyFill="1" applyBorder="1" applyAlignment="1" applyProtection="1">
      <alignment horizontal="center" vertical="center"/>
      <protection locked="0"/>
    </xf>
    <xf numFmtId="0" fontId="42" fillId="0" borderId="35" xfId="0" applyNumberFormat="1" applyFont="1" applyFill="1" applyBorder="1" applyAlignment="1" applyProtection="1">
      <alignment horizontal="center" vertical="center"/>
      <protection locked="0"/>
    </xf>
    <xf numFmtId="176" fontId="42" fillId="0" borderId="0" xfId="0" applyNumberFormat="1" applyFont="1" applyFill="1" applyAlignment="1" applyProtection="1">
      <alignment horizontal="right" vertical="center"/>
    </xf>
    <xf numFmtId="1" fontId="42" fillId="0" borderId="12" xfId="0" applyNumberFormat="1" applyFont="1" applyFill="1" applyBorder="1" applyAlignment="1" applyProtection="1">
      <alignment horizontal="center" vertical="center"/>
      <protection locked="0"/>
    </xf>
    <xf numFmtId="0" fontId="61" fillId="0" borderId="35" xfId="0" applyNumberFormat="1" applyFont="1" applyFill="1" applyBorder="1" applyAlignment="1" applyProtection="1">
      <alignment horizontal="center" vertical="center"/>
      <protection locked="0"/>
    </xf>
    <xf numFmtId="176" fontId="41" fillId="0" borderId="0" xfId="0" applyNumberFormat="1" applyFont="1" applyFill="1" applyAlignment="1" applyProtection="1">
      <alignment horizontal="right" vertical="center"/>
    </xf>
    <xf numFmtId="0" fontId="53" fillId="0" borderId="6" xfId="0" applyNumberFormat="1" applyFont="1" applyFill="1" applyBorder="1" applyAlignment="1" applyProtection="1">
      <alignment horizontal="center"/>
      <protection locked="0"/>
    </xf>
    <xf numFmtId="176" fontId="41" fillId="0" borderId="4" xfId="0" applyNumberFormat="1" applyFont="1" applyFill="1" applyBorder="1" applyProtection="1">
      <protection locked="0"/>
    </xf>
    <xf numFmtId="176" fontId="41" fillId="0" borderId="4" xfId="0" applyNumberFormat="1" applyFont="1" applyFill="1" applyBorder="1" applyAlignment="1" applyProtection="1">
      <alignment horizontal="right"/>
      <protection locked="0"/>
    </xf>
    <xf numFmtId="1" fontId="41" fillId="0" borderId="5" xfId="0" applyNumberFormat="1" applyFont="1" applyFill="1" applyBorder="1" applyAlignment="1" applyProtection="1">
      <alignment horizontal="center"/>
      <protection locked="0"/>
    </xf>
    <xf numFmtId="0" fontId="59" fillId="0" borderId="0" xfId="0" applyNumberFormat="1" applyFont="1" applyFill="1" applyProtection="1">
      <protection locked="0"/>
    </xf>
    <xf numFmtId="176" fontId="60" fillId="0" borderId="0" xfId="0" applyNumberFormat="1" applyFont="1" applyFill="1" applyProtection="1">
      <protection locked="0"/>
    </xf>
    <xf numFmtId="41" fontId="0" fillId="0" borderId="0" xfId="0" applyNumberFormat="1" applyFill="1" applyAlignment="1">
      <alignment vertical="center"/>
    </xf>
    <xf numFmtId="0" fontId="25" fillId="0" borderId="0" xfId="0" applyNumberFormat="1" applyFont="1" applyFill="1" applyAlignment="1" applyProtection="1">
      <alignment vertical="top"/>
      <protection locked="0"/>
    </xf>
    <xf numFmtId="0" fontId="0" fillId="0" borderId="0" xfId="0" applyNumberFormat="1" applyFill="1" applyBorder="1" applyAlignment="1" applyProtection="1">
      <alignment horizontal="right" vertical="top"/>
      <protection locked="0"/>
    </xf>
    <xf numFmtId="0" fontId="21" fillId="0" borderId="0" xfId="0" applyNumberFormat="1" applyFont="1" applyFill="1" applyAlignment="1" applyProtection="1">
      <alignment horizontal="centerContinuous" vertical="center" shrinkToFit="1"/>
      <protection locked="0"/>
    </xf>
    <xf numFmtId="0" fontId="12" fillId="0" borderId="0" xfId="0" applyNumberFormat="1" applyFont="1" applyFill="1" applyAlignment="1" applyProtection="1">
      <alignment horizontal="centerContinuous" vertical="center" shrinkToFit="1"/>
      <protection locked="0"/>
    </xf>
    <xf numFmtId="0" fontId="12" fillId="0" borderId="0" xfId="0" applyNumberFormat="1" applyFont="1" applyFill="1" applyBorder="1" applyAlignment="1" applyProtection="1">
      <alignment horizontal="centerContinuous" vertical="center" shrinkToFit="1"/>
      <protection locked="0"/>
    </xf>
    <xf numFmtId="0" fontId="22" fillId="0" borderId="0" xfId="0" applyNumberFormat="1" applyFont="1" applyFill="1" applyAlignment="1" applyProtection="1">
      <alignment horizontal="centerContinuous"/>
      <protection locked="0"/>
    </xf>
    <xf numFmtId="0" fontId="4" fillId="0" borderId="0" xfId="0" applyNumberFormat="1" applyFont="1" applyFill="1" applyBorder="1" applyAlignment="1" applyProtection="1">
      <alignment horizontal="centerContinuous"/>
      <protection locked="0"/>
    </xf>
    <xf numFmtId="0" fontId="21" fillId="0" borderId="0" xfId="0" applyNumberFormat="1" applyFont="1" applyFill="1" applyAlignment="1" applyProtection="1">
      <alignment horizontal="centerContinuous" vertical="center"/>
      <protection locked="0"/>
    </xf>
    <xf numFmtId="0" fontId="21" fillId="0" borderId="0" xfId="0" applyNumberFormat="1" applyFont="1" applyFill="1" applyBorder="1" applyAlignment="1" applyProtection="1">
      <alignment horizontal="centerContinuous" vertical="center"/>
      <protection locked="0"/>
    </xf>
    <xf numFmtId="0" fontId="4" fillId="0" borderId="7" xfId="0" applyNumberFormat="1" applyFont="1" applyFill="1" applyBorder="1" applyAlignment="1" applyProtection="1">
      <alignment horizontal="centerContinuous" vertical="center"/>
      <protection locked="0"/>
    </xf>
    <xf numFmtId="0" fontId="46" fillId="0" borderId="9" xfId="0" applyNumberFormat="1" applyFont="1" applyFill="1" applyBorder="1" applyAlignment="1" applyProtection="1">
      <alignment horizontal="center" vertical="center"/>
      <protection locked="0"/>
    </xf>
    <xf numFmtId="0" fontId="47" fillId="0" borderId="0" xfId="0" applyNumberFormat="1" applyFont="1" applyFill="1" applyBorder="1" applyAlignment="1" applyProtection="1">
      <alignment horizontal="centerContinuous" vertical="center"/>
      <protection locked="0"/>
    </xf>
    <xf numFmtId="0" fontId="46" fillId="0" borderId="32" xfId="0" applyNumberFormat="1" applyFont="1" applyFill="1" applyBorder="1" applyAlignment="1" applyProtection="1">
      <alignment horizontal="center" vertical="center"/>
      <protection locked="0"/>
    </xf>
    <xf numFmtId="0" fontId="47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35" xfId="0" applyNumberFormat="1" applyFont="1" applyFill="1" applyBorder="1" applyAlignment="1" applyProtection="1">
      <alignment horizontal="centerContinuous"/>
      <protection locked="0"/>
    </xf>
    <xf numFmtId="41" fontId="4" fillId="0" borderId="12" xfId="0" applyNumberFormat="1" applyFont="1" applyFill="1" applyBorder="1" applyAlignment="1" applyProtection="1"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0" fontId="4" fillId="0" borderId="4" xfId="0" applyNumberFormat="1" applyFont="1" applyFill="1" applyBorder="1" applyAlignment="1" applyProtection="1">
      <alignment horizontal="center"/>
      <protection locked="0"/>
    </xf>
    <xf numFmtId="0" fontId="4" fillId="0" borderId="5" xfId="0" applyNumberFormat="1" applyFont="1" applyFill="1" applyBorder="1" applyAlignment="1" applyProtection="1">
      <alignment horizontal="center"/>
      <protection locked="0"/>
    </xf>
    <xf numFmtId="3" fontId="4" fillId="0" borderId="4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0" fillId="0" borderId="0" xfId="0" applyNumberFormat="1" applyFill="1" applyAlignment="1" applyProtection="1">
      <alignment horizontal="right" vertical="top"/>
      <protection locked="0"/>
    </xf>
    <xf numFmtId="0" fontId="46" fillId="0" borderId="21" xfId="0" applyNumberFormat="1" applyFont="1" applyFill="1" applyBorder="1" applyAlignment="1" applyProtection="1">
      <alignment horizontal="center" vertical="center"/>
      <protection locked="0"/>
    </xf>
    <xf numFmtId="0" fontId="4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4" fillId="0" borderId="5" xfId="0" applyNumberFormat="1" applyFont="1" applyFill="1" applyBorder="1" applyAlignment="1" applyProtection="1">
      <protection locked="0"/>
    </xf>
    <xf numFmtId="177" fontId="6" fillId="0" borderId="0" xfId="0" applyNumberFormat="1" applyFont="1" applyFill="1" applyBorder="1" applyAlignment="1" applyProtection="1">
      <protection locked="0"/>
    </xf>
    <xf numFmtId="177" fontId="6" fillId="0" borderId="0" xfId="0" applyNumberFormat="1" applyFont="1" applyFill="1" applyBorder="1" applyProtection="1">
      <protection locked="0"/>
    </xf>
    <xf numFmtId="0" fontId="15" fillId="0" borderId="35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NumberFormat="1" applyFill="1" applyBorder="1" applyAlignment="1" applyProtection="1">
      <alignment horizontal="center" vertical="center"/>
      <protection locked="0"/>
    </xf>
    <xf numFmtId="41" fontId="4" fillId="0" borderId="11" xfId="0" applyNumberFormat="1" applyFont="1" applyFill="1" applyBorder="1" applyAlignment="1" applyProtection="1">
      <alignment horizontal="right" vertical="center"/>
      <protection locked="0"/>
    </xf>
    <xf numFmtId="184" fontId="0" fillId="0" borderId="4" xfId="0" applyNumberFormat="1" applyFont="1" applyFill="1" applyBorder="1" applyAlignment="1" applyProtection="1">
      <alignment horizontal="center"/>
      <protection locked="0"/>
    </xf>
    <xf numFmtId="176" fontId="4" fillId="0" borderId="6" xfId="0" applyNumberFormat="1" applyFont="1" applyFill="1" applyBorder="1" applyAlignment="1" applyProtection="1">
      <protection locked="0"/>
    </xf>
    <xf numFmtId="3" fontId="4" fillId="0" borderId="4" xfId="0" applyNumberFormat="1" applyFont="1" applyFill="1" applyBorder="1" applyAlignment="1" applyProtection="1">
      <protection locked="0"/>
    </xf>
    <xf numFmtId="176" fontId="6" fillId="0" borderId="0" xfId="0" applyNumberFormat="1" applyFont="1" applyFill="1" applyBorder="1" applyAlignment="1" applyProtection="1">
      <alignment horizontal="right"/>
      <protection locked="0"/>
    </xf>
    <xf numFmtId="3" fontId="6" fillId="0" borderId="0" xfId="0" applyNumberFormat="1" applyFont="1" applyFill="1" applyBorder="1" applyAlignment="1" applyProtection="1">
      <alignment horizontal="left" vertical="center"/>
      <protection locked="0"/>
    </xf>
    <xf numFmtId="3" fontId="6" fillId="0" borderId="0" xfId="0" applyNumberFormat="1" applyFont="1" applyFill="1" applyBorder="1" applyAlignment="1" applyProtection="1">
      <alignment horizontal="right" vertical="center"/>
      <protection locked="0"/>
    </xf>
    <xf numFmtId="0" fontId="24" fillId="0" borderId="0" xfId="0" applyNumberFormat="1" applyFont="1" applyFill="1" applyAlignment="1" applyProtection="1">
      <alignment horizontal="centerContinuous"/>
      <protection locked="0"/>
    </xf>
    <xf numFmtId="176" fontId="5" fillId="0" borderId="4" xfId="0" applyNumberFormat="1" applyFont="1" applyFill="1" applyBorder="1" applyAlignment="1" applyProtection="1">
      <alignment horizontal="right" vertical="center"/>
    </xf>
    <xf numFmtId="176" fontId="5" fillId="0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6" xfId="0" applyNumberFormat="1" applyFill="1" applyBorder="1" applyAlignment="1" applyProtection="1">
      <alignment horizontal="right"/>
      <protection locked="0"/>
    </xf>
    <xf numFmtId="0" fontId="6" fillId="0" borderId="16" xfId="0" applyNumberFormat="1" applyFont="1" applyFill="1" applyBorder="1" applyAlignment="1" applyProtection="1">
      <alignment horizontal="right"/>
      <protection locked="0"/>
    </xf>
    <xf numFmtId="0" fontId="28" fillId="0" borderId="0" xfId="0" applyNumberFormat="1" applyFont="1" applyFill="1" applyAlignment="1" applyProtection="1">
      <alignment horizontal="left" vertical="top"/>
      <protection locked="0"/>
    </xf>
    <xf numFmtId="0" fontId="30" fillId="0" borderId="0" xfId="0" applyNumberFormat="1" applyFont="1" applyFill="1" applyAlignment="1" applyProtection="1">
      <alignment vertical="top"/>
      <protection locked="0"/>
    </xf>
    <xf numFmtId="0" fontId="31" fillId="0" borderId="0" xfId="0" applyNumberFormat="1" applyFont="1" applyFill="1" applyAlignment="1" applyProtection="1">
      <alignment vertical="top"/>
      <protection locked="0"/>
    </xf>
    <xf numFmtId="0" fontId="28" fillId="0" borderId="0" xfId="0" applyNumberFormat="1" applyFont="1" applyFill="1" applyAlignment="1" applyProtection="1">
      <alignment horizontal="right" vertical="top"/>
      <protection locked="0"/>
    </xf>
    <xf numFmtId="0" fontId="34" fillId="0" borderId="0" xfId="0" applyNumberFormat="1" applyFont="1" applyFill="1" applyAlignment="1" applyProtection="1">
      <alignment horizontal="centerContinuous"/>
      <protection locked="0"/>
    </xf>
    <xf numFmtId="0" fontId="36" fillId="0" borderId="0" xfId="0" applyNumberFormat="1" applyFont="1" applyFill="1" applyAlignment="1" applyProtection="1">
      <alignment horizontal="right"/>
      <protection locked="0"/>
    </xf>
    <xf numFmtId="0" fontId="46" fillId="0" borderId="7" xfId="0" applyNumberFormat="1" applyFont="1" applyFill="1" applyBorder="1" applyAlignment="1" applyProtection="1">
      <alignment horizontal="centerContinuous" vertical="center"/>
      <protection locked="0"/>
    </xf>
    <xf numFmtId="0" fontId="28" fillId="0" borderId="9" xfId="0" applyNumberFormat="1" applyFont="1" applyFill="1" applyBorder="1" applyAlignment="1" applyProtection="1">
      <alignment horizontal="center" vertical="center"/>
      <protection locked="0"/>
    </xf>
    <xf numFmtId="0" fontId="28" fillId="0" borderId="11" xfId="0" applyNumberFormat="1" applyFont="1" applyFill="1" applyBorder="1" applyAlignment="1" applyProtection="1">
      <alignment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28" fillId="0" borderId="0" xfId="0" applyNumberFormat="1" applyFont="1" applyFill="1" applyBorder="1" applyAlignment="1" applyProtection="1">
      <alignment horizontal="centerContinuous" vertical="center"/>
      <protection locked="0"/>
    </xf>
    <xf numFmtId="0" fontId="28" fillId="0" borderId="11" xfId="0" applyNumberFormat="1" applyFont="1" applyFill="1" applyBorder="1" applyAlignment="1" applyProtection="1">
      <alignment horizontal="centerContinuous" vertical="center"/>
      <protection locked="0"/>
    </xf>
    <xf numFmtId="0" fontId="28" fillId="0" borderId="0" xfId="0" applyNumberFormat="1" applyFont="1" applyFill="1" applyBorder="1" applyAlignment="1" applyProtection="1">
      <alignment horizontal="center" vertical="center"/>
      <protection locked="0"/>
    </xf>
    <xf numFmtId="0" fontId="28" fillId="0" borderId="0" xfId="0" applyNumberFormat="1" applyFont="1" applyFill="1" applyAlignment="1" applyProtection="1">
      <alignment horizontal="center" vertical="center"/>
      <protection locked="0"/>
    </xf>
    <xf numFmtId="0" fontId="28" fillId="0" borderId="13" xfId="0" applyNumberFormat="1" applyFont="1" applyFill="1" applyBorder="1" applyAlignment="1" applyProtection="1">
      <alignment horizontal="center" vertical="center"/>
      <protection locked="0"/>
    </xf>
    <xf numFmtId="0" fontId="28" fillId="0" borderId="4" xfId="0" applyNumberFormat="1" applyFont="1" applyFill="1" applyBorder="1" applyAlignment="1" applyProtection="1">
      <alignment horizontal="center" vertical="center"/>
      <protection locked="0"/>
    </xf>
    <xf numFmtId="0" fontId="28" fillId="0" borderId="14" xfId="0" applyNumberFormat="1" applyFont="1" applyFill="1" applyBorder="1" applyAlignment="1" applyProtection="1">
      <alignment horizontal="center" vertical="center"/>
      <protection locked="0"/>
    </xf>
    <xf numFmtId="0" fontId="28" fillId="0" borderId="6" xfId="0" applyNumberFormat="1" applyFont="1" applyFill="1" applyBorder="1" applyAlignment="1" applyProtection="1">
      <alignment horizontal="center" vertical="center"/>
      <protection locked="0"/>
    </xf>
    <xf numFmtId="0" fontId="28" fillId="0" borderId="11" xfId="0" applyNumberFormat="1" applyFont="1" applyFill="1" applyBorder="1" applyAlignment="1" applyProtection="1">
      <alignment horizontal="center" vertical="center"/>
      <protection locked="0"/>
    </xf>
    <xf numFmtId="0" fontId="28" fillId="0" borderId="12" xfId="0" applyNumberFormat="1" applyFont="1" applyFill="1" applyBorder="1" applyAlignment="1" applyProtection="1">
      <alignment horizontal="center" vertical="center"/>
      <protection locked="0"/>
    </xf>
    <xf numFmtId="0" fontId="38" fillId="0" borderId="11" xfId="0" applyNumberFormat="1" applyFont="1" applyFill="1" applyBorder="1" applyAlignment="1" applyProtection="1">
      <alignment horizontal="center" vertical="center"/>
      <protection locked="0"/>
    </xf>
    <xf numFmtId="176" fontId="28" fillId="0" borderId="5" xfId="0" applyNumberFormat="1" applyFont="1" applyFill="1" applyBorder="1" applyProtection="1">
      <protection locked="0"/>
    </xf>
    <xf numFmtId="176" fontId="28" fillId="0" borderId="4" xfId="0" applyNumberFormat="1" applyFont="1" applyFill="1" applyBorder="1" applyProtection="1">
      <protection locked="0"/>
    </xf>
    <xf numFmtId="180" fontId="28" fillId="0" borderId="4" xfId="0" applyNumberFormat="1" applyFont="1" applyFill="1" applyBorder="1" applyProtection="1">
      <protection locked="0"/>
    </xf>
    <xf numFmtId="180" fontId="28" fillId="0" borderId="6" xfId="0" applyNumberFormat="1" applyFont="1" applyFill="1" applyBorder="1" applyProtection="1">
      <protection locked="0"/>
    </xf>
    <xf numFmtId="3" fontId="28" fillId="0" borderId="4" xfId="0" applyNumberFormat="1" applyFont="1" applyFill="1" applyBorder="1" applyAlignment="1" applyProtection="1">
      <alignment vertical="center"/>
      <protection locked="0"/>
    </xf>
    <xf numFmtId="0" fontId="36" fillId="0" borderId="16" xfId="0" applyNumberFormat="1" applyFont="1" applyFill="1" applyBorder="1" applyAlignment="1" applyProtection="1">
      <alignment horizontal="right"/>
      <protection locked="0"/>
    </xf>
    <xf numFmtId="0" fontId="46" fillId="0" borderId="0" xfId="0" applyNumberFormat="1" applyFont="1" applyFill="1" applyAlignment="1" applyProtection="1">
      <alignment horizontal="centerContinuous" vertical="center"/>
      <protection locked="0"/>
    </xf>
    <xf numFmtId="0" fontId="47" fillId="0" borderId="13" xfId="0" applyNumberFormat="1" applyFont="1" applyFill="1" applyBorder="1" applyAlignment="1" applyProtection="1">
      <alignment horizontal="centerContinuous" vertical="center"/>
      <protection locked="0"/>
    </xf>
    <xf numFmtId="0" fontId="4" fillId="0" borderId="8" xfId="0" applyNumberFormat="1" applyFont="1" applyFill="1" applyBorder="1" applyAlignment="1" applyProtection="1">
      <alignment horizontal="center" vertical="center"/>
      <protection locked="0"/>
    </xf>
    <xf numFmtId="0" fontId="5" fillId="0" borderId="4" xfId="0" applyNumberFormat="1" applyFont="1" applyFill="1" applyBorder="1" applyAlignment="1" applyProtection="1">
      <alignment horizontal="center"/>
      <protection locked="0"/>
    </xf>
    <xf numFmtId="184" fontId="46" fillId="0" borderId="11" xfId="0" applyNumberFormat="1" applyFont="1" applyFill="1" applyBorder="1" applyAlignment="1" applyProtection="1">
      <alignment horizontal="center" vertical="center"/>
      <protection locked="0"/>
    </xf>
    <xf numFmtId="176" fontId="4" fillId="0" borderId="12" xfId="0" applyNumberFormat="1" applyFont="1" applyFill="1" applyBorder="1" applyAlignment="1" applyProtection="1">
      <alignment vertical="center"/>
      <protection locked="0"/>
    </xf>
    <xf numFmtId="176" fontId="4" fillId="0" borderId="6" xfId="0" applyNumberFormat="1" applyFont="1" applyFill="1" applyBorder="1" applyAlignment="1" applyProtection="1">
      <alignment horizontal="right"/>
      <protection locked="0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24" fillId="0" borderId="0" xfId="0" applyNumberFormat="1" applyFont="1" applyFill="1" applyBorder="1" applyAlignment="1" applyProtection="1">
      <alignment horizontal="centerContinuous" vertical="center"/>
      <protection locked="0"/>
    </xf>
    <xf numFmtId="0" fontId="23" fillId="0" borderId="0" xfId="0" applyNumberFormat="1" applyFont="1" applyFill="1" applyBorder="1" applyAlignment="1" applyProtection="1">
      <alignment horizontal="centerContinuous" vertical="center"/>
      <protection locked="0"/>
    </xf>
    <xf numFmtId="0" fontId="11" fillId="0" borderId="0" xfId="0" applyNumberFormat="1" applyFont="1" applyFill="1" applyBorder="1" applyAlignment="1" applyProtection="1">
      <alignment horizontal="centerContinuous" vertical="center"/>
      <protection locked="0"/>
    </xf>
    <xf numFmtId="0" fontId="0" fillId="0" borderId="0" xfId="0" applyNumberFormat="1" applyFill="1" applyBorder="1" applyAlignment="1" applyProtection="1">
      <alignment horizontal="centerContinuous" vertical="center"/>
      <protection locked="0"/>
    </xf>
    <xf numFmtId="0" fontId="6" fillId="0" borderId="7" xfId="0" applyNumberFormat="1" applyFont="1" applyFill="1" applyBorder="1" applyAlignment="1" applyProtection="1">
      <protection locked="0"/>
    </xf>
    <xf numFmtId="0" fontId="46" fillId="0" borderId="18" xfId="0" applyNumberFormat="1" applyFont="1" applyFill="1" applyBorder="1" applyAlignment="1" applyProtection="1">
      <alignment horizontal="centerContinuous"/>
      <protection locked="0"/>
    </xf>
    <xf numFmtId="0" fontId="4" fillId="0" borderId="19" xfId="0" applyNumberFormat="1" applyFont="1" applyFill="1" applyBorder="1" applyAlignment="1" applyProtection="1">
      <alignment horizontal="centerContinuous"/>
      <protection locked="0"/>
    </xf>
    <xf numFmtId="0" fontId="6" fillId="0" borderId="9" xfId="0" applyNumberFormat="1" applyFont="1" applyFill="1" applyBorder="1" applyAlignment="1" applyProtection="1">
      <protection locked="0"/>
    </xf>
    <xf numFmtId="0" fontId="47" fillId="0" borderId="11" xfId="0" applyNumberFormat="1" applyFont="1" applyFill="1" applyBorder="1" applyAlignment="1" applyProtection="1">
      <alignment horizontal="centerContinuous" vertical="center"/>
      <protection locked="0"/>
    </xf>
    <xf numFmtId="0" fontId="46" fillId="0" borderId="0" xfId="0" applyNumberFormat="1" applyFont="1" applyFill="1" applyBorder="1" applyAlignment="1" applyProtection="1">
      <alignment horizontal="centerContinuous" vertical="center"/>
      <protection locked="0"/>
    </xf>
    <xf numFmtId="0" fontId="47" fillId="0" borderId="0" xfId="0" applyNumberFormat="1" applyFont="1" applyFill="1" applyAlignment="1" applyProtection="1">
      <alignment horizontal="centerContinuous" vertical="center"/>
      <protection locked="0"/>
    </xf>
    <xf numFmtId="0" fontId="4" fillId="0" borderId="4" xfId="0" applyNumberFormat="1" applyFont="1" applyFill="1" applyBorder="1" applyAlignment="1" applyProtection="1">
      <alignment vertical="center"/>
      <protection locked="0"/>
    </xf>
    <xf numFmtId="41" fontId="41" fillId="0" borderId="0" xfId="0" applyNumberFormat="1" applyFont="1" applyFill="1" applyBorder="1" applyAlignment="1" applyProtection="1">
      <protection locked="0"/>
    </xf>
    <xf numFmtId="41" fontId="5" fillId="0" borderId="5" xfId="0" applyNumberFormat="1" applyFont="1" applyFill="1" applyBorder="1" applyAlignment="1" applyProtection="1">
      <alignment vertical="center"/>
      <protection locked="0"/>
    </xf>
    <xf numFmtId="41" fontId="5" fillId="0" borderId="4" xfId="0" applyNumberFormat="1" applyFont="1" applyFill="1" applyBorder="1" applyAlignment="1" applyProtection="1">
      <alignment vertical="center"/>
      <protection locked="0"/>
    </xf>
    <xf numFmtId="41" fontId="5" fillId="0" borderId="4" xfId="0" applyNumberFormat="1" applyFont="1" applyFill="1" applyBorder="1" applyAlignment="1" applyProtection="1">
      <alignment horizontal="right" vertical="center"/>
      <protection locked="0"/>
    </xf>
    <xf numFmtId="41" fontId="42" fillId="0" borderId="4" xfId="0" applyNumberFormat="1" applyFont="1" applyFill="1" applyBorder="1" applyAlignment="1" applyProtection="1">
      <alignment horizontal="right" vertical="center"/>
      <protection locked="0"/>
    </xf>
    <xf numFmtId="41" fontId="42" fillId="0" borderId="4" xfId="0" applyNumberFormat="1" applyFont="1" applyFill="1" applyBorder="1" applyAlignment="1" applyProtection="1">
      <alignment vertical="center"/>
      <protection locked="0"/>
    </xf>
    <xf numFmtId="41" fontId="5" fillId="0" borderId="6" xfId="0" applyNumberFormat="1" applyFont="1" applyFill="1" applyBorder="1" applyAlignment="1" applyProtection="1">
      <alignment horizontal="right" vertical="center"/>
      <protection locked="0"/>
    </xf>
    <xf numFmtId="0" fontId="4" fillId="0" borderId="9" xfId="0" applyNumberFormat="1" applyFont="1" applyFill="1" applyBorder="1" applyAlignment="1" applyProtection="1">
      <alignment vertical="center"/>
      <protection locked="0"/>
    </xf>
    <xf numFmtId="0" fontId="4" fillId="0" borderId="18" xfId="0" applyNumberFormat="1" applyFont="1" applyFill="1" applyBorder="1" applyAlignment="1" applyProtection="1">
      <alignment vertical="center"/>
      <protection locked="0"/>
    </xf>
    <xf numFmtId="0" fontId="4" fillId="0" borderId="19" xfId="0" applyNumberFormat="1" applyFont="1" applyFill="1" applyBorder="1" applyAlignment="1" applyProtection="1">
      <alignment vertical="center"/>
      <protection locked="0"/>
    </xf>
    <xf numFmtId="0" fontId="46" fillId="0" borderId="12" xfId="0" applyNumberFormat="1" applyFont="1" applyFill="1" applyBorder="1" applyAlignment="1" applyProtection="1">
      <alignment horizontal="centerContinuous" vertical="center"/>
      <protection locked="0"/>
    </xf>
    <xf numFmtId="0" fontId="47" fillId="0" borderId="1" xfId="0" applyNumberFormat="1" applyFont="1" applyFill="1" applyBorder="1" applyAlignment="1" applyProtection="1">
      <alignment horizontal="centerContinuous" vertical="center"/>
      <protection locked="0"/>
    </xf>
    <xf numFmtId="0" fontId="4" fillId="0" borderId="22" xfId="0" applyNumberFormat="1" applyFont="1" applyFill="1" applyBorder="1" applyAlignment="1" applyProtection="1">
      <alignment horizontal="centerContinuous" vertical="center"/>
      <protection locked="0"/>
    </xf>
    <xf numFmtId="0" fontId="4" fillId="0" borderId="1" xfId="0" applyNumberFormat="1" applyFont="1" applyFill="1" applyBorder="1" applyAlignment="1" applyProtection="1">
      <alignment horizontal="centerContinuous" vertical="center"/>
      <protection locked="0"/>
    </xf>
    <xf numFmtId="0" fontId="4" fillId="0" borderId="7" xfId="0" applyNumberFormat="1" applyFont="1" applyFill="1" applyBorder="1" applyAlignment="1" applyProtection="1">
      <alignment vertical="center"/>
      <protection locked="0"/>
    </xf>
    <xf numFmtId="0" fontId="47" fillId="0" borderId="4" xfId="0" applyNumberFormat="1" applyFont="1" applyFill="1" applyBorder="1" applyAlignment="1" applyProtection="1">
      <alignment horizontal="center" vertical="center"/>
      <protection locked="0"/>
    </xf>
    <xf numFmtId="0" fontId="47" fillId="0" borderId="1" xfId="0" applyNumberFormat="1" applyFont="1" applyFill="1" applyBorder="1" applyAlignment="1" applyProtection="1">
      <alignment horizontal="center" vertical="center"/>
      <protection locked="0"/>
    </xf>
    <xf numFmtId="0" fontId="47" fillId="0" borderId="22" xfId="0" applyNumberFormat="1" applyFont="1" applyFill="1" applyBorder="1" applyAlignment="1" applyProtection="1">
      <alignment horizontal="center" vertical="center"/>
      <protection locked="0"/>
    </xf>
    <xf numFmtId="0" fontId="4" fillId="0" borderId="22" xfId="0" applyNumberFormat="1" applyFont="1" applyFill="1" applyBorder="1" applyAlignment="1" applyProtection="1">
      <alignment horizontal="center" vertical="center"/>
      <protection locked="0"/>
    </xf>
    <xf numFmtId="0" fontId="4" fillId="0" borderId="23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NumberFormat="1" applyFont="1" applyFill="1" applyBorder="1" applyAlignment="1" applyProtection="1">
      <alignment horizontal="center" vertical="center"/>
      <protection locked="0"/>
    </xf>
    <xf numFmtId="41" fontId="5" fillId="0" borderId="5" xfId="0" applyNumberFormat="1" applyFont="1" applyFill="1" applyBorder="1" applyAlignment="1" applyProtection="1">
      <alignment horizontal="center" vertical="center"/>
      <protection locked="0"/>
    </xf>
    <xf numFmtId="0" fontId="27" fillId="0" borderId="0" xfId="0" applyNumberFormat="1" applyFont="1" applyFill="1" applyBorder="1" applyAlignment="1" applyProtection="1">
      <alignment horizontal="centerContinuous" vertical="center"/>
      <protection locked="0"/>
    </xf>
    <xf numFmtId="0" fontId="9" fillId="0" borderId="11" xfId="0" applyNumberFormat="1" applyFont="1" applyFill="1" applyBorder="1" applyAlignment="1" applyProtection="1">
      <protection locked="0"/>
    </xf>
    <xf numFmtId="0" fontId="0" fillId="0" borderId="18" xfId="0" applyNumberFormat="1" applyFont="1" applyFill="1" applyBorder="1" applyAlignment="1" applyProtection="1">
      <alignment horizontal="centerContinuous" vertical="center"/>
      <protection locked="0"/>
    </xf>
    <xf numFmtId="0" fontId="6" fillId="0" borderId="10" xfId="0" applyNumberFormat="1" applyFont="1" applyFill="1" applyBorder="1" applyAlignment="1" applyProtection="1">
      <protection locked="0"/>
    </xf>
    <xf numFmtId="176" fontId="5" fillId="0" borderId="4" xfId="0" applyNumberFormat="1" applyFont="1" applyFill="1" applyBorder="1" applyAlignment="1" applyProtection="1">
      <alignment vertical="center"/>
      <protection locked="0"/>
    </xf>
    <xf numFmtId="176" fontId="5" fillId="0" borderId="6" xfId="0" applyNumberFormat="1" applyFont="1" applyFill="1" applyBorder="1" applyAlignment="1" applyProtection="1">
      <alignment vertical="center"/>
      <protection locked="0"/>
    </xf>
    <xf numFmtId="0" fontId="4" fillId="0" borderId="10" xfId="0" applyNumberFormat="1" applyFont="1" applyFill="1" applyBorder="1" applyAlignment="1" applyProtection="1">
      <alignment vertical="center"/>
      <protection locked="0"/>
    </xf>
    <xf numFmtId="0" fontId="47" fillId="0" borderId="22" xfId="0" applyNumberFormat="1" applyFont="1" applyFill="1" applyBorder="1" applyAlignment="1" applyProtection="1">
      <alignment horizontal="centerContinuous" vertical="center"/>
      <protection locked="0"/>
    </xf>
    <xf numFmtId="0" fontId="47" fillId="0" borderId="17" xfId="0" applyNumberFormat="1" applyFont="1" applyFill="1" applyBorder="1" applyAlignment="1" applyProtection="1">
      <alignment horizontal="centerContinuous" vertical="center"/>
      <protection locked="0"/>
    </xf>
    <xf numFmtId="0" fontId="4" fillId="0" borderId="23" xfId="0" applyNumberFormat="1" applyFont="1" applyFill="1" applyBorder="1" applyAlignment="1" applyProtection="1">
      <alignment horizontal="centerContinuous" vertical="center"/>
      <protection locked="0"/>
    </xf>
    <xf numFmtId="0" fontId="4" fillId="0" borderId="5" xfId="0" applyNumberFormat="1" applyFont="1" applyFill="1" applyBorder="1" applyAlignment="1" applyProtection="1">
      <alignment vertical="center"/>
      <protection locked="0"/>
    </xf>
    <xf numFmtId="0" fontId="12" fillId="0" borderId="0" xfId="0" applyNumberFormat="1" applyFont="1" applyFill="1" applyAlignment="1" applyProtection="1">
      <alignment horizontal="center" vertical="center"/>
      <protection locked="0"/>
    </xf>
    <xf numFmtId="0" fontId="27" fillId="0" borderId="0" xfId="0" applyNumberFormat="1" applyFont="1" applyFill="1" applyAlignment="1" applyProtection="1">
      <alignment horizontal="centerContinuous" vertical="center"/>
      <protection locked="0"/>
    </xf>
    <xf numFmtId="0" fontId="12" fillId="0" borderId="0" xfId="0" applyNumberFormat="1" applyFont="1" applyFill="1" applyAlignment="1" applyProtection="1">
      <alignment horizontal="centerContinuous" vertical="top"/>
      <protection locked="0"/>
    </xf>
    <xf numFmtId="0" fontId="27" fillId="0" borderId="0" xfId="0" applyNumberFormat="1" applyFont="1" applyFill="1" applyAlignment="1" applyProtection="1">
      <alignment horizontal="centerContinuous" vertical="top"/>
      <protection locked="0"/>
    </xf>
    <xf numFmtId="0" fontId="46" fillId="0" borderId="15" xfId="0" applyNumberFormat="1" applyFont="1" applyFill="1" applyBorder="1" applyAlignment="1" applyProtection="1">
      <alignment horizontal="centerContinuous" vertical="center"/>
      <protection locked="0"/>
    </xf>
    <xf numFmtId="0" fontId="46" fillId="0" borderId="21" xfId="0" applyNumberFormat="1" applyFont="1" applyFill="1" applyBorder="1" applyAlignment="1" applyProtection="1">
      <alignment horizontal="centerContinuous" vertical="center"/>
      <protection locked="0"/>
    </xf>
    <xf numFmtId="0" fontId="47" fillId="0" borderId="22" xfId="0" applyNumberFormat="1" applyFont="1" applyFill="1" applyBorder="1" applyAlignment="1" applyProtection="1">
      <alignment vertical="center"/>
      <protection locked="0"/>
    </xf>
    <xf numFmtId="0" fontId="47" fillId="0" borderId="1" xfId="0" applyNumberFormat="1" applyFont="1" applyFill="1" applyBorder="1" applyAlignment="1" applyProtection="1">
      <alignment vertical="center"/>
      <protection locked="0"/>
    </xf>
    <xf numFmtId="0" fontId="0" fillId="0" borderId="6" xfId="0" applyNumberFormat="1" applyFont="1" applyFill="1" applyBorder="1" applyAlignment="1" applyProtection="1">
      <alignment vertical="center"/>
      <protection locked="0"/>
    </xf>
    <xf numFmtId="0" fontId="0" fillId="0" borderId="0" xfId="0" applyNumberFormat="1" applyFill="1" applyBorder="1" applyAlignment="1">
      <alignment horizontal="right" vertical="center"/>
    </xf>
    <xf numFmtId="0" fontId="16" fillId="0" borderId="0" xfId="0" applyNumberFormat="1" applyFont="1" applyFill="1" applyAlignment="1" applyProtection="1">
      <alignment horizontal="centerContinuous" vertical="center"/>
      <protection locked="0"/>
    </xf>
    <xf numFmtId="0" fontId="16" fillId="0" borderId="0" xfId="0" applyNumberFormat="1" applyFont="1" applyFill="1" applyBorder="1" applyAlignment="1" applyProtection="1">
      <alignment horizontal="centerContinuous" vertical="center"/>
      <protection locked="0"/>
    </xf>
    <xf numFmtId="0" fontId="9" fillId="0" borderId="0" xfId="0" applyNumberFormat="1" applyFont="1" applyFill="1" applyAlignment="1" applyProtection="1">
      <alignment horizontal="centerContinuous"/>
      <protection locked="0"/>
    </xf>
    <xf numFmtId="0" fontId="9" fillId="0" borderId="0" xfId="0" applyNumberFormat="1" applyFont="1" applyFill="1" applyBorder="1" applyAlignment="1" applyProtection="1">
      <alignment horizontal="centerContinuous"/>
      <protection locked="0"/>
    </xf>
    <xf numFmtId="0" fontId="6" fillId="0" borderId="18" xfId="0" applyNumberFormat="1" applyFont="1" applyFill="1" applyBorder="1" applyAlignment="1" applyProtection="1">
      <protection locked="0"/>
    </xf>
    <xf numFmtId="0" fontId="6" fillId="0" borderId="10" xfId="0" applyNumberFormat="1" applyFont="1" applyFill="1" applyBorder="1" applyAlignment="1" applyProtection="1">
      <alignment horizontal="center"/>
      <protection locked="0"/>
    </xf>
    <xf numFmtId="0" fontId="4" fillId="0" borderId="22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37" xfId="0" applyNumberFormat="1" applyFont="1" applyFill="1" applyBorder="1" applyAlignment="1" applyProtection="1">
      <alignment vertical="center"/>
      <protection locked="0"/>
    </xf>
    <xf numFmtId="0" fontId="4" fillId="0" borderId="38" xfId="0" applyNumberFormat="1" applyFont="1" applyFill="1" applyBorder="1" applyAlignment="1" applyProtection="1">
      <alignment horizontal="center" vertical="center"/>
      <protection locked="0"/>
    </xf>
    <xf numFmtId="0" fontId="46" fillId="0" borderId="35" xfId="0" applyNumberFormat="1" applyFont="1" applyFill="1" applyBorder="1" applyAlignment="1" applyProtection="1">
      <alignment horizontal="center" vertical="center"/>
      <protection locked="0"/>
    </xf>
    <xf numFmtId="0" fontId="46" fillId="0" borderId="44" xfId="0" applyNumberFormat="1" applyFont="1" applyFill="1" applyBorder="1" applyAlignment="1" applyProtection="1">
      <alignment horizontal="centerContinuous" vertical="center"/>
      <protection locked="0"/>
    </xf>
    <xf numFmtId="0" fontId="46" fillId="0" borderId="35" xfId="0" applyNumberFormat="1" applyFont="1" applyFill="1" applyBorder="1" applyAlignment="1" applyProtection="1">
      <alignment horizontal="centerContinuous" vertical="center"/>
      <protection locked="0"/>
    </xf>
    <xf numFmtId="0" fontId="4" fillId="0" borderId="42" xfId="0" applyNumberFormat="1" applyFont="1" applyFill="1" applyBorder="1" applyAlignment="1" applyProtection="1">
      <alignment horizontal="center" vertical="center"/>
      <protection locked="0"/>
    </xf>
    <xf numFmtId="0" fontId="46" fillId="0" borderId="45" xfId="0" applyNumberFormat="1" applyFont="1" applyFill="1" applyBorder="1" applyAlignment="1" applyProtection="1">
      <alignment horizontal="center" vertical="center"/>
      <protection locked="0"/>
    </xf>
    <xf numFmtId="0" fontId="46" fillId="0" borderId="46" xfId="0" applyNumberFormat="1" applyFont="1" applyFill="1" applyBorder="1" applyAlignment="1" applyProtection="1">
      <alignment horizontal="center" vertical="center"/>
      <protection locked="0"/>
    </xf>
    <xf numFmtId="0" fontId="47" fillId="0" borderId="42" xfId="0" applyNumberFormat="1" applyFont="1" applyFill="1" applyBorder="1" applyAlignment="1" applyProtection="1">
      <alignment horizontal="center" vertical="center"/>
      <protection locked="0"/>
    </xf>
    <xf numFmtId="0" fontId="47" fillId="0" borderId="35" xfId="0" applyNumberFormat="1" applyFont="1" applyFill="1" applyBorder="1" applyAlignment="1" applyProtection="1">
      <alignment horizontal="centerContinuous" vertical="center"/>
      <protection locked="0"/>
    </xf>
    <xf numFmtId="0" fontId="4" fillId="0" borderId="47" xfId="0" applyNumberFormat="1" applyFont="1" applyFill="1" applyBorder="1" applyAlignment="1" applyProtection="1">
      <alignment horizontal="center" vertical="center"/>
      <protection locked="0"/>
    </xf>
    <xf numFmtId="0" fontId="4" fillId="0" borderId="42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4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48" xfId="0" applyNumberFormat="1" applyFont="1" applyFill="1" applyBorder="1" applyAlignment="1" applyProtection="1">
      <alignment horizontal="center" vertical="center"/>
      <protection locked="0"/>
    </xf>
    <xf numFmtId="0" fontId="5" fillId="0" borderId="5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Border="1" applyAlignment="1" applyProtection="1">
      <alignment horizontal="right" vertical="center"/>
      <protection locked="0"/>
    </xf>
    <xf numFmtId="191" fontId="4" fillId="0" borderId="12" xfId="0" applyNumberFormat="1" applyFont="1" applyFill="1" applyBorder="1" applyAlignment="1" applyProtection="1">
      <alignment horizontal="left"/>
      <protection locked="0"/>
    </xf>
    <xf numFmtId="191" fontId="4" fillId="0" borderId="5" xfId="0" applyNumberFormat="1" applyFont="1" applyFill="1" applyBorder="1" applyAlignment="1" applyProtection="1">
      <alignment vertical="center"/>
      <protection locked="0"/>
    </xf>
    <xf numFmtId="176" fontId="4" fillId="0" borderId="11" xfId="0" applyNumberFormat="1" applyFont="1" applyFill="1" applyBorder="1" applyAlignment="1" applyProtection="1">
      <alignment horizontal="right" vertical="center"/>
      <protection locked="0"/>
    </xf>
    <xf numFmtId="0" fontId="4" fillId="0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9" xfId="0" applyNumberFormat="1" applyFont="1" applyFill="1" applyBorder="1" applyAlignment="1" applyProtection="1">
      <alignment horizontal="center" vertical="center"/>
      <protection locked="0"/>
    </xf>
    <xf numFmtId="0" fontId="4" fillId="0" borderId="4" xfId="0" applyNumberFormat="1" applyFont="1" applyFill="1" applyBorder="1" applyAlignment="1" applyProtection="1">
      <alignment horizontal="center" vertical="center"/>
      <protection locked="0"/>
    </xf>
    <xf numFmtId="0" fontId="46" fillId="0" borderId="7" xfId="0" applyNumberFormat="1" applyFont="1" applyFill="1" applyBorder="1" applyAlignment="1" applyProtection="1">
      <alignment horizontal="center" vertical="center"/>
      <protection locked="0"/>
    </xf>
    <xf numFmtId="0" fontId="46" fillId="0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35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Alignment="1" applyProtection="1">
      <alignment horizontal="right"/>
      <protection locked="0"/>
    </xf>
    <xf numFmtId="0" fontId="47" fillId="0" borderId="7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6" xfId="0" applyNumberFormat="1" applyFont="1" applyFill="1" applyBorder="1" applyAlignment="1" applyProtection="1">
      <alignment horizontal="center"/>
      <protection locked="0"/>
    </xf>
    <xf numFmtId="0" fontId="4" fillId="0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9" xfId="0" applyNumberFormat="1" applyFont="1" applyFill="1" applyBorder="1" applyAlignment="1" applyProtection="1">
      <alignment horizontal="center" vertical="center"/>
      <protection locked="0"/>
    </xf>
    <xf numFmtId="0" fontId="4" fillId="0" borderId="4" xfId="0" applyNumberFormat="1" applyFont="1" applyFill="1" applyBorder="1" applyAlignment="1" applyProtection="1">
      <alignment horizontal="center" vertical="center"/>
      <protection locked="0"/>
    </xf>
    <xf numFmtId="0" fontId="46" fillId="0" borderId="7" xfId="0" applyNumberFormat="1" applyFont="1" applyFill="1" applyBorder="1" applyAlignment="1" applyProtection="1">
      <alignment horizontal="center" vertical="center"/>
      <protection locked="0"/>
    </xf>
    <xf numFmtId="0" fontId="46" fillId="0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6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right"/>
      <protection locked="0"/>
    </xf>
    <xf numFmtId="0" fontId="4" fillId="0" borderId="35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NumberFormat="1" applyFont="1" applyFill="1" applyBorder="1" applyAlignment="1" applyProtection="1">
      <alignment horizontal="left"/>
      <protection locked="0"/>
    </xf>
    <xf numFmtId="0" fontId="4" fillId="0" borderId="14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NumberFormat="1" applyFont="1" applyFill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NumberFormat="1" applyFont="1" applyFill="1" applyAlignment="1" applyProtection="1">
      <protection locked="0"/>
    </xf>
    <xf numFmtId="189" fontId="4" fillId="0" borderId="0" xfId="0" applyNumberFormat="1" applyFont="1" applyFill="1" applyBorder="1" applyAlignment="1" applyProtection="1">
      <protection locked="0"/>
    </xf>
    <xf numFmtId="189" fontId="28" fillId="0" borderId="0" xfId="0" applyNumberFormat="1" applyFont="1" applyFill="1" applyBorder="1" applyAlignment="1" applyProtection="1">
      <alignment horizontal="right" vertical="center"/>
    </xf>
    <xf numFmtId="189" fontId="41" fillId="0" borderId="0" xfId="0" applyNumberFormat="1" applyFont="1" applyFill="1" applyBorder="1" applyAlignment="1" applyProtection="1">
      <alignment horizontal="center" shrinkToFit="1"/>
      <protection locked="0"/>
    </xf>
    <xf numFmtId="0" fontId="47" fillId="0" borderId="45" xfId="0" applyNumberFormat="1" applyFont="1" applyFill="1" applyBorder="1" applyAlignment="1" applyProtection="1">
      <alignment horizontal="center" vertical="center"/>
      <protection locked="0"/>
    </xf>
    <xf numFmtId="0" fontId="4" fillId="0" borderId="14" xfId="0" applyNumberFormat="1" applyFont="1" applyFill="1" applyBorder="1" applyAlignment="1" applyProtection="1">
      <alignment horizontal="center" vertical="center"/>
      <protection locked="0"/>
    </xf>
    <xf numFmtId="181" fontId="4" fillId="0" borderId="13" xfId="0" applyNumberFormat="1" applyFont="1" applyFill="1" applyBorder="1" applyAlignment="1" applyProtection="1">
      <alignment horizontal="center" vertical="center"/>
      <protection locked="0"/>
    </xf>
    <xf numFmtId="189" fontId="4" fillId="0" borderId="35" xfId="0" applyNumberFormat="1" applyFont="1" applyFill="1" applyBorder="1" applyAlignment="1" applyProtection="1">
      <protection locked="0"/>
    </xf>
    <xf numFmtId="189" fontId="4" fillId="0" borderId="35" xfId="0" applyNumberFormat="1" applyFont="1" applyFill="1" applyBorder="1" applyAlignment="1" applyProtection="1">
      <alignment horizontal="right"/>
      <protection locked="0"/>
    </xf>
    <xf numFmtId="189" fontId="5" fillId="0" borderId="35" xfId="0" applyNumberFormat="1" applyFont="1" applyFill="1" applyBorder="1" applyAlignment="1" applyProtection="1">
      <alignment horizontal="right" vertical="center"/>
    </xf>
    <xf numFmtId="182" fontId="4" fillId="0" borderId="0" xfId="0" applyNumberFormat="1" applyFont="1" applyFill="1" applyBorder="1" applyAlignment="1" applyProtection="1">
      <alignment horizontal="right" vertical="center"/>
      <protection locked="0"/>
    </xf>
    <xf numFmtId="192" fontId="5" fillId="0" borderId="0" xfId="0" applyNumberFormat="1" applyFont="1" applyFill="1" applyBorder="1" applyAlignment="1" applyProtection="1">
      <alignment vertical="center"/>
      <protection locked="0"/>
    </xf>
    <xf numFmtId="41" fontId="5" fillId="0" borderId="36" xfId="0" applyNumberFormat="1" applyFont="1" applyFill="1" applyBorder="1" applyAlignment="1" applyProtection="1">
      <alignment horizontal="right" vertical="center"/>
      <protection locked="0"/>
    </xf>
    <xf numFmtId="192" fontId="5" fillId="0" borderId="3" xfId="0" applyNumberFormat="1" applyFont="1" applyFill="1" applyBorder="1" applyAlignment="1" applyProtection="1">
      <alignment vertical="center"/>
      <protection locked="0"/>
    </xf>
    <xf numFmtId="0" fontId="5" fillId="0" borderId="51" xfId="0" applyNumberFormat="1" applyFont="1" applyFill="1" applyBorder="1" applyAlignment="1" applyProtection="1">
      <alignment horizontal="center" vertical="center"/>
      <protection locked="0"/>
    </xf>
    <xf numFmtId="0" fontId="4" fillId="0" borderId="14" xfId="0" applyNumberFormat="1" applyFont="1" applyFill="1" applyBorder="1" applyAlignment="1" applyProtection="1">
      <alignment horizontal="center" vertical="center"/>
      <protection locked="0"/>
    </xf>
    <xf numFmtId="0" fontId="35" fillId="0" borderId="46" xfId="0" applyNumberFormat="1" applyFont="1" applyFill="1" applyBorder="1" applyProtection="1">
      <protection locked="0"/>
    </xf>
    <xf numFmtId="41" fontId="4" fillId="0" borderId="35" xfId="0" applyNumberFormat="1" applyFont="1" applyFill="1" applyBorder="1" applyAlignment="1" applyProtection="1">
      <protection locked="0"/>
    </xf>
    <xf numFmtId="177" fontId="28" fillId="0" borderId="4" xfId="0" applyNumberFormat="1" applyFont="1" applyFill="1" applyBorder="1" applyProtection="1">
      <protection locked="0"/>
    </xf>
    <xf numFmtId="0" fontId="5" fillId="0" borderId="6" xfId="0" applyNumberFormat="1" applyFont="1" applyFill="1" applyBorder="1" applyAlignment="1" applyProtection="1">
      <alignment horizontal="center"/>
      <protection locked="0"/>
    </xf>
    <xf numFmtId="41" fontId="41" fillId="0" borderId="53" xfId="0" applyNumberFormat="1" applyFont="1" applyFill="1" applyBorder="1" applyAlignment="1" applyProtection="1">
      <protection locked="0"/>
    </xf>
    <xf numFmtId="176" fontId="4" fillId="0" borderId="52" xfId="0" applyNumberFormat="1" applyFont="1" applyFill="1" applyBorder="1" applyAlignment="1" applyProtection="1">
      <protection locked="0"/>
    </xf>
    <xf numFmtId="176" fontId="4" fillId="0" borderId="52" xfId="0" applyNumberFormat="1" applyFont="1" applyFill="1" applyBorder="1" applyProtection="1">
      <protection locked="0"/>
    </xf>
    <xf numFmtId="0" fontId="6" fillId="0" borderId="0" xfId="0" applyNumberFormat="1" applyFont="1" applyFill="1" applyBorder="1" applyAlignment="1" applyProtection="1">
      <alignment horizontal="right"/>
      <protection locked="0"/>
    </xf>
    <xf numFmtId="0" fontId="4" fillId="0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35" xfId="0" applyNumberFormat="1" applyFont="1" applyFill="1" applyBorder="1" applyAlignment="1" applyProtection="1">
      <alignment horizontal="center" vertical="center"/>
      <protection locked="0"/>
    </xf>
    <xf numFmtId="0" fontId="4" fillId="0" borderId="43" xfId="0" applyNumberFormat="1" applyFont="1" applyFill="1" applyBorder="1" applyAlignment="1" applyProtection="1">
      <alignment horizontal="center" vertical="center"/>
      <protection locked="0"/>
    </xf>
    <xf numFmtId="0" fontId="4" fillId="0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32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182" fontId="4" fillId="0" borderId="53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NumberFormat="1" applyFont="1" applyFill="1" applyAlignment="1" applyProtection="1">
      <alignment vertical="center"/>
      <protection locked="0"/>
    </xf>
    <xf numFmtId="0" fontId="28" fillId="0" borderId="0" xfId="0" applyNumberFormat="1" applyFont="1" applyFill="1" applyAlignment="1" applyProtection="1">
      <alignment vertical="center"/>
      <protection locked="0"/>
    </xf>
    <xf numFmtId="0" fontId="4" fillId="0" borderId="0" xfId="0" applyNumberFormat="1" applyFont="1" applyFill="1" applyAlignment="1" applyProtection="1">
      <alignment vertical="center"/>
      <protection locked="0"/>
    </xf>
    <xf numFmtId="0" fontId="4" fillId="0" borderId="35" xfId="0" applyNumberFormat="1" applyFont="1" applyFill="1" applyBorder="1" applyAlignment="1" applyProtection="1">
      <alignment horizontal="center" vertical="center"/>
      <protection locked="0"/>
    </xf>
    <xf numFmtId="0" fontId="4" fillId="0" borderId="53" xfId="0" applyNumberFormat="1" applyFont="1" applyFill="1" applyBorder="1" applyAlignment="1" applyProtection="1">
      <alignment horizontal="center" vertical="center"/>
      <protection locked="0"/>
    </xf>
    <xf numFmtId="41" fontId="4" fillId="0" borderId="53" xfId="0" quotePrefix="1" applyNumberFormat="1" applyFont="1" applyFill="1" applyBorder="1" applyAlignment="1" applyProtection="1">
      <alignment horizontal="right" vertical="center"/>
      <protection locked="0"/>
    </xf>
    <xf numFmtId="41" fontId="4" fillId="0" borderId="0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NumberFormat="1" applyFont="1" applyFill="1" applyAlignment="1" applyProtection="1">
      <alignment vertical="center"/>
      <protection locked="0"/>
    </xf>
    <xf numFmtId="0" fontId="4" fillId="0" borderId="35" xfId="0" applyNumberFormat="1" applyFont="1" applyFill="1" applyBorder="1" applyAlignment="1" applyProtection="1">
      <alignment horizontal="center" vertical="center"/>
      <protection locked="0"/>
    </xf>
    <xf numFmtId="0" fontId="4" fillId="0" borderId="53" xfId="0" applyNumberFormat="1" applyFont="1" applyFill="1" applyBorder="1" applyAlignment="1" applyProtection="1">
      <alignment horizontal="center" vertical="center"/>
      <protection locked="0"/>
    </xf>
    <xf numFmtId="41" fontId="4" fillId="0" borderId="0" xfId="0" applyNumberFormat="1" applyFont="1" applyFill="1" applyBorder="1" applyAlignment="1" applyProtection="1">
      <alignment horizontal="right" vertical="center"/>
      <protection locked="0"/>
    </xf>
    <xf numFmtId="41" fontId="4" fillId="0" borderId="53" xfId="0" applyNumberFormat="1" applyFont="1" applyFill="1" applyBorder="1" applyAlignment="1" applyProtection="1">
      <alignment horizontal="right" vertical="center"/>
      <protection locked="0"/>
    </xf>
    <xf numFmtId="41" fontId="4" fillId="0" borderId="35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NumberFormat="1" applyFont="1" applyFill="1" applyProtection="1">
      <protection locked="0"/>
    </xf>
    <xf numFmtId="0" fontId="4" fillId="0" borderId="35" xfId="0" applyNumberFormat="1" applyFont="1" applyFill="1" applyBorder="1" applyAlignment="1" applyProtection="1">
      <alignment horizontal="center" vertical="center"/>
      <protection locked="0"/>
    </xf>
    <xf numFmtId="0" fontId="4" fillId="0" borderId="53" xfId="0" applyNumberFormat="1" applyFont="1" applyFill="1" applyBorder="1" applyAlignment="1" applyProtection="1">
      <alignment horizontal="center" vertical="center"/>
      <protection locked="0"/>
    </xf>
    <xf numFmtId="41" fontId="4" fillId="0" borderId="0" xfId="0" applyNumberFormat="1" applyFont="1" applyFill="1" applyBorder="1" applyAlignment="1" applyProtection="1">
      <alignment horizontal="right" vertical="center"/>
      <protection locked="0"/>
    </xf>
    <xf numFmtId="41" fontId="4" fillId="0" borderId="53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NumberFormat="1" applyFont="1" applyFill="1" applyProtection="1">
      <protection locked="0"/>
    </xf>
    <xf numFmtId="0" fontId="4" fillId="0" borderId="0" xfId="0" applyNumberFormat="1" applyFont="1" applyFill="1" applyProtection="1">
      <protection locked="0"/>
    </xf>
    <xf numFmtId="0" fontId="4" fillId="0" borderId="35" xfId="0" applyNumberFormat="1" applyFont="1" applyFill="1" applyBorder="1" applyAlignment="1" applyProtection="1">
      <alignment horizontal="center"/>
      <protection locked="0"/>
    </xf>
    <xf numFmtId="0" fontId="4" fillId="0" borderId="53" xfId="0" applyNumberFormat="1" applyFont="1" applyFill="1" applyBorder="1" applyAlignment="1" applyProtection="1">
      <alignment horizontal="center"/>
      <protection locked="0"/>
    </xf>
    <xf numFmtId="41" fontId="4" fillId="0" borderId="53" xfId="0" applyNumberFormat="1" applyFont="1" applyFill="1" applyBorder="1" applyAlignment="1" applyProtection="1">
      <alignment horizontal="right"/>
      <protection locked="0"/>
    </xf>
    <xf numFmtId="182" fontId="4" fillId="0" borderId="0" xfId="0" quotePrefix="1" applyNumberFormat="1" applyFont="1" applyFill="1" applyBorder="1" applyAlignment="1" applyProtection="1">
      <protection locked="0"/>
    </xf>
    <xf numFmtId="41" fontId="4" fillId="0" borderId="0" xfId="0" quotePrefix="1" applyNumberFormat="1" applyFont="1" applyFill="1" applyBorder="1" applyAlignment="1" applyProtection="1">
      <protection locked="0"/>
    </xf>
    <xf numFmtId="41" fontId="4" fillId="0" borderId="0" xfId="0" applyNumberFormat="1" applyFont="1" applyFill="1" applyBorder="1" applyAlignment="1" applyProtection="1">
      <protection locked="0"/>
    </xf>
    <xf numFmtId="182" fontId="4" fillId="0" borderId="0" xfId="0" applyNumberFormat="1" applyFont="1" applyFill="1" applyBorder="1" applyAlignment="1" applyProtection="1">
      <protection locked="0"/>
    </xf>
    <xf numFmtId="41" fontId="4" fillId="0" borderId="0" xfId="0" applyNumberFormat="1" applyFont="1" applyFill="1" applyBorder="1" applyAlignment="1" applyProtection="1">
      <alignment shrinkToFit="1"/>
      <protection locked="0"/>
    </xf>
    <xf numFmtId="189" fontId="4" fillId="0" borderId="0" xfId="0" applyNumberFormat="1" applyFont="1" applyFill="1" applyBorder="1" applyAlignment="1" applyProtection="1">
      <protection locked="0"/>
    </xf>
    <xf numFmtId="41" fontId="4" fillId="0" borderId="35" xfId="0" applyNumberFormat="1" applyFont="1" applyFill="1" applyBorder="1" applyAlignment="1" applyProtection="1">
      <protection locked="0"/>
    </xf>
    <xf numFmtId="0" fontId="4" fillId="0" borderId="0" xfId="0" applyNumberFormat="1" applyFont="1" applyFill="1" applyAlignment="1" applyProtection="1">
      <protection locked="0"/>
    </xf>
    <xf numFmtId="41" fontId="4" fillId="0" borderId="0" xfId="0" applyNumberFormat="1" applyFont="1" applyFill="1" applyBorder="1" applyAlignment="1" applyProtection="1">
      <alignment horizontal="right"/>
      <protection locked="0"/>
    </xf>
    <xf numFmtId="0" fontId="4" fillId="0" borderId="53" xfId="0" applyNumberFormat="1" applyFont="1" applyFill="1" applyBorder="1" applyAlignment="1" applyProtection="1">
      <alignment horizontal="center"/>
      <protection locked="0"/>
    </xf>
    <xf numFmtId="41" fontId="4" fillId="0" borderId="53" xfId="0" applyNumberFormat="1" applyFont="1" applyFill="1" applyBorder="1" applyAlignment="1" applyProtection="1">
      <alignment horizontal="right"/>
      <protection locked="0"/>
    </xf>
    <xf numFmtId="0" fontId="4" fillId="0" borderId="35" xfId="0" applyNumberFormat="1" applyFont="1" applyFill="1" applyBorder="1" applyAlignment="1" applyProtection="1">
      <alignment horizontal="center"/>
      <protection locked="0"/>
    </xf>
    <xf numFmtId="41" fontId="4" fillId="0" borderId="35" xfId="0" applyNumberFormat="1" applyFont="1" applyFill="1" applyBorder="1" applyAlignment="1" applyProtection="1">
      <alignment horizontal="right"/>
      <protection locked="0"/>
    </xf>
    <xf numFmtId="0" fontId="4" fillId="0" borderId="0" xfId="0" applyNumberFormat="1" applyFont="1" applyFill="1" applyAlignment="1" applyProtection="1">
      <protection locked="0"/>
    </xf>
    <xf numFmtId="0" fontId="41" fillId="0" borderId="35" xfId="0" applyNumberFormat="1" applyFont="1" applyFill="1" applyBorder="1" applyAlignment="1" applyProtection="1">
      <alignment horizontal="center" vertical="center"/>
      <protection locked="0"/>
    </xf>
    <xf numFmtId="176" fontId="41" fillId="0" borderId="0" xfId="0" applyNumberFormat="1" applyFont="1" applyFill="1" applyAlignment="1" applyProtection="1">
      <alignment horizontal="right" vertical="center"/>
      <protection locked="0"/>
    </xf>
    <xf numFmtId="1" fontId="41" fillId="0" borderId="53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Alignment="1" applyProtection="1">
      <alignment vertical="center"/>
      <protection locked="0"/>
    </xf>
    <xf numFmtId="41" fontId="4" fillId="0" borderId="0" xfId="0" applyNumberFormat="1" applyFont="1" applyFill="1" applyBorder="1" applyAlignment="1" applyProtection="1">
      <alignment horizontal="right"/>
      <protection locked="0"/>
    </xf>
    <xf numFmtId="41" fontId="4" fillId="0" borderId="53" xfId="0" applyNumberFormat="1" applyFont="1" applyFill="1" applyBorder="1" applyAlignment="1" applyProtection="1">
      <alignment horizontal="right"/>
      <protection locked="0"/>
    </xf>
    <xf numFmtId="41" fontId="4" fillId="0" borderId="35" xfId="0" applyNumberFormat="1" applyFont="1" applyFill="1" applyBorder="1" applyAlignment="1" applyProtection="1">
      <alignment horizontal="right"/>
      <protection locked="0"/>
    </xf>
    <xf numFmtId="189" fontId="4" fillId="0" borderId="0" xfId="0" applyNumberFormat="1" applyFont="1" applyFill="1" applyBorder="1" applyAlignment="1" applyProtection="1">
      <alignment horizontal="right"/>
      <protection locked="0"/>
    </xf>
    <xf numFmtId="41" fontId="4" fillId="0" borderId="0" xfId="0" applyNumberFormat="1" applyFont="1" applyFill="1" applyBorder="1" applyAlignment="1" applyProtection="1">
      <protection locked="0"/>
    </xf>
    <xf numFmtId="0" fontId="4" fillId="0" borderId="0" xfId="0" applyNumberFormat="1" applyFont="1" applyFill="1" applyBorder="1" applyAlignment="1" applyProtection="1">
      <alignment horizontal="centerContinuous"/>
      <protection locked="0"/>
    </xf>
    <xf numFmtId="0" fontId="4" fillId="0" borderId="35" xfId="0" applyNumberFormat="1" applyFont="1" applyFill="1" applyBorder="1" applyAlignment="1" applyProtection="1">
      <alignment horizontal="centerContinuous"/>
      <protection locked="0"/>
    </xf>
    <xf numFmtId="41" fontId="4" fillId="0" borderId="53" xfId="0" applyNumberFormat="1" applyFont="1" applyFill="1" applyBorder="1" applyAlignment="1" applyProtection="1">
      <protection locked="0"/>
    </xf>
    <xf numFmtId="189" fontId="4" fillId="0" borderId="0" xfId="0" applyNumberFormat="1" applyFont="1" applyFill="1" applyBorder="1" applyAlignment="1" applyProtection="1">
      <protection locked="0"/>
    </xf>
    <xf numFmtId="189" fontId="4" fillId="0" borderId="35" xfId="0" applyNumberFormat="1" applyFont="1" applyFill="1" applyBorder="1" applyAlignment="1" applyProtection="1">
      <protection locked="0"/>
    </xf>
    <xf numFmtId="0" fontId="4" fillId="0" borderId="35" xfId="0" applyNumberFormat="1" applyFont="1" applyFill="1" applyBorder="1" applyAlignment="1" applyProtection="1">
      <alignment horizontal="center" vertical="center"/>
      <protection locked="0"/>
    </xf>
    <xf numFmtId="0" fontId="4" fillId="0" borderId="53" xfId="0" applyNumberFormat="1" applyFont="1" applyFill="1" applyBorder="1" applyAlignment="1" applyProtection="1">
      <alignment horizontal="center" vertical="center"/>
      <protection locked="0"/>
    </xf>
    <xf numFmtId="41" fontId="4" fillId="0" borderId="0" xfId="0" applyNumberFormat="1" applyFont="1" applyFill="1" applyBorder="1" applyAlignment="1" applyProtection="1">
      <alignment horizontal="right" vertical="center"/>
      <protection locked="0"/>
    </xf>
    <xf numFmtId="182" fontId="4" fillId="0" borderId="0" xfId="0" applyNumberFormat="1" applyFont="1" applyFill="1" applyBorder="1" applyAlignment="1" applyProtection="1">
      <alignment horizontal="right" vertical="center"/>
      <protection locked="0"/>
    </xf>
    <xf numFmtId="0" fontId="24" fillId="0" borderId="54" xfId="0" applyNumberFormat="1" applyFont="1" applyFill="1" applyBorder="1" applyAlignment="1" applyProtection="1">
      <alignment horizontal="centerContinuous" vertical="center"/>
      <protection locked="0"/>
    </xf>
    <xf numFmtId="0" fontId="0" fillId="0" borderId="54" xfId="0" applyNumberFormat="1" applyFill="1" applyBorder="1" applyAlignment="1">
      <alignment horizontal="centerContinuous" vertical="center"/>
    </xf>
    <xf numFmtId="1" fontId="5" fillId="0" borderId="3" xfId="0" applyNumberFormat="1" applyFont="1" applyFill="1" applyBorder="1" applyAlignment="1" applyProtection="1">
      <alignment vertical="center"/>
      <protection locked="0"/>
    </xf>
    <xf numFmtId="182" fontId="38" fillId="0" borderId="0" xfId="0" applyNumberFormat="1" applyFont="1" applyFill="1" applyBorder="1" applyAlignment="1" applyProtection="1">
      <alignment horizontal="right" vertical="center"/>
    </xf>
    <xf numFmtId="189" fontId="38" fillId="0" borderId="0" xfId="0" applyNumberFormat="1" applyFont="1" applyFill="1" applyBorder="1" applyAlignment="1" applyProtection="1">
      <alignment horizontal="right" vertical="center"/>
    </xf>
    <xf numFmtId="0" fontId="4" fillId="0" borderId="4" xfId="0" applyNumberFormat="1" applyFont="1" applyFill="1" applyBorder="1" applyAlignment="1" applyProtection="1">
      <alignment horizontal="center" vertical="center"/>
      <protection locked="0"/>
    </xf>
    <xf numFmtId="0" fontId="4" fillId="0" borderId="35" xfId="0" applyNumberFormat="1" applyFont="1" applyFill="1" applyBorder="1" applyAlignment="1" applyProtection="1">
      <alignment horizontal="center" vertical="center"/>
      <protection locked="0"/>
    </xf>
    <xf numFmtId="0" fontId="4" fillId="0" borderId="6" xfId="0" applyNumberFormat="1" applyFont="1" applyFill="1" applyBorder="1" applyAlignment="1" applyProtection="1">
      <alignment horizontal="center" vertical="center"/>
      <protection locked="0"/>
    </xf>
    <xf numFmtId="0" fontId="47" fillId="0" borderId="7" xfId="0" applyNumberFormat="1" applyFont="1" applyFill="1" applyBorder="1" applyAlignment="1" applyProtection="1">
      <alignment horizontal="center" vertical="center"/>
      <protection locked="0"/>
    </xf>
    <xf numFmtId="0" fontId="4" fillId="0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52" xfId="0" applyNumberFormat="1" applyFont="1" applyFill="1" applyBorder="1" applyAlignment="1" applyProtection="1">
      <alignment horizontal="centerContinuous" vertical="center"/>
      <protection locked="0"/>
    </xf>
    <xf numFmtId="0" fontId="4" fillId="0" borderId="4" xfId="0" applyNumberFormat="1" applyFont="1" applyFill="1" applyBorder="1" applyAlignment="1" applyProtection="1">
      <alignment horizontal="center" vertical="center"/>
      <protection locked="0"/>
    </xf>
    <xf numFmtId="0" fontId="4" fillId="0" borderId="35" xfId="0" applyNumberFormat="1" applyFont="1" applyFill="1" applyBorder="1" applyAlignment="1" applyProtection="1">
      <alignment horizontal="center" vertical="center"/>
      <protection locked="0"/>
    </xf>
    <xf numFmtId="0" fontId="4" fillId="0" borderId="6" xfId="0" applyNumberFormat="1" applyFont="1" applyFill="1" applyBorder="1" applyAlignment="1" applyProtection="1">
      <alignment horizontal="center" vertical="center"/>
      <protection locked="0"/>
    </xf>
    <xf numFmtId="0" fontId="46" fillId="0" borderId="0" xfId="0" applyNumberFormat="1" applyFont="1" applyFill="1" applyBorder="1" applyAlignment="1" applyProtection="1">
      <alignment horizontal="center" vertical="center"/>
      <protection locked="0"/>
    </xf>
    <xf numFmtId="0" fontId="46" fillId="0" borderId="35" xfId="0" applyNumberFormat="1" applyFont="1" applyFill="1" applyBorder="1" applyAlignment="1" applyProtection="1">
      <alignment horizontal="center" vertical="center"/>
      <protection locked="0"/>
    </xf>
    <xf numFmtId="0" fontId="4" fillId="0" borderId="14" xfId="0" applyNumberFormat="1" applyFont="1" applyFill="1" applyBorder="1" applyAlignment="1" applyProtection="1">
      <alignment horizontal="center" vertical="center"/>
      <protection locked="0"/>
    </xf>
    <xf numFmtId="0" fontId="5" fillId="0" borderId="52" xfId="0" applyNumberFormat="1" applyFont="1" applyFill="1" applyBorder="1" applyAlignment="1" applyProtection="1">
      <alignment horizontal="center" vertical="center"/>
      <protection locked="0"/>
    </xf>
    <xf numFmtId="0" fontId="0" fillId="0" borderId="53" xfId="0" applyNumberFormat="1" applyFont="1" applyFill="1" applyBorder="1" applyAlignment="1" applyProtection="1">
      <alignment horizontal="center" vertical="center"/>
      <protection locked="0"/>
    </xf>
    <xf numFmtId="0" fontId="4" fillId="0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35" xfId="0" applyNumberFormat="1" applyFont="1" applyFill="1" applyBorder="1" applyAlignment="1" applyProtection="1">
      <alignment horizontal="center" vertical="center"/>
      <protection locked="0"/>
    </xf>
    <xf numFmtId="182" fontId="28" fillId="0" borderId="0" xfId="0" applyNumberFormat="1" applyFont="1" applyFill="1" applyBorder="1" applyAlignment="1" applyProtection="1">
      <alignment horizontal="right" vertical="center"/>
    </xf>
    <xf numFmtId="182" fontId="28" fillId="0" borderId="0" xfId="0" applyNumberFormat="1" applyFont="1" applyFill="1" applyBorder="1" applyAlignment="1">
      <alignment horizontal="center" shrinkToFit="1"/>
    </xf>
    <xf numFmtId="182" fontId="28" fillId="0" borderId="0" xfId="0" applyNumberFormat="1" applyFont="1" applyFill="1" applyBorder="1" applyAlignment="1">
      <alignment horizontal="right" shrinkToFit="1"/>
    </xf>
    <xf numFmtId="182" fontId="4" fillId="0" borderId="0" xfId="0" applyNumberFormat="1" applyFont="1" applyFill="1" applyBorder="1" applyAlignment="1">
      <alignment horizontal="center" shrinkToFit="1"/>
    </xf>
    <xf numFmtId="187" fontId="4" fillId="0" borderId="46" xfId="0" applyNumberFormat="1" applyFont="1" applyFill="1" applyBorder="1" applyAlignment="1" applyProtection="1">
      <alignment horizontal="right"/>
      <protection locked="0"/>
    </xf>
    <xf numFmtId="0" fontId="44" fillId="0" borderId="0" xfId="0" applyNumberFormat="1" applyFont="1" applyAlignment="1" applyProtection="1">
      <alignment horizontal="center" wrapText="1"/>
      <protection locked="0"/>
    </xf>
    <xf numFmtId="0" fontId="45" fillId="0" borderId="0" xfId="0" applyNumberFormat="1" applyFont="1" applyAlignment="1" applyProtection="1">
      <alignment horizontal="center" wrapText="1"/>
      <protection locked="0"/>
    </xf>
    <xf numFmtId="0" fontId="0" fillId="0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9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NumberFormat="1" applyFont="1" applyFill="1" applyBorder="1" applyAlignment="1" applyProtection="1">
      <alignment horizontal="center" vertical="center"/>
      <protection locked="0"/>
    </xf>
    <xf numFmtId="0" fontId="47" fillId="0" borderId="40" xfId="0" applyNumberFormat="1" applyFont="1" applyFill="1" applyBorder="1" applyAlignment="1" applyProtection="1">
      <alignment horizontal="center" vertical="center"/>
      <protection locked="0"/>
    </xf>
    <xf numFmtId="0" fontId="47" fillId="0" borderId="41" xfId="0" applyNumberFormat="1" applyFont="1" applyFill="1" applyBorder="1" applyAlignment="1" applyProtection="1">
      <alignment horizontal="center" vertical="center"/>
      <protection locked="0"/>
    </xf>
    <xf numFmtId="0" fontId="47" fillId="0" borderId="42" xfId="0" applyNumberFormat="1" applyFont="1" applyFill="1" applyBorder="1" applyAlignment="1" applyProtection="1">
      <alignment horizontal="center" vertical="center"/>
      <protection locked="0"/>
    </xf>
    <xf numFmtId="0" fontId="46" fillId="0" borderId="11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7" xfId="0" applyNumberFormat="1" applyFill="1" applyBorder="1" applyAlignment="1" applyProtection="1">
      <alignment horizontal="center" vertical="center"/>
      <protection locked="0"/>
    </xf>
    <xf numFmtId="0" fontId="0" fillId="0" borderId="12" xfId="0" applyNumberFormat="1" applyFill="1" applyBorder="1" applyAlignment="1" applyProtection="1">
      <alignment horizontal="center" vertical="center"/>
      <protection locked="0"/>
    </xf>
    <xf numFmtId="0" fontId="0" fillId="0" borderId="6" xfId="0" applyNumberFormat="1" applyFill="1" applyBorder="1" applyAlignment="1" applyProtection="1">
      <alignment horizontal="center" vertical="center"/>
      <protection locked="0"/>
    </xf>
    <xf numFmtId="0" fontId="4" fillId="0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 applyProtection="1">
      <alignment horizontal="center" vertical="center"/>
      <protection locked="0"/>
    </xf>
    <xf numFmtId="0" fontId="4" fillId="0" borderId="9" xfId="0" applyNumberFormat="1" applyFont="1" applyFill="1" applyBorder="1" applyAlignment="1" applyProtection="1">
      <alignment horizontal="center" vertical="center"/>
      <protection locked="0"/>
    </xf>
    <xf numFmtId="0" fontId="4" fillId="0" borderId="4" xfId="0" applyNumberFormat="1" applyFont="1" applyFill="1" applyBorder="1" applyAlignment="1" applyProtection="1">
      <alignment horizontal="center" vertical="center"/>
      <protection locked="0"/>
    </xf>
    <xf numFmtId="0" fontId="46" fillId="0" borderId="10" xfId="0" applyNumberFormat="1" applyFont="1" applyFill="1" applyBorder="1" applyAlignment="1" applyProtection="1">
      <alignment horizontal="center" vertical="center"/>
      <protection locked="0"/>
    </xf>
    <xf numFmtId="0" fontId="46" fillId="0" borderId="7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NumberFormat="1" applyFont="1" applyFill="1" applyBorder="1" applyAlignment="1" applyProtection="1">
      <alignment horizontal="center" vertical="center"/>
      <protection locked="0"/>
    </xf>
    <xf numFmtId="0" fontId="32" fillId="0" borderId="0" xfId="0" applyNumberFormat="1" applyFont="1" applyFill="1" applyAlignment="1" applyProtection="1">
      <alignment horizontal="center" vertical="center"/>
      <protection locked="0"/>
    </xf>
    <xf numFmtId="0" fontId="34" fillId="0" borderId="0" xfId="0" applyNumberFormat="1" applyFont="1" applyFill="1" applyAlignment="1" applyProtection="1">
      <alignment horizontal="center" vertical="center"/>
      <protection locked="0"/>
    </xf>
    <xf numFmtId="0" fontId="0" fillId="0" borderId="5" xfId="0" applyNumberFormat="1" applyFill="1" applyBorder="1" applyAlignment="1" applyProtection="1">
      <alignment horizontal="center" vertical="center"/>
      <protection locked="0"/>
    </xf>
    <xf numFmtId="0" fontId="46" fillId="0" borderId="6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NumberFormat="1" applyFont="1" applyFill="1" applyAlignment="1" applyProtection="1">
      <alignment horizontal="center" vertical="center"/>
      <protection locked="0"/>
    </xf>
    <xf numFmtId="0" fontId="12" fillId="0" borderId="0" xfId="0" applyNumberFormat="1" applyFont="1" applyFill="1" applyAlignment="1" applyProtection="1">
      <alignment horizontal="center"/>
      <protection locked="0"/>
    </xf>
    <xf numFmtId="0" fontId="0" fillId="0" borderId="20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9" xfId="0" applyNumberFormat="1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Border="1" applyAlignment="1" applyProtection="1">
      <alignment horizontal="right"/>
      <protection locked="0"/>
    </xf>
    <xf numFmtId="0" fontId="0" fillId="0" borderId="18" xfId="0" applyNumberFormat="1" applyFont="1" applyFill="1" applyBorder="1" applyAlignment="1" applyProtection="1">
      <alignment horizontal="center" shrinkToFit="1"/>
      <protection locked="0"/>
    </xf>
    <xf numFmtId="0" fontId="0" fillId="0" borderId="19" xfId="0" applyNumberFormat="1" applyFill="1" applyBorder="1" applyAlignment="1">
      <alignment horizontal="center" shrinkToFit="1"/>
    </xf>
    <xf numFmtId="0" fontId="46" fillId="0" borderId="21" xfId="0" applyNumberFormat="1" applyFont="1" applyFill="1" applyBorder="1" applyAlignment="1" applyProtection="1">
      <alignment horizontal="center" vertical="center"/>
      <protection locked="0"/>
    </xf>
    <xf numFmtId="0" fontId="46" fillId="0" borderId="16" xfId="0" applyNumberFormat="1" applyFont="1" applyFill="1" applyBorder="1" applyAlignment="1" applyProtection="1">
      <alignment horizontal="center" vertical="center"/>
      <protection locked="0"/>
    </xf>
    <xf numFmtId="0" fontId="46" fillId="0" borderId="17" xfId="0" applyNumberFormat="1" applyFont="1" applyFill="1" applyBorder="1" applyAlignment="1" applyProtection="1">
      <alignment horizontal="center" vertical="center"/>
      <protection locked="0"/>
    </xf>
    <xf numFmtId="0" fontId="4" fillId="0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35" xfId="0" applyNumberFormat="1" applyFont="1" applyFill="1" applyBorder="1" applyAlignment="1" applyProtection="1">
      <alignment horizontal="center" vertical="center"/>
      <protection locked="0"/>
    </xf>
    <xf numFmtId="0" fontId="4" fillId="0" borderId="6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vertical="center"/>
    </xf>
    <xf numFmtId="0" fontId="0" fillId="0" borderId="20" xfId="0" applyNumberFormat="1" applyFont="1" applyFill="1" applyBorder="1" applyAlignment="1" applyProtection="1">
      <alignment horizontal="center" vertical="center"/>
      <protection locked="0"/>
    </xf>
    <xf numFmtId="0" fontId="0" fillId="0" borderId="18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NumberFormat="1" applyFont="1" applyFill="1" applyBorder="1" applyAlignment="1" applyProtection="1">
      <alignment horizontal="center" vertical="center"/>
      <protection locked="0"/>
    </xf>
    <xf numFmtId="0" fontId="4" fillId="0" borderId="23" xfId="0" applyNumberFormat="1" applyFont="1" applyFill="1" applyBorder="1" applyAlignment="1" applyProtection="1">
      <alignment horizontal="center" vertical="center"/>
      <protection locked="0"/>
    </xf>
    <xf numFmtId="0" fontId="4" fillId="0" borderId="22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Alignment="1" applyProtection="1">
      <alignment horizontal="right"/>
      <protection locked="0"/>
    </xf>
    <xf numFmtId="0" fontId="0" fillId="0" borderId="4" xfId="0" applyNumberFormat="1" applyFill="1" applyBorder="1" applyAlignment="1">
      <alignment vertical="center"/>
    </xf>
    <xf numFmtId="0" fontId="0" fillId="0" borderId="18" xfId="0" applyNumberFormat="1" applyFont="1" applyFill="1" applyBorder="1" applyAlignment="1"/>
    <xf numFmtId="0" fontId="0" fillId="0" borderId="19" xfId="0" applyNumberFormat="1" applyFont="1" applyFill="1" applyBorder="1" applyAlignment="1"/>
    <xf numFmtId="0" fontId="46" fillId="0" borderId="16" xfId="0" applyNumberFormat="1" applyFont="1" applyFill="1" applyBorder="1" applyAlignment="1">
      <alignment vertical="center"/>
    </xf>
    <xf numFmtId="0" fontId="47" fillId="0" borderId="0" xfId="0" applyNumberFormat="1" applyFont="1" applyFill="1" applyBorder="1" applyAlignment="1" applyProtection="1">
      <alignment vertical="center"/>
      <protection locked="0"/>
    </xf>
    <xf numFmtId="0" fontId="0" fillId="0" borderId="4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46" fillId="0" borderId="0" xfId="0" applyNumberFormat="1" applyFont="1" applyFill="1" applyBorder="1" applyAlignment="1" applyProtection="1">
      <alignment horizontal="center" vertical="center"/>
      <protection locked="0"/>
    </xf>
    <xf numFmtId="0" fontId="46" fillId="0" borderId="0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NumberFormat="1" applyFont="1" applyFill="1" applyBorder="1" applyAlignment="1" applyProtection="1">
      <alignment horizontal="center" vertical="center"/>
      <protection locked="0"/>
    </xf>
    <xf numFmtId="0" fontId="0" fillId="0" borderId="42" xfId="0" applyNumberFormat="1" applyFont="1" applyFill="1" applyBorder="1" applyAlignment="1" applyProtection="1">
      <alignment horizontal="center" vertical="center"/>
      <protection locked="0"/>
    </xf>
    <xf numFmtId="0" fontId="40" fillId="0" borderId="41" xfId="0" applyNumberFormat="1" applyFont="1" applyFill="1" applyBorder="1" applyAlignment="1" applyProtection="1">
      <alignment horizontal="center" vertical="center"/>
      <protection locked="0"/>
    </xf>
    <xf numFmtId="0" fontId="4" fillId="0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4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NumberFormat="1" applyFont="1" applyFill="1" applyBorder="1" applyAlignment="1" applyProtection="1">
      <protection locked="0"/>
    </xf>
    <xf numFmtId="0" fontId="4" fillId="0" borderId="5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46" fillId="0" borderId="35" xfId="0" applyNumberFormat="1" applyFont="1" applyFill="1" applyBorder="1" applyAlignment="1" applyProtection="1">
      <alignment horizontal="center" vertical="center"/>
      <protection locked="0"/>
    </xf>
    <xf numFmtId="0" fontId="46" fillId="0" borderId="39" xfId="0" applyNumberFormat="1" applyFont="1" applyFill="1" applyBorder="1" applyAlignment="1" applyProtection="1">
      <alignment horizontal="center" vertical="center"/>
      <protection locked="0"/>
    </xf>
    <xf numFmtId="0" fontId="46" fillId="0" borderId="10" xfId="0" applyNumberFormat="1" applyFont="1" applyFill="1" applyBorder="1" applyAlignment="1" applyProtection="1">
      <alignment horizontal="center"/>
      <protection locked="0"/>
    </xf>
    <xf numFmtId="0" fontId="46" fillId="0" borderId="9" xfId="0" applyNumberFormat="1" applyFont="1" applyFill="1" applyBorder="1" applyAlignment="1" applyProtection="1">
      <alignment horizontal="center"/>
      <protection locked="0"/>
    </xf>
    <xf numFmtId="0" fontId="46" fillId="0" borderId="9" xfId="0" applyNumberFormat="1" applyFont="1" applyFill="1" applyBorder="1" applyAlignment="1" applyProtection="1">
      <alignment horizontal="center" vertical="center"/>
      <protection locked="0"/>
    </xf>
    <xf numFmtId="0" fontId="6" fillId="0" borderId="34" xfId="0" applyNumberFormat="1" applyFont="1" applyFill="1" applyBorder="1" applyAlignment="1" applyProtection="1">
      <alignment horizontal="right"/>
      <protection locked="0"/>
    </xf>
    <xf numFmtId="0" fontId="6" fillId="0" borderId="34" xfId="0" applyNumberFormat="1" applyFont="1" applyFill="1" applyBorder="1" applyAlignment="1" applyProtection="1">
      <alignment horizontal="left"/>
      <protection locked="0"/>
    </xf>
    <xf numFmtId="0" fontId="26" fillId="0" borderId="0" xfId="0" applyNumberFormat="1" applyFont="1" applyFill="1" applyAlignment="1" applyProtection="1">
      <alignment horizontal="center" vertical="center" shrinkToFit="1"/>
      <protection locked="0"/>
    </xf>
    <xf numFmtId="0" fontId="0" fillId="0" borderId="25" xfId="0" applyNumberFormat="1" applyFill="1" applyBorder="1" applyAlignment="1" applyProtection="1">
      <alignment horizontal="center" vertical="center"/>
      <protection locked="0"/>
    </xf>
    <xf numFmtId="0" fontId="0" fillId="0" borderId="27" xfId="0" applyNumberFormat="1" applyFill="1" applyBorder="1" applyAlignment="1" applyProtection="1">
      <alignment horizontal="center" vertical="center"/>
      <protection locked="0"/>
    </xf>
    <xf numFmtId="0" fontId="0" fillId="0" borderId="26" xfId="0" applyNumberForma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6" fillId="0" borderId="20" xfId="0" applyNumberFormat="1" applyFont="1" applyFill="1" applyBorder="1" applyAlignment="1" applyProtection="1">
      <alignment horizontal="center" vertical="center"/>
      <protection locked="0"/>
    </xf>
    <xf numFmtId="0" fontId="46" fillId="0" borderId="18" xfId="0" applyNumberFormat="1" applyFont="1" applyFill="1" applyBorder="1" applyAlignment="1">
      <alignment vertical="center"/>
    </xf>
    <xf numFmtId="0" fontId="0" fillId="0" borderId="18" xfId="0" applyNumberFormat="1" applyFill="1" applyBorder="1" applyAlignment="1" applyProtection="1">
      <alignment horizontal="center" vertical="center"/>
      <protection locked="0"/>
    </xf>
    <xf numFmtId="0" fontId="4" fillId="0" borderId="25" xfId="0" applyNumberFormat="1" applyFont="1" applyFill="1" applyBorder="1" applyAlignment="1" applyProtection="1">
      <alignment horizontal="center" vertical="center"/>
      <protection locked="0"/>
    </xf>
    <xf numFmtId="0" fontId="4" fillId="0" borderId="27" xfId="0" applyNumberFormat="1" applyFont="1" applyFill="1" applyBorder="1" applyAlignment="1" applyProtection="1">
      <alignment horizontal="center" vertical="center"/>
      <protection locked="0"/>
    </xf>
    <xf numFmtId="0" fontId="6" fillId="0" borderId="16" xfId="0" applyNumberFormat="1" applyFont="1" applyFill="1" applyBorder="1" applyAlignment="1" applyProtection="1">
      <alignment horizontal="right"/>
      <protection locked="0"/>
    </xf>
    <xf numFmtId="0" fontId="47" fillId="0" borderId="7" xfId="0" applyNumberFormat="1" applyFont="1" applyFill="1" applyBorder="1" applyAlignment="1" applyProtection="1">
      <alignment horizontal="center" vertical="center"/>
      <protection locked="0"/>
    </xf>
    <xf numFmtId="0" fontId="4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NumberFormat="1" applyFont="1" applyFill="1" applyAlignment="1" applyProtection="1">
      <alignment horizontal="center" vertical="center"/>
      <protection locked="0"/>
    </xf>
    <xf numFmtId="0" fontId="4" fillId="0" borderId="18" xfId="0" applyNumberFormat="1" applyFont="1" applyFill="1" applyBorder="1" applyAlignment="1" applyProtection="1">
      <alignment horizontal="center" vertical="center"/>
      <protection locked="0"/>
    </xf>
    <xf numFmtId="0" fontId="4" fillId="0" borderId="19" xfId="0" applyNumberFormat="1" applyFont="1" applyFill="1" applyBorder="1" applyAlignment="1" applyProtection="1">
      <alignment horizontal="center" vertical="center"/>
      <protection locked="0"/>
    </xf>
    <xf numFmtId="0" fontId="0" fillId="0" borderId="12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47" fillId="0" borderId="10" xfId="0" applyNumberFormat="1" applyFont="1" applyFill="1" applyBorder="1" applyAlignment="1" applyProtection="1">
      <alignment horizontal="center" vertical="center"/>
      <protection locked="0"/>
    </xf>
    <xf numFmtId="0" fontId="47" fillId="0" borderId="9" xfId="0" applyNumberFormat="1" applyFont="1" applyFill="1" applyBorder="1" applyAlignment="1" applyProtection="1">
      <alignment horizontal="center" vertical="center"/>
      <protection locked="0"/>
    </xf>
    <xf numFmtId="0" fontId="46" fillId="0" borderId="11" xfId="0" applyNumberFormat="1" applyFont="1" applyFill="1" applyBorder="1" applyAlignment="1">
      <alignment horizontal="center" vertical="center"/>
    </xf>
    <xf numFmtId="0" fontId="46" fillId="0" borderId="6" xfId="0" applyNumberFormat="1" applyFont="1" applyFill="1" applyBorder="1" applyAlignment="1">
      <alignment horizontal="center" vertical="center"/>
    </xf>
    <xf numFmtId="3" fontId="4" fillId="0" borderId="5" xfId="0" applyNumberFormat="1" applyFont="1" applyFill="1" applyBorder="1" applyAlignment="1" applyProtection="1">
      <alignment horizontal="center" vertical="center"/>
      <protection locked="0"/>
    </xf>
    <xf numFmtId="3" fontId="4" fillId="0" borderId="6" xfId="0" applyNumberFormat="1" applyFont="1" applyFill="1" applyBorder="1" applyAlignment="1" applyProtection="1">
      <alignment horizontal="center" vertical="center"/>
      <protection locked="0"/>
    </xf>
    <xf numFmtId="176" fontId="4" fillId="0" borderId="5" xfId="0" applyNumberFormat="1" applyFont="1" applyFill="1" applyBorder="1" applyAlignment="1" applyProtection="1">
      <alignment horizontal="center" vertical="center"/>
      <protection locked="0"/>
    </xf>
    <xf numFmtId="176" fontId="4" fillId="0" borderId="6" xfId="0" applyNumberFormat="1" applyFont="1" applyFill="1" applyBorder="1" applyAlignment="1" applyProtection="1">
      <alignment horizontal="center" vertical="center"/>
      <protection locked="0"/>
    </xf>
    <xf numFmtId="3" fontId="47" fillId="0" borderId="10" xfId="0" applyNumberFormat="1" applyFont="1" applyFill="1" applyBorder="1" applyAlignment="1" applyProtection="1">
      <alignment horizontal="center" vertical="center"/>
      <protection locked="0"/>
    </xf>
    <xf numFmtId="3" fontId="47" fillId="0" borderId="7" xfId="0" applyNumberFormat="1" applyFont="1" applyFill="1" applyBorder="1" applyAlignment="1" applyProtection="1">
      <alignment horizontal="center" vertical="center"/>
      <protection locked="0"/>
    </xf>
    <xf numFmtId="176" fontId="47" fillId="0" borderId="10" xfId="0" applyNumberFormat="1" applyFont="1" applyFill="1" applyBorder="1" applyAlignment="1" applyProtection="1">
      <alignment horizontal="center" vertical="center"/>
      <protection locked="0"/>
    </xf>
    <xf numFmtId="176" fontId="47" fillId="0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30" xfId="0" applyNumberFormat="1" applyFont="1" applyFill="1" applyBorder="1" applyAlignment="1" applyProtection="1">
      <alignment horizontal="right"/>
      <protection locked="0"/>
    </xf>
    <xf numFmtId="0" fontId="0" fillId="0" borderId="0" xfId="0" applyNumberFormat="1" applyFill="1" applyAlignment="1">
      <alignment vertical="center"/>
    </xf>
    <xf numFmtId="0" fontId="4" fillId="0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NumberFormat="1" applyFill="1" applyBorder="1" applyAlignment="1"/>
    <xf numFmtId="0" fontId="9" fillId="0" borderId="0" xfId="0" applyNumberFormat="1" applyFont="1" applyFill="1" applyAlignment="1" applyProtection="1">
      <alignment horizontal="left"/>
      <protection locked="0"/>
    </xf>
    <xf numFmtId="0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NumberFormat="1" applyFont="1" applyFill="1" applyBorder="1" applyAlignment="1" applyProtection="1">
      <alignment horizontal="center" vertical="center"/>
      <protection locked="0"/>
    </xf>
    <xf numFmtId="0" fontId="10" fillId="0" borderId="7" xfId="0" applyNumberFormat="1" applyFont="1" applyFill="1" applyBorder="1" applyAlignment="1" applyProtection="1">
      <alignment horizontal="center" vertical="center"/>
      <protection locked="0"/>
    </xf>
    <xf numFmtId="0" fontId="10" fillId="0" borderId="33" xfId="0" applyNumberFormat="1" applyFont="1" applyFill="1" applyBorder="1" applyAlignment="1" applyProtection="1">
      <alignment horizontal="center" vertical="center"/>
      <protection locked="0"/>
    </xf>
    <xf numFmtId="0" fontId="10" fillId="0" borderId="30" xfId="0" applyNumberFormat="1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 applyProtection="1">
      <alignment horizontal="center" vertical="center"/>
      <protection locked="0"/>
    </xf>
    <xf numFmtId="0" fontId="9" fillId="0" borderId="30" xfId="0" applyNumberFormat="1" applyFont="1" applyFill="1" applyBorder="1" applyAlignment="1" applyProtection="1">
      <alignment horizontal="left"/>
      <protection locked="0"/>
    </xf>
    <xf numFmtId="0" fontId="49" fillId="0" borderId="0" xfId="0" applyNumberFormat="1" applyFont="1" applyFill="1" applyAlignment="1" applyProtection="1">
      <alignment horizontal="left"/>
      <protection locked="0"/>
    </xf>
    <xf numFmtId="0" fontId="47" fillId="0" borderId="44" xfId="0" applyNumberFormat="1" applyFont="1" applyFill="1" applyBorder="1" applyAlignment="1" applyProtection="1">
      <alignment horizontal="center" vertical="center"/>
      <protection locked="0"/>
    </xf>
    <xf numFmtId="0" fontId="47" fillId="0" borderId="46" xfId="0" applyNumberFormat="1" applyFont="1" applyFill="1" applyBorder="1" applyAlignment="1" applyProtection="1">
      <alignment horizontal="center" vertical="center"/>
      <protection locked="0"/>
    </xf>
    <xf numFmtId="0" fontId="47" fillId="0" borderId="32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NumberFormat="1" applyFill="1" applyBorder="1" applyAlignment="1" applyProtection="1">
      <alignment horizontal="center" vertical="center"/>
      <protection locked="0"/>
    </xf>
    <xf numFmtId="3" fontId="6" fillId="0" borderId="34" xfId="0" applyNumberFormat="1" applyFont="1" applyFill="1" applyBorder="1" applyAlignment="1" applyProtection="1">
      <alignment horizontal="right"/>
      <protection locked="0"/>
    </xf>
    <xf numFmtId="0" fontId="6" fillId="0" borderId="34" xfId="0" applyNumberFormat="1" applyFont="1" applyFill="1" applyBorder="1" applyAlignment="1" applyProtection="1">
      <alignment horizontal="center"/>
      <protection locked="0"/>
    </xf>
    <xf numFmtId="0" fontId="4" fillId="0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26" xfId="0" applyNumberFormat="1" applyFont="1" applyFill="1" applyBorder="1" applyAlignment="1" applyProtection="1">
      <alignment horizontal="center" vertical="center"/>
      <protection locked="0"/>
    </xf>
    <xf numFmtId="0" fontId="47" fillId="0" borderId="19" xfId="0" applyNumberFormat="1" applyFont="1" applyFill="1" applyBorder="1" applyAlignment="1" applyProtection="1">
      <alignment horizontal="center" vertical="center"/>
      <protection locked="0"/>
    </xf>
    <xf numFmtId="0" fontId="47" fillId="0" borderId="27" xfId="0" applyNumberFormat="1" applyFont="1" applyFill="1" applyBorder="1" applyAlignment="1" applyProtection="1">
      <alignment horizontal="center" vertical="center"/>
      <protection locked="0"/>
    </xf>
    <xf numFmtId="0" fontId="56" fillId="0" borderId="0" xfId="0" applyNumberFormat="1" applyFont="1" applyFill="1" applyAlignment="1" applyProtection="1">
      <alignment horizontal="center" vertical="center"/>
      <protection locked="0"/>
    </xf>
    <xf numFmtId="0" fontId="57" fillId="0" borderId="0" xfId="0" applyNumberFormat="1" applyFont="1" applyFill="1" applyAlignment="1"/>
    <xf numFmtId="0" fontId="61" fillId="0" borderId="9" xfId="0" applyNumberFormat="1" applyFont="1" applyFill="1" applyBorder="1" applyAlignment="1" applyProtection="1">
      <alignment horizontal="center" vertical="center"/>
      <protection locked="0"/>
    </xf>
    <xf numFmtId="0" fontId="61" fillId="0" borderId="7" xfId="0" applyNumberFormat="1" applyFont="1" applyFill="1" applyBorder="1" applyAlignment="1" applyProtection="1">
      <alignment horizontal="center" vertical="center"/>
      <protection locked="0"/>
    </xf>
    <xf numFmtId="0" fontId="41" fillId="0" borderId="4" xfId="0" applyNumberFormat="1" applyFont="1" applyFill="1" applyBorder="1" applyAlignment="1" applyProtection="1">
      <alignment horizontal="center" vertical="center"/>
      <protection locked="0"/>
    </xf>
    <xf numFmtId="0" fontId="41" fillId="0" borderId="6" xfId="0" applyNumberFormat="1" applyFont="1" applyFill="1" applyBorder="1" applyAlignment="1" applyProtection="1">
      <alignment horizontal="center" vertical="center"/>
      <protection locked="0"/>
    </xf>
    <xf numFmtId="0" fontId="41" fillId="0" borderId="12" xfId="0" applyNumberFormat="1" applyFont="1" applyFill="1" applyBorder="1" applyAlignment="1" applyProtection="1">
      <alignment horizontal="center" vertical="center"/>
      <protection locked="0"/>
    </xf>
    <xf numFmtId="0" fontId="58" fillId="0" borderId="0" xfId="0" applyNumberFormat="1" applyFont="1" applyFill="1" applyAlignment="1" applyProtection="1">
      <alignment horizontal="center" vertical="center"/>
      <protection locked="0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00"/>
      <color rgb="FF33CC33"/>
      <color rgb="FF99FF66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305" zoomScaleSheetLayoutView="68" workbookViewId="0"/>
  </sheetViews>
  <sheetFormatPr defaultRowHeight="12"/>
  <sheetData/>
  <phoneticPr fontId="39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="85" zoomScaleNormal="100" zoomScaleSheetLayoutView="85" workbookViewId="0">
      <pane xSplit="1" ySplit="7" topLeftCell="B8" activePane="bottomRight" state="frozen"/>
      <selection activeCell="F2" sqref="F2"/>
      <selection pane="topRight" activeCell="F2" sqref="F2"/>
      <selection pane="bottomLeft" activeCell="F2" sqref="F2"/>
      <selection pane="bottomRight" activeCell="A2" sqref="A2:H2"/>
    </sheetView>
  </sheetViews>
  <sheetFormatPr defaultRowHeight="12"/>
  <cols>
    <col min="1" max="1" width="11.7109375" style="70" customWidth="1"/>
    <col min="2" max="7" width="13.7109375" style="70" customWidth="1"/>
    <col min="8" max="8" width="11.7109375" style="70" customWidth="1"/>
    <col min="9" max="16384" width="9.140625" style="70"/>
  </cols>
  <sheetData>
    <row r="1" spans="1:8" s="105" customFormat="1" ht="24.95" customHeight="1">
      <c r="A1" s="105" t="s">
        <v>623</v>
      </c>
      <c r="B1" s="157"/>
      <c r="C1" s="158"/>
    </row>
    <row r="2" spans="1:8" s="115" customFormat="1" ht="24.95" customHeight="1">
      <c r="A2" s="776" t="s">
        <v>720</v>
      </c>
      <c r="B2" s="776"/>
      <c r="C2" s="776"/>
      <c r="D2" s="776"/>
      <c r="E2" s="776"/>
      <c r="F2" s="776"/>
      <c r="G2" s="776"/>
      <c r="H2" s="776"/>
    </row>
    <row r="3" spans="1:8" s="67" customFormat="1" ht="23.1" customHeight="1">
      <c r="A3" s="777" t="s">
        <v>41</v>
      </c>
      <c r="B3" s="777"/>
      <c r="C3" s="777"/>
      <c r="D3" s="777"/>
      <c r="E3" s="777"/>
      <c r="F3" s="777"/>
      <c r="G3" s="777"/>
      <c r="H3" s="777"/>
    </row>
    <row r="4" spans="1:8" s="107" customFormat="1" ht="15" customHeight="1" thickBot="1">
      <c r="A4" s="107" t="s">
        <v>520</v>
      </c>
      <c r="H4" s="278" t="s">
        <v>521</v>
      </c>
    </row>
    <row r="5" spans="1:8" s="108" customFormat="1" ht="18" customHeight="1">
      <c r="A5" s="183"/>
      <c r="B5" s="793" t="s">
        <v>402</v>
      </c>
      <c r="C5" s="794"/>
      <c r="D5" s="795"/>
      <c r="E5" s="793" t="s">
        <v>404</v>
      </c>
      <c r="F5" s="794"/>
      <c r="G5" s="795"/>
      <c r="H5" s="166"/>
    </row>
    <row r="6" spans="1:8" s="108" customFormat="1" ht="18" customHeight="1">
      <c r="A6" s="169" t="s">
        <v>285</v>
      </c>
      <c r="B6" s="169" t="s">
        <v>403</v>
      </c>
      <c r="C6" s="194" t="s">
        <v>351</v>
      </c>
      <c r="D6" s="193" t="s">
        <v>17</v>
      </c>
      <c r="E6" s="169" t="s">
        <v>403</v>
      </c>
      <c r="F6" s="194" t="s">
        <v>351</v>
      </c>
      <c r="G6" s="558" t="s">
        <v>17</v>
      </c>
      <c r="H6" s="171" t="s">
        <v>315</v>
      </c>
    </row>
    <row r="7" spans="1:8" s="108" customFormat="1" ht="18" customHeight="1">
      <c r="A7" s="176"/>
      <c r="B7" s="176" t="s">
        <v>294</v>
      </c>
      <c r="C7" s="199" t="s">
        <v>147</v>
      </c>
      <c r="D7" s="563" t="s">
        <v>306</v>
      </c>
      <c r="E7" s="176" t="s">
        <v>294</v>
      </c>
      <c r="F7" s="199" t="s">
        <v>147</v>
      </c>
      <c r="G7" s="563" t="s">
        <v>306</v>
      </c>
      <c r="H7" s="178"/>
    </row>
    <row r="8" spans="1:8" s="112" customFormat="1" ht="43.5" customHeight="1">
      <c r="A8" s="167">
        <v>2016</v>
      </c>
      <c r="B8" s="179">
        <v>7045</v>
      </c>
      <c r="C8" s="179">
        <v>2770</v>
      </c>
      <c r="D8" s="179">
        <v>39</v>
      </c>
      <c r="E8" s="179">
        <v>3377</v>
      </c>
      <c r="F8" s="179">
        <v>4052</v>
      </c>
      <c r="G8" s="179">
        <v>120</v>
      </c>
      <c r="H8" s="171">
        <v>2016</v>
      </c>
    </row>
    <row r="9" spans="1:8" s="112" customFormat="1" ht="43.5" customHeight="1">
      <c r="A9" s="167">
        <v>2017</v>
      </c>
      <c r="B9" s="609">
        <v>7900</v>
      </c>
      <c r="C9" s="609">
        <v>3426</v>
      </c>
      <c r="D9" s="609">
        <v>43</v>
      </c>
      <c r="E9" s="609">
        <v>3117</v>
      </c>
      <c r="F9" s="609">
        <v>3585</v>
      </c>
      <c r="G9" s="609">
        <v>115</v>
      </c>
      <c r="H9" s="171">
        <v>2017</v>
      </c>
    </row>
    <row r="10" spans="1:8" s="112" customFormat="1" ht="43.5" customHeight="1">
      <c r="A10" s="167">
        <v>2018</v>
      </c>
      <c r="B10" s="609">
        <v>6934</v>
      </c>
      <c r="C10" s="609">
        <v>3036</v>
      </c>
      <c r="D10" s="609">
        <v>44</v>
      </c>
      <c r="E10" s="609">
        <v>2283</v>
      </c>
      <c r="F10" s="609">
        <v>2762</v>
      </c>
      <c r="G10" s="609">
        <v>121</v>
      </c>
      <c r="H10" s="171">
        <v>2018</v>
      </c>
    </row>
    <row r="11" spans="1:8" s="112" customFormat="1" ht="43.5" customHeight="1">
      <c r="A11" s="167">
        <v>2019</v>
      </c>
      <c r="B11" s="609">
        <v>6804</v>
      </c>
      <c r="C11" s="609">
        <v>2625</v>
      </c>
      <c r="D11" s="609">
        <v>39</v>
      </c>
      <c r="E11" s="609">
        <v>2489</v>
      </c>
      <c r="F11" s="609">
        <v>2912</v>
      </c>
      <c r="G11" s="609">
        <v>117</v>
      </c>
      <c r="H11" s="171">
        <v>2019</v>
      </c>
    </row>
    <row r="12" spans="1:8" s="112" customFormat="1" ht="43.5" customHeight="1">
      <c r="A12" s="167">
        <v>2020</v>
      </c>
      <c r="B12" s="609">
        <v>6227</v>
      </c>
      <c r="C12" s="609">
        <v>1325</v>
      </c>
      <c r="D12" s="609">
        <v>21</v>
      </c>
      <c r="E12" s="609">
        <v>2828</v>
      </c>
      <c r="F12" s="609">
        <v>3252</v>
      </c>
      <c r="G12" s="609">
        <v>115</v>
      </c>
      <c r="H12" s="171">
        <v>2020</v>
      </c>
    </row>
    <row r="13" spans="1:8" s="109" customFormat="1" ht="43.5" customHeight="1" thickBot="1">
      <c r="A13" s="181">
        <v>2021</v>
      </c>
      <c r="B13" s="146">
        <v>5283</v>
      </c>
      <c r="C13" s="146">
        <v>2162</v>
      </c>
      <c r="D13" s="146">
        <v>41</v>
      </c>
      <c r="E13" s="146">
        <v>2218</v>
      </c>
      <c r="F13" s="146">
        <v>2583</v>
      </c>
      <c r="G13" s="146">
        <v>117</v>
      </c>
      <c r="H13" s="182">
        <f>A13</f>
        <v>2021</v>
      </c>
    </row>
    <row r="14" spans="1:8" s="108" customFormat="1" ht="18" customHeight="1">
      <c r="A14" s="183"/>
      <c r="B14" s="793" t="s">
        <v>407</v>
      </c>
      <c r="C14" s="794"/>
      <c r="D14" s="795"/>
      <c r="E14" s="793" t="s">
        <v>406</v>
      </c>
      <c r="F14" s="794"/>
      <c r="G14" s="795"/>
      <c r="H14" s="166"/>
    </row>
    <row r="15" spans="1:8" s="108" customFormat="1" ht="18" customHeight="1">
      <c r="A15" s="169" t="s">
        <v>212</v>
      </c>
      <c r="B15" s="169" t="s">
        <v>403</v>
      </c>
      <c r="C15" s="194" t="s">
        <v>351</v>
      </c>
      <c r="D15" s="281" t="s">
        <v>17</v>
      </c>
      <c r="E15" s="169" t="s">
        <v>405</v>
      </c>
      <c r="F15" s="194" t="s">
        <v>351</v>
      </c>
      <c r="G15" s="558" t="s">
        <v>17</v>
      </c>
      <c r="H15" s="171" t="s">
        <v>315</v>
      </c>
    </row>
    <row r="16" spans="1:8" s="108" customFormat="1" ht="18" customHeight="1">
      <c r="A16" s="176"/>
      <c r="B16" s="176" t="s">
        <v>294</v>
      </c>
      <c r="C16" s="199" t="s">
        <v>147</v>
      </c>
      <c r="D16" s="563" t="s">
        <v>306</v>
      </c>
      <c r="E16" s="176" t="s">
        <v>294</v>
      </c>
      <c r="F16" s="199" t="s">
        <v>147</v>
      </c>
      <c r="G16" s="563" t="s">
        <v>306</v>
      </c>
      <c r="H16" s="178"/>
    </row>
    <row r="17" spans="1:8" s="112" customFormat="1" ht="43.5" customHeight="1">
      <c r="A17" s="167">
        <v>2016</v>
      </c>
      <c r="B17" s="179">
        <v>426</v>
      </c>
      <c r="C17" s="179">
        <v>1563</v>
      </c>
      <c r="D17" s="179">
        <v>367</v>
      </c>
      <c r="E17" s="179">
        <v>25</v>
      </c>
      <c r="F17" s="179">
        <v>4</v>
      </c>
      <c r="G17" s="179">
        <v>18</v>
      </c>
      <c r="H17" s="171">
        <v>2016</v>
      </c>
    </row>
    <row r="18" spans="1:8" s="112" customFormat="1" ht="43.5" customHeight="1">
      <c r="A18" s="167">
        <v>2017</v>
      </c>
      <c r="B18" s="609">
        <v>398</v>
      </c>
      <c r="C18" s="609">
        <v>1292</v>
      </c>
      <c r="D18" s="609">
        <v>325</v>
      </c>
      <c r="E18" s="609">
        <v>28</v>
      </c>
      <c r="F18" s="609">
        <v>6</v>
      </c>
      <c r="G18" s="609">
        <v>21</v>
      </c>
      <c r="H18" s="171">
        <v>2017</v>
      </c>
    </row>
    <row r="19" spans="1:8" s="112" customFormat="1" ht="43.5" customHeight="1">
      <c r="A19" s="167">
        <v>2018</v>
      </c>
      <c r="B19" s="609">
        <v>312</v>
      </c>
      <c r="C19" s="609">
        <v>952</v>
      </c>
      <c r="D19" s="609">
        <v>305</v>
      </c>
      <c r="E19" s="609">
        <v>29</v>
      </c>
      <c r="F19" s="609">
        <v>24</v>
      </c>
      <c r="G19" s="609">
        <v>82</v>
      </c>
      <c r="H19" s="171">
        <v>2018</v>
      </c>
    </row>
    <row r="20" spans="1:8" s="112" customFormat="1" ht="43.5" customHeight="1">
      <c r="A20" s="167">
        <v>2019</v>
      </c>
      <c r="B20" s="609">
        <v>210</v>
      </c>
      <c r="C20" s="609">
        <v>585</v>
      </c>
      <c r="D20" s="609">
        <v>279</v>
      </c>
      <c r="E20" s="609">
        <v>0</v>
      </c>
      <c r="F20" s="609">
        <v>0</v>
      </c>
      <c r="G20" s="609">
        <v>0</v>
      </c>
      <c r="H20" s="171">
        <v>2019</v>
      </c>
    </row>
    <row r="21" spans="1:8" s="112" customFormat="1" ht="43.5" customHeight="1">
      <c r="A21" s="293">
        <v>2020</v>
      </c>
      <c r="B21" s="609">
        <v>236</v>
      </c>
      <c r="C21" s="609">
        <v>667</v>
      </c>
      <c r="D21" s="609">
        <v>283</v>
      </c>
      <c r="E21" s="609">
        <v>29</v>
      </c>
      <c r="F21" s="609">
        <v>23</v>
      </c>
      <c r="G21" s="609">
        <v>78</v>
      </c>
      <c r="H21" s="171">
        <v>2020</v>
      </c>
    </row>
    <row r="22" spans="1:8" s="147" customFormat="1" ht="43.5" customHeight="1">
      <c r="A22" s="187">
        <v>2021</v>
      </c>
      <c r="B22" s="492">
        <v>273</v>
      </c>
      <c r="C22" s="492">
        <v>789</v>
      </c>
      <c r="D22" s="492">
        <v>289</v>
      </c>
      <c r="E22" s="492">
        <v>0</v>
      </c>
      <c r="F22" s="492">
        <v>0</v>
      </c>
      <c r="G22" s="492">
        <v>0</v>
      </c>
      <c r="H22" s="741">
        <f>A22</f>
        <v>2021</v>
      </c>
    </row>
    <row r="23" spans="1:8" s="110" customFormat="1" ht="15" customHeight="1">
      <c r="A23" s="69" t="s">
        <v>680</v>
      </c>
      <c r="B23" s="216"/>
      <c r="F23" s="781" t="s">
        <v>554</v>
      </c>
      <c r="G23" s="781"/>
      <c r="H23" s="781"/>
    </row>
    <row r="29" spans="1:8">
      <c r="E29" s="99"/>
      <c r="G29" s="99"/>
      <c r="H29" s="99"/>
    </row>
  </sheetData>
  <mergeCells count="7">
    <mergeCell ref="F23:H23"/>
    <mergeCell ref="A2:H2"/>
    <mergeCell ref="A3:H3"/>
    <mergeCell ref="E5:G5"/>
    <mergeCell ref="B5:D5"/>
    <mergeCell ref="B14:D14"/>
    <mergeCell ref="E14:G14"/>
  </mergeCells>
  <phoneticPr fontId="39" type="noConversion"/>
  <printOptions horizontalCentered="1"/>
  <pageMargins left="0.39370078740157483" right="0.39370078740157483" top="0.55118110236220474" bottom="0.55118110236220474" header="0.51181102362204722" footer="0.51181102362204722"/>
  <pageSetup paperSize="9" orientation="portrait" blackAndWhite="1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view="pageBreakPreview" zoomScale="85" zoomScaleNormal="100" zoomScaleSheetLayoutView="85" workbookViewId="0">
      <selection activeCell="A2" sqref="A2"/>
    </sheetView>
  </sheetViews>
  <sheetFormatPr defaultRowHeight="12.75"/>
  <cols>
    <col min="1" max="9" width="11.28515625" style="144" customWidth="1"/>
    <col min="10" max="17" width="10.7109375" style="144" customWidth="1"/>
    <col min="18" max="18" width="15" style="104" customWidth="1"/>
    <col min="19" max="19" width="11.7109375" style="144" customWidth="1"/>
    <col min="20" max="20" width="29.42578125" style="144" customWidth="1"/>
    <col min="21" max="21" width="29.140625" style="144" customWidth="1"/>
    <col min="22" max="22" width="26.85546875" style="104" customWidth="1"/>
    <col min="23" max="28" width="14.7109375" style="144" customWidth="1"/>
    <col min="29" max="29" width="15.28515625" style="104" customWidth="1"/>
    <col min="30" max="30" width="3.140625" style="144" hidden="1" customWidth="1"/>
    <col min="31" max="16384" width="9.140625" style="144"/>
  </cols>
  <sheetData>
    <row r="1" spans="1:29" s="105" customFormat="1" ht="24.95" customHeight="1">
      <c r="A1" s="105" t="s">
        <v>649</v>
      </c>
      <c r="B1" s="454"/>
      <c r="C1" s="454"/>
      <c r="R1" s="455" t="s">
        <v>650</v>
      </c>
      <c r="S1" s="105" t="s">
        <v>651</v>
      </c>
      <c r="V1" s="217"/>
      <c r="AC1" s="455" t="s">
        <v>652</v>
      </c>
    </row>
    <row r="2" spans="1:29" s="108" customFormat="1" ht="24.95" customHeight="1">
      <c r="A2" s="189" t="s">
        <v>721</v>
      </c>
      <c r="B2" s="189"/>
      <c r="C2" s="189"/>
      <c r="D2" s="189"/>
      <c r="E2" s="189"/>
      <c r="F2" s="189"/>
      <c r="G2" s="189"/>
      <c r="H2" s="189"/>
      <c r="I2" s="189"/>
      <c r="J2" s="456" t="s">
        <v>6</v>
      </c>
      <c r="K2" s="457"/>
      <c r="L2" s="457"/>
      <c r="M2" s="457"/>
      <c r="N2" s="457"/>
      <c r="O2" s="457"/>
      <c r="P2" s="457"/>
      <c r="Q2" s="457"/>
      <c r="R2" s="458"/>
      <c r="S2" s="776" t="s">
        <v>610</v>
      </c>
      <c r="T2" s="776"/>
      <c r="U2" s="776"/>
      <c r="V2" s="776"/>
      <c r="W2" s="827" t="s">
        <v>109</v>
      </c>
      <c r="X2" s="827"/>
      <c r="Y2" s="827"/>
      <c r="Z2" s="827"/>
      <c r="AA2" s="827"/>
      <c r="AB2" s="827"/>
      <c r="AC2" s="827"/>
    </row>
    <row r="3" spans="1:29" s="112" customFormat="1" ht="23.1" customHeight="1">
      <c r="A3" s="459"/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460"/>
      <c r="S3" s="461"/>
      <c r="T3" s="461"/>
      <c r="U3" s="461"/>
      <c r="V3" s="462"/>
      <c r="W3" s="277"/>
      <c r="X3" s="277"/>
      <c r="Y3" s="277"/>
      <c r="Z3" s="277"/>
      <c r="AA3" s="277"/>
      <c r="AB3" s="277"/>
      <c r="AC3" s="460"/>
    </row>
    <row r="4" spans="1:29" s="92" customFormat="1" ht="15" customHeight="1" thickBot="1">
      <c r="A4" s="107" t="s">
        <v>585</v>
      </c>
      <c r="R4" s="248" t="s">
        <v>586</v>
      </c>
      <c r="S4" s="107" t="s">
        <v>585</v>
      </c>
      <c r="V4" s="247"/>
      <c r="W4" s="107"/>
      <c r="AC4" s="248" t="s">
        <v>586</v>
      </c>
    </row>
    <row r="5" spans="1:29" s="108" customFormat="1" ht="16.5" customHeight="1">
      <c r="A5" s="162" t="s">
        <v>451</v>
      </c>
      <c r="B5" s="832" t="s">
        <v>458</v>
      </c>
      <c r="C5" s="833"/>
      <c r="D5" s="833"/>
      <c r="E5" s="833"/>
      <c r="F5" s="833"/>
      <c r="G5" s="833"/>
      <c r="H5" s="833"/>
      <c r="I5" s="833"/>
      <c r="J5" s="192" t="s">
        <v>3</v>
      </c>
      <c r="K5" s="192"/>
      <c r="L5" s="192"/>
      <c r="M5" s="463"/>
      <c r="N5" s="192"/>
      <c r="O5" s="192"/>
      <c r="P5" s="192"/>
      <c r="Q5" s="463"/>
      <c r="R5" s="192" t="s">
        <v>315</v>
      </c>
      <c r="S5" s="464" t="s">
        <v>366</v>
      </c>
      <c r="T5" s="832" t="s">
        <v>587</v>
      </c>
      <c r="U5" s="834"/>
      <c r="V5" s="834"/>
      <c r="W5" s="263" t="s">
        <v>104</v>
      </c>
      <c r="X5" s="192"/>
      <c r="Y5" s="463"/>
      <c r="Z5" s="192"/>
      <c r="AA5" s="192"/>
      <c r="AB5" s="463"/>
      <c r="AC5" s="192" t="s">
        <v>315</v>
      </c>
    </row>
    <row r="6" spans="1:29" s="108" customFormat="1" ht="16.5" customHeight="1">
      <c r="A6" s="267"/>
      <c r="B6" s="830" t="s">
        <v>588</v>
      </c>
      <c r="C6" s="828"/>
      <c r="D6" s="828"/>
      <c r="E6" s="829"/>
      <c r="F6" s="830" t="s">
        <v>589</v>
      </c>
      <c r="G6" s="828"/>
      <c r="H6" s="828"/>
      <c r="I6" s="828"/>
      <c r="J6" s="828" t="s">
        <v>590</v>
      </c>
      <c r="K6" s="835"/>
      <c r="L6" s="835"/>
      <c r="M6" s="836"/>
      <c r="N6" s="830" t="s">
        <v>591</v>
      </c>
      <c r="O6" s="835"/>
      <c r="P6" s="835"/>
      <c r="Q6" s="836"/>
      <c r="R6" s="763"/>
      <c r="S6" s="465"/>
      <c r="T6" s="830" t="s">
        <v>7</v>
      </c>
      <c r="U6" s="814"/>
      <c r="V6" s="814"/>
      <c r="W6" s="828" t="s">
        <v>592</v>
      </c>
      <c r="X6" s="828"/>
      <c r="Y6" s="829"/>
      <c r="Z6" s="830" t="s">
        <v>593</v>
      </c>
      <c r="AA6" s="828"/>
      <c r="AB6" s="829"/>
      <c r="AC6" s="831"/>
    </row>
    <row r="7" spans="1:29" s="108" customFormat="1" ht="16.5" customHeight="1">
      <c r="A7" s="267"/>
      <c r="B7" s="392" t="s">
        <v>457</v>
      </c>
      <c r="C7" s="392" t="s">
        <v>71</v>
      </c>
      <c r="D7" s="392" t="s">
        <v>367</v>
      </c>
      <c r="E7" s="392" t="s">
        <v>68</v>
      </c>
      <c r="F7" s="392" t="s">
        <v>457</v>
      </c>
      <c r="G7" s="392" t="s">
        <v>71</v>
      </c>
      <c r="H7" s="392" t="s">
        <v>367</v>
      </c>
      <c r="I7" s="268" t="s">
        <v>68</v>
      </c>
      <c r="J7" s="466" t="s">
        <v>457</v>
      </c>
      <c r="K7" s="392" t="s">
        <v>71</v>
      </c>
      <c r="L7" s="392" t="s">
        <v>367</v>
      </c>
      <c r="M7" s="392" t="s">
        <v>68</v>
      </c>
      <c r="N7" s="392" t="s">
        <v>457</v>
      </c>
      <c r="O7" s="392" t="s">
        <v>71</v>
      </c>
      <c r="P7" s="392" t="s">
        <v>367</v>
      </c>
      <c r="Q7" s="392" t="s">
        <v>68</v>
      </c>
      <c r="R7" s="763"/>
      <c r="S7" s="467"/>
      <c r="T7" s="392" t="s">
        <v>60</v>
      </c>
      <c r="U7" s="392" t="s">
        <v>71</v>
      </c>
      <c r="V7" s="268" t="s">
        <v>68</v>
      </c>
      <c r="W7" s="466" t="s">
        <v>60</v>
      </c>
      <c r="X7" s="392" t="s">
        <v>71</v>
      </c>
      <c r="Y7" s="392" t="s">
        <v>68</v>
      </c>
      <c r="Z7" s="392" t="s">
        <v>60</v>
      </c>
      <c r="AA7" s="392" t="s">
        <v>71</v>
      </c>
      <c r="AB7" s="392" t="s">
        <v>68</v>
      </c>
      <c r="AC7" s="831"/>
    </row>
    <row r="8" spans="1:29" s="108" customFormat="1" ht="16.5" customHeight="1">
      <c r="A8" s="267"/>
      <c r="B8" s="174"/>
      <c r="C8" s="174" t="s">
        <v>305</v>
      </c>
      <c r="D8" s="174" t="s">
        <v>314</v>
      </c>
      <c r="E8" s="175"/>
      <c r="F8" s="174"/>
      <c r="G8" s="174" t="s">
        <v>305</v>
      </c>
      <c r="H8" s="174" t="s">
        <v>314</v>
      </c>
      <c r="I8" s="269"/>
      <c r="J8" s="293"/>
      <c r="K8" s="174" t="s">
        <v>305</v>
      </c>
      <c r="L8" s="174" t="s">
        <v>314</v>
      </c>
      <c r="M8" s="175"/>
      <c r="N8" s="174"/>
      <c r="O8" s="174" t="s">
        <v>305</v>
      </c>
      <c r="P8" s="174" t="s">
        <v>314</v>
      </c>
      <c r="Q8" s="175"/>
      <c r="R8" s="200"/>
      <c r="S8" s="467"/>
      <c r="T8" s="174" t="s">
        <v>305</v>
      </c>
      <c r="U8" s="174" t="s">
        <v>305</v>
      </c>
      <c r="V8" s="171"/>
      <c r="W8" s="293" t="s">
        <v>305</v>
      </c>
      <c r="X8" s="174" t="s">
        <v>305</v>
      </c>
      <c r="Y8" s="171"/>
      <c r="Z8" s="174" t="s">
        <v>305</v>
      </c>
      <c r="AA8" s="174" t="s">
        <v>305</v>
      </c>
      <c r="AB8" s="174"/>
      <c r="AC8" s="200"/>
    </row>
    <row r="9" spans="1:29" s="108" customFormat="1" ht="16.5" customHeight="1">
      <c r="A9" s="198" t="s">
        <v>333</v>
      </c>
      <c r="B9" s="177" t="s">
        <v>175</v>
      </c>
      <c r="C9" s="177" t="s">
        <v>130</v>
      </c>
      <c r="D9" s="177" t="s">
        <v>294</v>
      </c>
      <c r="E9" s="177" t="s">
        <v>141</v>
      </c>
      <c r="F9" s="177" t="s">
        <v>175</v>
      </c>
      <c r="G9" s="177" t="s">
        <v>130</v>
      </c>
      <c r="H9" s="177" t="s">
        <v>294</v>
      </c>
      <c r="I9" s="178" t="s">
        <v>141</v>
      </c>
      <c r="J9" s="176" t="s">
        <v>175</v>
      </c>
      <c r="K9" s="177" t="s">
        <v>130</v>
      </c>
      <c r="L9" s="177" t="s">
        <v>294</v>
      </c>
      <c r="M9" s="177" t="s">
        <v>141</v>
      </c>
      <c r="N9" s="177" t="s">
        <v>175</v>
      </c>
      <c r="O9" s="177" t="s">
        <v>130</v>
      </c>
      <c r="P9" s="177" t="s">
        <v>294</v>
      </c>
      <c r="Q9" s="177" t="s">
        <v>141</v>
      </c>
      <c r="R9" s="170" t="s">
        <v>313</v>
      </c>
      <c r="S9" s="274" t="s">
        <v>333</v>
      </c>
      <c r="T9" s="177" t="s">
        <v>594</v>
      </c>
      <c r="U9" s="177" t="s">
        <v>130</v>
      </c>
      <c r="V9" s="178" t="s">
        <v>141</v>
      </c>
      <c r="W9" s="176" t="s">
        <v>194</v>
      </c>
      <c r="X9" s="177" t="s">
        <v>130</v>
      </c>
      <c r="Y9" s="178" t="s">
        <v>141</v>
      </c>
      <c r="Z9" s="177" t="s">
        <v>194</v>
      </c>
      <c r="AA9" s="177" t="s">
        <v>130</v>
      </c>
      <c r="AB9" s="177" t="s">
        <v>141</v>
      </c>
      <c r="AC9" s="170" t="s">
        <v>313</v>
      </c>
    </row>
    <row r="10" spans="1:29" s="705" customFormat="1" ht="18.399999999999999" customHeight="1">
      <c r="A10" s="716">
        <v>2016</v>
      </c>
      <c r="B10" s="711">
        <v>6419</v>
      </c>
      <c r="C10" s="710">
        <v>26342</v>
      </c>
      <c r="D10" s="713">
        <v>39940</v>
      </c>
      <c r="E10" s="713">
        <v>99768</v>
      </c>
      <c r="F10" s="710">
        <v>1042</v>
      </c>
      <c r="G10" s="710">
        <v>4010</v>
      </c>
      <c r="H10" s="713">
        <v>6567</v>
      </c>
      <c r="I10" s="713">
        <v>18619</v>
      </c>
      <c r="J10" s="710">
        <v>5377</v>
      </c>
      <c r="K10" s="710">
        <v>22332</v>
      </c>
      <c r="L10" s="713">
        <v>33373</v>
      </c>
      <c r="M10" s="713">
        <v>81149</v>
      </c>
      <c r="N10" s="710">
        <v>0</v>
      </c>
      <c r="O10" s="710">
        <v>0</v>
      </c>
      <c r="P10" s="710">
        <v>0</v>
      </c>
      <c r="Q10" s="712">
        <v>0</v>
      </c>
      <c r="R10" s="715">
        <v>2016</v>
      </c>
      <c r="S10" s="715">
        <v>2016</v>
      </c>
      <c r="T10" s="717">
        <v>1694</v>
      </c>
      <c r="U10" s="714">
        <v>1762</v>
      </c>
      <c r="V10" s="714">
        <v>157309</v>
      </c>
      <c r="W10" s="714">
        <v>2</v>
      </c>
      <c r="X10" s="714">
        <v>2</v>
      </c>
      <c r="Y10" s="718">
        <v>150</v>
      </c>
      <c r="Z10" s="714">
        <v>1692</v>
      </c>
      <c r="AA10" s="714">
        <v>1760</v>
      </c>
      <c r="AB10" s="719">
        <v>157159</v>
      </c>
      <c r="AC10" s="715">
        <v>2016</v>
      </c>
    </row>
    <row r="11" spans="1:29" s="112" customFormat="1" ht="18.399999999999999" customHeight="1">
      <c r="A11" s="468">
        <v>2017</v>
      </c>
      <c r="B11" s="244">
        <v>7136</v>
      </c>
      <c r="C11" s="202">
        <v>26113</v>
      </c>
      <c r="D11" s="305">
        <v>42346</v>
      </c>
      <c r="E11" s="305">
        <v>125793</v>
      </c>
      <c r="F11" s="202">
        <v>1294</v>
      </c>
      <c r="G11" s="202">
        <v>4741</v>
      </c>
      <c r="H11" s="305">
        <v>7924</v>
      </c>
      <c r="I11" s="305">
        <v>29548</v>
      </c>
      <c r="J11" s="202">
        <v>5842</v>
      </c>
      <c r="K11" s="202">
        <v>21372</v>
      </c>
      <c r="L11" s="305">
        <v>34423</v>
      </c>
      <c r="M11" s="305">
        <v>96245</v>
      </c>
      <c r="N11" s="202">
        <v>0</v>
      </c>
      <c r="O11" s="202">
        <v>0</v>
      </c>
      <c r="P11" s="202">
        <v>0</v>
      </c>
      <c r="Q11" s="302">
        <v>0</v>
      </c>
      <c r="R11" s="460">
        <v>2017</v>
      </c>
      <c r="S11" s="460">
        <v>2017</v>
      </c>
      <c r="T11" s="469">
        <v>1622</v>
      </c>
      <c r="U11" s="329">
        <v>1690</v>
      </c>
      <c r="V11" s="329">
        <v>175607</v>
      </c>
      <c r="W11" s="329">
        <v>12</v>
      </c>
      <c r="X11" s="329">
        <v>12</v>
      </c>
      <c r="Y11" s="639">
        <v>209</v>
      </c>
      <c r="Z11" s="329">
        <v>1610</v>
      </c>
      <c r="AA11" s="329">
        <v>1678</v>
      </c>
      <c r="AB11" s="645">
        <v>175398</v>
      </c>
      <c r="AC11" s="460">
        <v>2017</v>
      </c>
    </row>
    <row r="12" spans="1:29" s="112" customFormat="1" ht="18.399999999999999" customHeight="1">
      <c r="A12" s="468">
        <v>2018</v>
      </c>
      <c r="B12" s="244">
        <v>8083</v>
      </c>
      <c r="C12" s="202">
        <v>26406</v>
      </c>
      <c r="D12" s="305">
        <v>43256.099999999991</v>
      </c>
      <c r="E12" s="305">
        <v>123008.30000000003</v>
      </c>
      <c r="F12" s="202">
        <v>1674</v>
      </c>
      <c r="G12" s="202">
        <v>6537</v>
      </c>
      <c r="H12" s="305">
        <v>11457.800000000001</v>
      </c>
      <c r="I12" s="305">
        <v>32266.799999999999</v>
      </c>
      <c r="J12" s="202">
        <v>6409</v>
      </c>
      <c r="K12" s="202">
        <v>19869</v>
      </c>
      <c r="L12" s="305">
        <v>31798.299999999996</v>
      </c>
      <c r="M12" s="305">
        <v>90741.5</v>
      </c>
      <c r="N12" s="202">
        <v>0</v>
      </c>
      <c r="O12" s="202">
        <v>0</v>
      </c>
      <c r="P12" s="202">
        <v>0</v>
      </c>
      <c r="Q12" s="302">
        <v>0</v>
      </c>
      <c r="R12" s="460">
        <v>2018</v>
      </c>
      <c r="S12" s="460">
        <v>2018</v>
      </c>
      <c r="T12" s="469">
        <v>1359</v>
      </c>
      <c r="U12" s="329">
        <v>1419</v>
      </c>
      <c r="V12" s="329">
        <v>201565</v>
      </c>
      <c r="W12" s="329">
        <v>14</v>
      </c>
      <c r="X12" s="329">
        <v>14</v>
      </c>
      <c r="Y12" s="639">
        <v>2653</v>
      </c>
      <c r="Z12" s="329">
        <v>1345</v>
      </c>
      <c r="AA12" s="329">
        <v>1405</v>
      </c>
      <c r="AB12" s="645">
        <v>198912</v>
      </c>
      <c r="AC12" s="460">
        <v>2018</v>
      </c>
    </row>
    <row r="13" spans="1:29" s="108" customFormat="1" ht="18.75" customHeight="1">
      <c r="A13" s="270">
        <v>2019</v>
      </c>
      <c r="B13" s="244">
        <v>8917</v>
      </c>
      <c r="C13" s="202">
        <v>27354</v>
      </c>
      <c r="D13" s="305">
        <v>46459.981999999989</v>
      </c>
      <c r="E13" s="305">
        <v>122206.92999999998</v>
      </c>
      <c r="F13" s="202">
        <v>2263</v>
      </c>
      <c r="G13" s="202">
        <v>8686</v>
      </c>
      <c r="H13" s="305">
        <v>15721.602000000004</v>
      </c>
      <c r="I13" s="305">
        <v>40658.180000000008</v>
      </c>
      <c r="J13" s="202">
        <v>6654</v>
      </c>
      <c r="K13" s="202">
        <v>18668</v>
      </c>
      <c r="L13" s="305">
        <v>30738.38</v>
      </c>
      <c r="M13" s="305">
        <v>81548.750000000015</v>
      </c>
      <c r="N13" s="207">
        <v>0</v>
      </c>
      <c r="O13" s="207">
        <v>0</v>
      </c>
      <c r="P13" s="207">
        <v>0</v>
      </c>
      <c r="Q13" s="207">
        <v>0</v>
      </c>
      <c r="R13" s="203">
        <v>2019</v>
      </c>
      <c r="S13" s="270">
        <v>2019</v>
      </c>
      <c r="T13" s="244">
        <v>1498</v>
      </c>
      <c r="U13" s="202">
        <v>1568</v>
      </c>
      <c r="V13" s="202">
        <v>213957</v>
      </c>
      <c r="W13" s="202">
        <v>15</v>
      </c>
      <c r="X13" s="202">
        <v>15</v>
      </c>
      <c r="Y13" s="305">
        <v>3828.96</v>
      </c>
      <c r="Z13" s="202">
        <v>1483</v>
      </c>
      <c r="AA13" s="202">
        <v>1553</v>
      </c>
      <c r="AB13" s="646">
        <v>210128.03999999998</v>
      </c>
      <c r="AC13" s="280">
        <v>2019</v>
      </c>
    </row>
    <row r="14" spans="1:29" s="108" customFormat="1" ht="18.75" customHeight="1">
      <c r="A14" s="270">
        <v>2020</v>
      </c>
      <c r="B14" s="244">
        <v>9722</v>
      </c>
      <c r="C14" s="202">
        <v>27950</v>
      </c>
      <c r="D14" s="305">
        <v>45928.05999999999</v>
      </c>
      <c r="E14" s="305">
        <v>117194.37</v>
      </c>
      <c r="F14" s="202">
        <v>3298</v>
      </c>
      <c r="G14" s="202">
        <v>13543</v>
      </c>
      <c r="H14" s="305">
        <v>23770</v>
      </c>
      <c r="I14" s="305">
        <v>52671.660000000011</v>
      </c>
      <c r="J14" s="202">
        <v>6424</v>
      </c>
      <c r="K14" s="202">
        <v>14407</v>
      </c>
      <c r="L14" s="305">
        <v>22158.059999999998</v>
      </c>
      <c r="M14" s="305">
        <v>64522.709999999992</v>
      </c>
      <c r="N14" s="207">
        <v>0</v>
      </c>
      <c r="O14" s="207">
        <v>0</v>
      </c>
      <c r="P14" s="207">
        <v>0</v>
      </c>
      <c r="Q14" s="207">
        <v>0</v>
      </c>
      <c r="R14" s="203">
        <v>2020</v>
      </c>
      <c r="S14" s="270">
        <v>2020</v>
      </c>
      <c r="T14" s="202">
        <v>1559</v>
      </c>
      <c r="U14" s="202">
        <v>1601</v>
      </c>
      <c r="V14" s="202">
        <v>207919.34000000003</v>
      </c>
      <c r="W14" s="202">
        <v>15</v>
      </c>
      <c r="X14" s="202">
        <v>15</v>
      </c>
      <c r="Y14" s="305">
        <v>4288.24</v>
      </c>
      <c r="Z14" s="202">
        <v>1544</v>
      </c>
      <c r="AA14" s="202">
        <v>1586</v>
      </c>
      <c r="AB14" s="646">
        <v>203631.1</v>
      </c>
      <c r="AC14" s="280">
        <v>2020</v>
      </c>
    </row>
    <row r="15" spans="1:29" s="108" customFormat="1" ht="36" customHeight="1">
      <c r="A15" s="283">
        <v>2021</v>
      </c>
      <c r="B15" s="397">
        <f t="shared" ref="B15:M15" si="0">SUM(B16:B37)</f>
        <v>9323</v>
      </c>
      <c r="C15" s="207">
        <f t="shared" si="0"/>
        <v>24927</v>
      </c>
      <c r="D15" s="304">
        <f t="shared" si="0"/>
        <v>40445.132469999997</v>
      </c>
      <c r="E15" s="304">
        <f t="shared" si="0"/>
        <v>135235.06783000001</v>
      </c>
      <c r="F15" s="207">
        <f t="shared" si="0"/>
        <v>3868</v>
      </c>
      <c r="G15" s="207">
        <f t="shared" si="0"/>
        <v>14839</v>
      </c>
      <c r="H15" s="304">
        <f t="shared" si="0"/>
        <v>25841.468987</v>
      </c>
      <c r="I15" s="304">
        <f t="shared" si="0"/>
        <v>80153.57346</v>
      </c>
      <c r="J15" s="207">
        <f t="shared" si="0"/>
        <v>5455</v>
      </c>
      <c r="K15" s="207">
        <f t="shared" si="0"/>
        <v>10088</v>
      </c>
      <c r="L15" s="304">
        <f t="shared" si="0"/>
        <v>14603.663483</v>
      </c>
      <c r="M15" s="304">
        <f t="shared" si="0"/>
        <v>55081.49437</v>
      </c>
      <c r="N15" s="207">
        <v>0</v>
      </c>
      <c r="O15" s="207">
        <v>0</v>
      </c>
      <c r="P15" s="207">
        <v>0</v>
      </c>
      <c r="Q15" s="207">
        <v>0</v>
      </c>
      <c r="R15" s="182">
        <f>A15</f>
        <v>2021</v>
      </c>
      <c r="S15" s="283">
        <f>R15</f>
        <v>2021</v>
      </c>
      <c r="T15" s="207">
        <f>SUM(T16:T37)</f>
        <v>1613</v>
      </c>
      <c r="U15" s="207">
        <f t="shared" ref="U15:W15" si="1">SUM(U16:U37)</f>
        <v>1688</v>
      </c>
      <c r="V15" s="207">
        <f t="shared" si="1"/>
        <v>234964.40124000004</v>
      </c>
      <c r="W15" s="207">
        <f t="shared" si="1"/>
        <v>20</v>
      </c>
      <c r="X15" s="207">
        <f t="shared" ref="X15" si="2">SUM(X16:X37)</f>
        <v>20</v>
      </c>
      <c r="Y15" s="304">
        <f t="shared" ref="Y15:Z15" si="3">SUM(Y16:Y37)</f>
        <v>4425.4940000000006</v>
      </c>
      <c r="Z15" s="207">
        <f t="shared" si="3"/>
        <v>1593</v>
      </c>
      <c r="AA15" s="207">
        <f t="shared" ref="AA15" si="4">SUM(AA16:AA37)</f>
        <v>1668</v>
      </c>
      <c r="AB15" s="647">
        <f t="shared" ref="AB15" si="5">SUM(AB16:AB37)</f>
        <v>230538.90724000009</v>
      </c>
      <c r="AC15" s="315">
        <f>S15</f>
        <v>2021</v>
      </c>
    </row>
    <row r="16" spans="1:29" s="108" customFormat="1" ht="17.100000000000001" customHeight="1">
      <c r="A16" s="62" t="s">
        <v>12</v>
      </c>
      <c r="B16" s="9">
        <f t="shared" ref="B16:B17" si="6">SUM(F16,J16)</f>
        <v>20</v>
      </c>
      <c r="C16" s="61">
        <f t="shared" ref="C16:C17" si="7">SUM(G16,K16)</f>
        <v>20</v>
      </c>
      <c r="D16" s="61">
        <f t="shared" ref="D16:D17" si="8">SUM(H16,L16)</f>
        <v>41.184489999999997</v>
      </c>
      <c r="E16" s="8">
        <f t="shared" ref="E16:E17" si="9">SUM(I16,M16)</f>
        <v>183.209</v>
      </c>
      <c r="F16" s="709">
        <v>4</v>
      </c>
      <c r="G16" s="709">
        <v>4</v>
      </c>
      <c r="H16" s="709">
        <v>22.3673</v>
      </c>
      <c r="I16" s="709">
        <v>130</v>
      </c>
      <c r="J16" s="709">
        <v>16</v>
      </c>
      <c r="K16" s="709">
        <v>16</v>
      </c>
      <c r="L16" s="709">
        <v>18.81719</v>
      </c>
      <c r="M16" s="709">
        <v>53.209000000000003</v>
      </c>
      <c r="N16" s="207">
        <v>0</v>
      </c>
      <c r="O16" s="207">
        <v>0</v>
      </c>
      <c r="P16" s="207">
        <v>0</v>
      </c>
      <c r="Q16" s="207">
        <v>0</v>
      </c>
      <c r="R16" s="528" t="s">
        <v>480</v>
      </c>
      <c r="S16" s="62" t="s">
        <v>12</v>
      </c>
      <c r="T16" s="6">
        <f>SUM(W16,Z16)</f>
        <v>0</v>
      </c>
      <c r="U16" s="6">
        <f t="shared" ref="U16:V16" si="10">SUM(X16,AA16)</f>
        <v>0</v>
      </c>
      <c r="V16" s="6">
        <f t="shared" si="10"/>
        <v>0</v>
      </c>
      <c r="W16" s="205">
        <v>0</v>
      </c>
      <c r="X16" s="205">
        <v>0</v>
      </c>
      <c r="Y16" s="7">
        <v>0</v>
      </c>
      <c r="Z16" s="205">
        <v>0</v>
      </c>
      <c r="AA16" s="34">
        <v>0</v>
      </c>
      <c r="AB16" s="5">
        <v>0</v>
      </c>
      <c r="AC16" s="361" t="s">
        <v>119</v>
      </c>
    </row>
    <row r="17" spans="1:29" s="108" customFormat="1" ht="17.100000000000001" customHeight="1">
      <c r="A17" s="62" t="s">
        <v>25</v>
      </c>
      <c r="B17" s="9">
        <f t="shared" si="6"/>
        <v>207</v>
      </c>
      <c r="C17" s="61">
        <f t="shared" si="7"/>
        <v>912</v>
      </c>
      <c r="D17" s="61">
        <f t="shared" si="8"/>
        <v>470.03885000000002</v>
      </c>
      <c r="E17" s="8">
        <f t="shared" si="9"/>
        <v>1958.7249000000002</v>
      </c>
      <c r="F17" s="709">
        <v>52</v>
      </c>
      <c r="G17" s="709">
        <v>541</v>
      </c>
      <c r="H17" s="709">
        <v>351.44628</v>
      </c>
      <c r="I17" s="709">
        <v>1091.7471</v>
      </c>
      <c r="J17" s="709">
        <v>155</v>
      </c>
      <c r="K17" s="709">
        <v>371</v>
      </c>
      <c r="L17" s="709">
        <v>118.59256999999999</v>
      </c>
      <c r="M17" s="709">
        <v>866.9778</v>
      </c>
      <c r="N17" s="207">
        <v>0</v>
      </c>
      <c r="O17" s="207">
        <v>0</v>
      </c>
      <c r="P17" s="207">
        <v>0</v>
      </c>
      <c r="Q17" s="207">
        <v>0</v>
      </c>
      <c r="R17" s="528" t="s">
        <v>481</v>
      </c>
      <c r="S17" s="62" t="s">
        <v>25</v>
      </c>
      <c r="T17" s="6">
        <f t="shared" ref="T17:T37" si="11">SUM(W17,Z17)</f>
        <v>13</v>
      </c>
      <c r="U17" s="6">
        <f t="shared" ref="U17:U37" si="12">SUM(X17,AA17)</f>
        <v>13</v>
      </c>
      <c r="V17" s="6">
        <f t="shared" ref="V17:V37" si="13">SUM(Y17,AB17)</f>
        <v>2139.6039999999998</v>
      </c>
      <c r="W17" s="205">
        <v>0</v>
      </c>
      <c r="X17" s="205">
        <v>0</v>
      </c>
      <c r="Y17" s="7">
        <v>0</v>
      </c>
      <c r="Z17" s="205">
        <v>13</v>
      </c>
      <c r="AA17" s="34">
        <v>13</v>
      </c>
      <c r="AB17" s="5">
        <v>2139.6039999999998</v>
      </c>
      <c r="AC17" s="361" t="s">
        <v>117</v>
      </c>
    </row>
    <row r="18" spans="1:29" s="108" customFormat="1" ht="17.100000000000001" customHeight="1">
      <c r="A18" s="62" t="s">
        <v>13</v>
      </c>
      <c r="B18" s="9">
        <f t="shared" ref="B18:B20" si="14">SUM(F18,J18)</f>
        <v>497</v>
      </c>
      <c r="C18" s="61">
        <f t="shared" ref="C18:C20" si="15">SUM(G18,K18)</f>
        <v>1383</v>
      </c>
      <c r="D18" s="61">
        <f t="shared" ref="D18:D20" si="16">SUM(H18,L18)</f>
        <v>1846.56205</v>
      </c>
      <c r="E18" s="8">
        <f t="shared" ref="E18:E20" si="17">SUM(I18,M18)</f>
        <v>1737.6472000000001</v>
      </c>
      <c r="F18" s="709">
        <v>233</v>
      </c>
      <c r="G18" s="709">
        <v>853</v>
      </c>
      <c r="H18" s="709">
        <v>1295.30483</v>
      </c>
      <c r="I18" s="709">
        <v>1234.2</v>
      </c>
      <c r="J18" s="709">
        <v>264</v>
      </c>
      <c r="K18" s="709">
        <v>530</v>
      </c>
      <c r="L18" s="709">
        <v>551.25721999999996</v>
      </c>
      <c r="M18" s="709">
        <v>503.44720000000001</v>
      </c>
      <c r="N18" s="207">
        <v>0</v>
      </c>
      <c r="O18" s="207">
        <v>0</v>
      </c>
      <c r="P18" s="207">
        <v>0</v>
      </c>
      <c r="Q18" s="207">
        <v>0</v>
      </c>
      <c r="R18" s="528" t="s">
        <v>482</v>
      </c>
      <c r="S18" s="62" t="s">
        <v>13</v>
      </c>
      <c r="T18" s="6">
        <f t="shared" si="11"/>
        <v>76</v>
      </c>
      <c r="U18" s="6">
        <f t="shared" si="12"/>
        <v>94</v>
      </c>
      <c r="V18" s="6">
        <f t="shared" si="13"/>
        <v>8272.8801000000003</v>
      </c>
      <c r="W18" s="205">
        <v>0</v>
      </c>
      <c r="X18" s="205">
        <v>0</v>
      </c>
      <c r="Y18" s="7">
        <v>0</v>
      </c>
      <c r="Z18" s="205">
        <v>76</v>
      </c>
      <c r="AA18" s="34">
        <v>94</v>
      </c>
      <c r="AB18" s="5">
        <v>8272.8801000000003</v>
      </c>
      <c r="AC18" s="361" t="s">
        <v>115</v>
      </c>
    </row>
    <row r="19" spans="1:29" s="108" customFormat="1" ht="17.100000000000001" customHeight="1">
      <c r="A19" s="62" t="s">
        <v>28</v>
      </c>
      <c r="B19" s="9">
        <f t="shared" ref="B19" si="18">SUM(F19,J19)</f>
        <v>244</v>
      </c>
      <c r="C19" s="61">
        <f t="shared" ref="C19" si="19">SUM(G19,K19)</f>
        <v>642</v>
      </c>
      <c r="D19" s="61">
        <f t="shared" ref="D19" si="20">SUM(H19,L19)</f>
        <v>617.36778000000004</v>
      </c>
      <c r="E19" s="8">
        <f t="shared" ref="E19" si="21">SUM(I19,M19)</f>
        <v>11925.371300000003</v>
      </c>
      <c r="F19" s="709">
        <v>35</v>
      </c>
      <c r="G19" s="709">
        <v>351</v>
      </c>
      <c r="H19" s="709">
        <v>402.85964000000001</v>
      </c>
      <c r="I19" s="709">
        <v>1870.549</v>
      </c>
      <c r="J19" s="709">
        <v>209</v>
      </c>
      <c r="K19" s="709">
        <v>291</v>
      </c>
      <c r="L19" s="709">
        <v>214.50814</v>
      </c>
      <c r="M19" s="709">
        <v>10054.822300000002</v>
      </c>
      <c r="N19" s="207">
        <v>0</v>
      </c>
      <c r="O19" s="207">
        <v>0</v>
      </c>
      <c r="P19" s="207">
        <v>0</v>
      </c>
      <c r="Q19" s="207">
        <v>0</v>
      </c>
      <c r="R19" s="528" t="s">
        <v>483</v>
      </c>
      <c r="S19" s="62" t="s">
        <v>28</v>
      </c>
      <c r="T19" s="6">
        <f t="shared" si="11"/>
        <v>213</v>
      </c>
      <c r="U19" s="6">
        <f t="shared" si="12"/>
        <v>213</v>
      </c>
      <c r="V19" s="6">
        <f t="shared" si="13"/>
        <v>45117.205499999996</v>
      </c>
      <c r="W19" s="205">
        <v>0</v>
      </c>
      <c r="X19" s="205">
        <v>0</v>
      </c>
      <c r="Y19" s="7">
        <v>0</v>
      </c>
      <c r="Z19" s="205">
        <v>213</v>
      </c>
      <c r="AA19" s="34">
        <v>213</v>
      </c>
      <c r="AB19" s="5">
        <v>45117.205499999996</v>
      </c>
      <c r="AC19" s="361" t="s">
        <v>316</v>
      </c>
    </row>
    <row r="20" spans="1:29" s="108" customFormat="1" ht="17.100000000000001" customHeight="1">
      <c r="A20" s="62" t="s">
        <v>22</v>
      </c>
      <c r="B20" s="9">
        <f t="shared" si="14"/>
        <v>315</v>
      </c>
      <c r="C20" s="61">
        <f t="shared" si="15"/>
        <v>1565</v>
      </c>
      <c r="D20" s="61">
        <f t="shared" si="16"/>
        <v>2288.143407</v>
      </c>
      <c r="E20" s="8">
        <f t="shared" si="17"/>
        <v>1494.902</v>
      </c>
      <c r="F20" s="709">
        <v>126</v>
      </c>
      <c r="G20" s="709">
        <v>803</v>
      </c>
      <c r="H20" s="709">
        <v>1294.80297</v>
      </c>
      <c r="I20" s="709">
        <v>1307.991</v>
      </c>
      <c r="J20" s="709">
        <v>189</v>
      </c>
      <c r="K20" s="709">
        <v>762</v>
      </c>
      <c r="L20" s="709">
        <v>993.34043699999995</v>
      </c>
      <c r="M20" s="709">
        <v>186.911</v>
      </c>
      <c r="N20" s="207">
        <v>0</v>
      </c>
      <c r="O20" s="207">
        <v>0</v>
      </c>
      <c r="P20" s="207">
        <v>0</v>
      </c>
      <c r="Q20" s="207">
        <v>0</v>
      </c>
      <c r="R20" s="528" t="s">
        <v>484</v>
      </c>
      <c r="S20" s="62" t="s">
        <v>22</v>
      </c>
      <c r="T20" s="6">
        <f t="shared" si="11"/>
        <v>21</v>
      </c>
      <c r="U20" s="6">
        <f t="shared" si="12"/>
        <v>21</v>
      </c>
      <c r="V20" s="6">
        <f t="shared" si="13"/>
        <v>578.29</v>
      </c>
      <c r="W20" s="205">
        <v>1</v>
      </c>
      <c r="X20" s="205">
        <v>1</v>
      </c>
      <c r="Y20" s="7">
        <v>14</v>
      </c>
      <c r="Z20" s="205">
        <v>20</v>
      </c>
      <c r="AA20" s="34">
        <v>20</v>
      </c>
      <c r="AB20" s="5">
        <v>564.29</v>
      </c>
      <c r="AC20" s="361" t="s">
        <v>165</v>
      </c>
    </row>
    <row r="21" spans="1:29" s="108" customFormat="1" ht="17.100000000000001" customHeight="1">
      <c r="A21" s="62" t="s">
        <v>21</v>
      </c>
      <c r="B21" s="9">
        <f t="shared" ref="B21" si="22">SUM(F21,J21)</f>
        <v>641</v>
      </c>
      <c r="C21" s="61">
        <f t="shared" ref="C21" si="23">SUM(G21,K21)</f>
        <v>1406</v>
      </c>
      <c r="D21" s="61">
        <f t="shared" ref="D21" si="24">SUM(H21,L21)</f>
        <v>1098.3701799999999</v>
      </c>
      <c r="E21" s="8">
        <f t="shared" ref="E21" si="25">SUM(I21,M21)</f>
        <v>5688.2496000000001</v>
      </c>
      <c r="F21" s="108">
        <v>127</v>
      </c>
      <c r="G21" s="108">
        <v>499</v>
      </c>
      <c r="H21" s="108">
        <v>435.95994999999999</v>
      </c>
      <c r="I21" s="108">
        <v>2169.1612</v>
      </c>
      <c r="J21" s="108">
        <v>514</v>
      </c>
      <c r="K21" s="108">
        <v>907</v>
      </c>
      <c r="L21" s="108">
        <v>662.41022999999996</v>
      </c>
      <c r="M21" s="108">
        <v>3519.0884000000001</v>
      </c>
      <c r="N21" s="207">
        <v>0</v>
      </c>
      <c r="O21" s="207">
        <v>0</v>
      </c>
      <c r="P21" s="207">
        <v>0</v>
      </c>
      <c r="Q21" s="207">
        <v>0</v>
      </c>
      <c r="R21" s="528" t="s">
        <v>485</v>
      </c>
      <c r="S21" s="62" t="s">
        <v>21</v>
      </c>
      <c r="T21" s="6">
        <f t="shared" si="11"/>
        <v>49</v>
      </c>
      <c r="U21" s="6">
        <f t="shared" si="12"/>
        <v>49</v>
      </c>
      <c r="V21" s="6">
        <f t="shared" si="13"/>
        <v>7138.9273000000003</v>
      </c>
      <c r="W21" s="205">
        <v>1</v>
      </c>
      <c r="X21" s="205">
        <v>1</v>
      </c>
      <c r="Y21" s="7">
        <v>86.72</v>
      </c>
      <c r="Z21" s="205">
        <v>48</v>
      </c>
      <c r="AA21" s="34">
        <v>48</v>
      </c>
      <c r="AB21" s="5">
        <v>7052.2073</v>
      </c>
      <c r="AC21" s="361" t="s">
        <v>113</v>
      </c>
    </row>
    <row r="22" spans="1:29" s="108" customFormat="1" ht="17.100000000000001" customHeight="1">
      <c r="A22" s="62" t="s">
        <v>20</v>
      </c>
      <c r="B22" s="9">
        <f t="shared" ref="B22:B37" si="26">SUM(F22,J22)</f>
        <v>520</v>
      </c>
      <c r="C22" s="61">
        <f t="shared" ref="C22:C37" si="27">SUM(G22,K22)</f>
        <v>2220</v>
      </c>
      <c r="D22" s="61">
        <f t="shared" ref="D22:D37" si="28">SUM(H22,L22)</f>
        <v>1630.7628320000001</v>
      </c>
      <c r="E22" s="8">
        <f t="shared" ref="E22:E37" si="29">SUM(I22,M22)</f>
        <v>5014.3467200000005</v>
      </c>
      <c r="F22" s="205">
        <v>246</v>
      </c>
      <c r="G22" s="205">
        <v>1618</v>
      </c>
      <c r="H22" s="7">
        <v>1306.3416320000001</v>
      </c>
      <c r="I22" s="7">
        <v>4065.7987200000002</v>
      </c>
      <c r="J22" s="205">
        <v>274</v>
      </c>
      <c r="K22" s="205">
        <v>602</v>
      </c>
      <c r="L22" s="7">
        <v>324.4212</v>
      </c>
      <c r="M22" s="7">
        <v>948.548</v>
      </c>
      <c r="N22" s="207">
        <v>0</v>
      </c>
      <c r="O22" s="207">
        <v>0</v>
      </c>
      <c r="P22" s="207">
        <v>0</v>
      </c>
      <c r="Q22" s="207">
        <v>0</v>
      </c>
      <c r="R22" s="528" t="s">
        <v>486</v>
      </c>
      <c r="S22" s="62" t="s">
        <v>20</v>
      </c>
      <c r="T22" s="6">
        <f t="shared" si="11"/>
        <v>76</v>
      </c>
      <c r="U22" s="6">
        <f t="shared" si="12"/>
        <v>76</v>
      </c>
      <c r="V22" s="6">
        <f t="shared" si="13"/>
        <v>14032.954</v>
      </c>
      <c r="W22" s="205">
        <v>0</v>
      </c>
      <c r="X22" s="205">
        <v>0</v>
      </c>
      <c r="Y22" s="7">
        <v>0</v>
      </c>
      <c r="Z22" s="205">
        <v>76</v>
      </c>
      <c r="AA22" s="34">
        <v>76</v>
      </c>
      <c r="AB22" s="5">
        <v>14032.954</v>
      </c>
      <c r="AC22" s="361" t="s">
        <v>162</v>
      </c>
    </row>
    <row r="23" spans="1:29" s="108" customFormat="1" ht="17.100000000000001" customHeight="1">
      <c r="A23" s="62" t="s">
        <v>11</v>
      </c>
      <c r="B23" s="9">
        <f t="shared" si="26"/>
        <v>506</v>
      </c>
      <c r="C23" s="61">
        <f t="shared" si="27"/>
        <v>919</v>
      </c>
      <c r="D23" s="61">
        <f t="shared" si="28"/>
        <v>1116.12293</v>
      </c>
      <c r="E23" s="8">
        <f t="shared" si="29"/>
        <v>1607.3382000000001</v>
      </c>
      <c r="F23" s="205">
        <v>146</v>
      </c>
      <c r="G23" s="205">
        <v>344</v>
      </c>
      <c r="H23" s="7">
        <v>450.19616500000006</v>
      </c>
      <c r="I23" s="7">
        <v>341.46719999999999</v>
      </c>
      <c r="J23" s="205">
        <v>360</v>
      </c>
      <c r="K23" s="205">
        <v>575</v>
      </c>
      <c r="L23" s="7">
        <v>665.92676500000005</v>
      </c>
      <c r="M23" s="7">
        <v>1265.8710000000001</v>
      </c>
      <c r="N23" s="207">
        <v>0</v>
      </c>
      <c r="O23" s="207">
        <v>0</v>
      </c>
      <c r="P23" s="207">
        <v>0</v>
      </c>
      <c r="Q23" s="207">
        <v>0</v>
      </c>
      <c r="R23" s="528" t="s">
        <v>487</v>
      </c>
      <c r="S23" s="62" t="s">
        <v>11</v>
      </c>
      <c r="T23" s="6">
        <f t="shared" si="11"/>
        <v>28</v>
      </c>
      <c r="U23" s="6">
        <f t="shared" si="12"/>
        <v>32</v>
      </c>
      <c r="V23" s="6">
        <f t="shared" si="13"/>
        <v>5055.67</v>
      </c>
      <c r="W23" s="205">
        <v>0</v>
      </c>
      <c r="X23" s="205">
        <v>0</v>
      </c>
      <c r="Y23" s="7">
        <v>0</v>
      </c>
      <c r="Z23" s="205">
        <v>28</v>
      </c>
      <c r="AA23" s="34">
        <v>32</v>
      </c>
      <c r="AB23" s="5">
        <v>5055.67</v>
      </c>
      <c r="AC23" s="361" t="s">
        <v>121</v>
      </c>
    </row>
    <row r="24" spans="1:29" s="108" customFormat="1" ht="17.100000000000001" customHeight="1">
      <c r="A24" s="62" t="s">
        <v>18</v>
      </c>
      <c r="B24" s="9">
        <f t="shared" si="26"/>
        <v>336</v>
      </c>
      <c r="C24" s="61">
        <f t="shared" si="27"/>
        <v>743</v>
      </c>
      <c r="D24" s="61">
        <f t="shared" si="28"/>
        <v>2640.4103999999998</v>
      </c>
      <c r="E24" s="8">
        <f t="shared" si="29"/>
        <v>2694.1680000000001</v>
      </c>
      <c r="F24" s="205">
        <v>82</v>
      </c>
      <c r="G24" s="205">
        <v>136</v>
      </c>
      <c r="H24" s="7">
        <v>442.93265999999994</v>
      </c>
      <c r="I24" s="7">
        <v>827.01800000000003</v>
      </c>
      <c r="J24" s="205">
        <v>254</v>
      </c>
      <c r="K24" s="205">
        <v>607</v>
      </c>
      <c r="L24" s="7">
        <v>2197.4777399999998</v>
      </c>
      <c r="M24" s="7">
        <v>1867.15</v>
      </c>
      <c r="N24" s="207">
        <v>0</v>
      </c>
      <c r="O24" s="207">
        <v>0</v>
      </c>
      <c r="P24" s="207">
        <v>0</v>
      </c>
      <c r="Q24" s="207">
        <v>0</v>
      </c>
      <c r="R24" s="528" t="s">
        <v>488</v>
      </c>
      <c r="S24" s="62" t="s">
        <v>18</v>
      </c>
      <c r="T24" s="6">
        <f t="shared" si="11"/>
        <v>50</v>
      </c>
      <c r="U24" s="6">
        <f t="shared" si="12"/>
        <v>97</v>
      </c>
      <c r="V24" s="6">
        <f t="shared" si="13"/>
        <v>7295.2480000000005</v>
      </c>
      <c r="W24" s="205">
        <v>1</v>
      </c>
      <c r="X24" s="205">
        <v>1</v>
      </c>
      <c r="Y24" s="7">
        <v>1E-3</v>
      </c>
      <c r="Z24" s="205">
        <v>49</v>
      </c>
      <c r="AA24" s="34">
        <v>96</v>
      </c>
      <c r="AB24" s="5">
        <v>7295.2470000000003</v>
      </c>
      <c r="AC24" s="361" t="s">
        <v>124</v>
      </c>
    </row>
    <row r="25" spans="1:29" s="108" customFormat="1" ht="17.100000000000001" customHeight="1">
      <c r="A25" s="62" t="s">
        <v>23</v>
      </c>
      <c r="B25" s="9">
        <f t="shared" si="26"/>
        <v>442</v>
      </c>
      <c r="C25" s="61">
        <f t="shared" si="27"/>
        <v>722</v>
      </c>
      <c r="D25" s="61">
        <f t="shared" si="28"/>
        <v>1149.0183010000001</v>
      </c>
      <c r="E25" s="8">
        <f t="shared" si="29"/>
        <v>3320.1284999999998</v>
      </c>
      <c r="F25" s="205">
        <v>190</v>
      </c>
      <c r="G25" s="205">
        <v>422</v>
      </c>
      <c r="H25" s="7">
        <v>783.31794000000002</v>
      </c>
      <c r="I25" s="7">
        <v>1553.2535</v>
      </c>
      <c r="J25" s="205">
        <v>252</v>
      </c>
      <c r="K25" s="205">
        <v>300</v>
      </c>
      <c r="L25" s="7">
        <v>365.70036099999999</v>
      </c>
      <c r="M25" s="7">
        <v>1766.875</v>
      </c>
      <c r="N25" s="207">
        <v>0</v>
      </c>
      <c r="O25" s="207">
        <v>0</v>
      </c>
      <c r="P25" s="207">
        <v>0</v>
      </c>
      <c r="Q25" s="207">
        <v>0</v>
      </c>
      <c r="R25" s="528" t="s">
        <v>489</v>
      </c>
      <c r="S25" s="62" t="s">
        <v>23</v>
      </c>
      <c r="T25" s="6">
        <f t="shared" si="11"/>
        <v>60</v>
      </c>
      <c r="U25" s="6">
        <f t="shared" si="12"/>
        <v>60</v>
      </c>
      <c r="V25" s="6">
        <f t="shared" si="13"/>
        <v>11338.93923</v>
      </c>
      <c r="W25" s="205">
        <v>0</v>
      </c>
      <c r="X25" s="205">
        <v>0</v>
      </c>
      <c r="Y25" s="7">
        <v>0</v>
      </c>
      <c r="Z25" s="205">
        <v>60</v>
      </c>
      <c r="AA25" s="34">
        <v>60</v>
      </c>
      <c r="AB25" s="5">
        <v>11338.93923</v>
      </c>
      <c r="AC25" s="361" t="s">
        <v>120</v>
      </c>
    </row>
    <row r="26" spans="1:29" s="108" customFormat="1" ht="17.100000000000001" customHeight="1">
      <c r="A26" s="62" t="s">
        <v>27</v>
      </c>
      <c r="B26" s="9">
        <f t="shared" si="26"/>
        <v>328</v>
      </c>
      <c r="C26" s="61">
        <f t="shared" si="27"/>
        <v>1389</v>
      </c>
      <c r="D26" s="61">
        <f t="shared" si="28"/>
        <v>1110.72739</v>
      </c>
      <c r="E26" s="8">
        <f t="shared" si="29"/>
        <v>3327.8594200000002</v>
      </c>
      <c r="F26" s="205">
        <v>116</v>
      </c>
      <c r="G26" s="205">
        <v>1048</v>
      </c>
      <c r="H26" s="7">
        <v>854.58834999999999</v>
      </c>
      <c r="I26" s="7">
        <v>2204.4461000000001</v>
      </c>
      <c r="J26" s="205">
        <v>212</v>
      </c>
      <c r="K26" s="205">
        <v>341</v>
      </c>
      <c r="L26" s="7">
        <v>256.13903999999997</v>
      </c>
      <c r="M26" s="7">
        <v>1123.4133200000001</v>
      </c>
      <c r="N26" s="207">
        <v>0</v>
      </c>
      <c r="O26" s="207">
        <v>0</v>
      </c>
      <c r="P26" s="207">
        <v>0</v>
      </c>
      <c r="Q26" s="207">
        <v>0</v>
      </c>
      <c r="R26" s="528" t="s">
        <v>490</v>
      </c>
      <c r="S26" s="62" t="s">
        <v>27</v>
      </c>
      <c r="T26" s="6">
        <f t="shared" si="11"/>
        <v>61</v>
      </c>
      <c r="U26" s="6">
        <f t="shared" si="12"/>
        <v>61</v>
      </c>
      <c r="V26" s="6">
        <f t="shared" si="13"/>
        <v>3143.9769999999999</v>
      </c>
      <c r="W26" s="205">
        <v>1</v>
      </c>
      <c r="X26" s="205">
        <v>1</v>
      </c>
      <c r="Y26" s="7">
        <v>12</v>
      </c>
      <c r="Z26" s="205">
        <v>60</v>
      </c>
      <c r="AA26" s="34">
        <v>60</v>
      </c>
      <c r="AB26" s="5">
        <v>3131.9769999999999</v>
      </c>
      <c r="AC26" s="361" t="s">
        <v>118</v>
      </c>
    </row>
    <row r="27" spans="1:29" s="108" customFormat="1" ht="17.100000000000001" customHeight="1">
      <c r="A27" s="62" t="s">
        <v>8</v>
      </c>
      <c r="B27" s="9">
        <f t="shared" si="26"/>
        <v>420</v>
      </c>
      <c r="C27" s="61">
        <f t="shared" si="27"/>
        <v>1893</v>
      </c>
      <c r="D27" s="61">
        <f t="shared" si="28"/>
        <v>2745.7177699999997</v>
      </c>
      <c r="E27" s="8">
        <f t="shared" si="29"/>
        <v>2441.8669</v>
      </c>
      <c r="F27" s="205">
        <v>235</v>
      </c>
      <c r="G27" s="205">
        <v>1357</v>
      </c>
      <c r="H27" s="7">
        <v>2162.3697699999998</v>
      </c>
      <c r="I27" s="7">
        <v>1929.1608999999999</v>
      </c>
      <c r="J27" s="205">
        <v>185</v>
      </c>
      <c r="K27" s="205">
        <v>536</v>
      </c>
      <c r="L27" s="7">
        <v>583.34799999999996</v>
      </c>
      <c r="M27" s="7">
        <v>512.70600000000002</v>
      </c>
      <c r="N27" s="207">
        <v>0</v>
      </c>
      <c r="O27" s="207">
        <v>0</v>
      </c>
      <c r="P27" s="207">
        <v>0</v>
      </c>
      <c r="Q27" s="207">
        <v>0</v>
      </c>
      <c r="R27" s="528" t="s">
        <v>491</v>
      </c>
      <c r="S27" s="62" t="s">
        <v>8</v>
      </c>
      <c r="T27" s="6">
        <f t="shared" si="11"/>
        <v>65</v>
      </c>
      <c r="U27" s="6">
        <f t="shared" si="12"/>
        <v>65</v>
      </c>
      <c r="V27" s="6">
        <f t="shared" si="13"/>
        <v>6814.5023000000001</v>
      </c>
      <c r="W27" s="205">
        <v>0</v>
      </c>
      <c r="X27" s="205">
        <v>0</v>
      </c>
      <c r="Y27" s="7">
        <v>0</v>
      </c>
      <c r="Z27" s="205">
        <v>65</v>
      </c>
      <c r="AA27" s="34">
        <v>65</v>
      </c>
      <c r="AB27" s="5">
        <v>6814.5023000000001</v>
      </c>
      <c r="AC27" s="361" t="s">
        <v>158</v>
      </c>
    </row>
    <row r="28" spans="1:29" s="108" customFormat="1" ht="17.100000000000001" customHeight="1">
      <c r="A28" s="62" t="s">
        <v>14</v>
      </c>
      <c r="B28" s="9">
        <f t="shared" si="26"/>
        <v>554</v>
      </c>
      <c r="C28" s="61">
        <f t="shared" si="27"/>
        <v>606</v>
      </c>
      <c r="D28" s="61">
        <f t="shared" si="28"/>
        <v>1555.1170299999999</v>
      </c>
      <c r="E28" s="8">
        <f t="shared" si="29"/>
        <v>2621.8032499999999</v>
      </c>
      <c r="F28" s="205">
        <v>116</v>
      </c>
      <c r="G28" s="205">
        <v>140</v>
      </c>
      <c r="H28" s="7">
        <v>448.20862</v>
      </c>
      <c r="I28" s="7">
        <v>1510.1969999999999</v>
      </c>
      <c r="J28" s="205">
        <v>438</v>
      </c>
      <c r="K28" s="205">
        <v>466</v>
      </c>
      <c r="L28" s="7">
        <v>1106.90841</v>
      </c>
      <c r="M28" s="7">
        <v>1111.60625</v>
      </c>
      <c r="N28" s="207">
        <v>0</v>
      </c>
      <c r="O28" s="207">
        <v>0</v>
      </c>
      <c r="P28" s="207">
        <v>0</v>
      </c>
      <c r="Q28" s="207">
        <v>0</v>
      </c>
      <c r="R28" s="528" t="s">
        <v>492</v>
      </c>
      <c r="S28" s="62" t="s">
        <v>14</v>
      </c>
      <c r="T28" s="6">
        <f t="shared" si="11"/>
        <v>87</v>
      </c>
      <c r="U28" s="6">
        <f t="shared" si="12"/>
        <v>93</v>
      </c>
      <c r="V28" s="6">
        <f t="shared" si="13"/>
        <v>4642.3760000000002</v>
      </c>
      <c r="W28" s="205">
        <v>0</v>
      </c>
      <c r="X28" s="205">
        <v>0</v>
      </c>
      <c r="Y28" s="7">
        <v>0</v>
      </c>
      <c r="Z28" s="205">
        <v>87</v>
      </c>
      <c r="AA28" s="34">
        <v>93</v>
      </c>
      <c r="AB28" s="5">
        <v>4642.3760000000002</v>
      </c>
      <c r="AC28" s="361" t="s">
        <v>128</v>
      </c>
    </row>
    <row r="29" spans="1:29" s="108" customFormat="1" ht="17.100000000000001" customHeight="1">
      <c r="A29" s="62" t="s">
        <v>26</v>
      </c>
      <c r="B29" s="9">
        <f t="shared" si="26"/>
        <v>793</v>
      </c>
      <c r="C29" s="61">
        <f t="shared" si="27"/>
        <v>1775</v>
      </c>
      <c r="D29" s="61">
        <f t="shared" si="28"/>
        <v>5201.2329599999994</v>
      </c>
      <c r="E29" s="8">
        <f t="shared" si="29"/>
        <v>17838.043539999999</v>
      </c>
      <c r="F29" s="205">
        <v>333</v>
      </c>
      <c r="G29" s="205">
        <v>969</v>
      </c>
      <c r="H29" s="7">
        <v>2935.3074999999999</v>
      </c>
      <c r="I29" s="7">
        <v>9704.7272400000002</v>
      </c>
      <c r="J29" s="205">
        <v>460</v>
      </c>
      <c r="K29" s="205">
        <v>806</v>
      </c>
      <c r="L29" s="7">
        <v>2265.9254599999999</v>
      </c>
      <c r="M29" s="7">
        <v>8133.3162999999995</v>
      </c>
      <c r="N29" s="207">
        <v>0</v>
      </c>
      <c r="O29" s="207">
        <v>0</v>
      </c>
      <c r="P29" s="207">
        <v>0</v>
      </c>
      <c r="Q29" s="207">
        <v>0</v>
      </c>
      <c r="R29" s="528" t="s">
        <v>493</v>
      </c>
      <c r="S29" s="62" t="s">
        <v>26</v>
      </c>
      <c r="T29" s="6">
        <f t="shared" si="11"/>
        <v>93</v>
      </c>
      <c r="U29" s="6">
        <f t="shared" si="12"/>
        <v>93</v>
      </c>
      <c r="V29" s="6">
        <f t="shared" si="13"/>
        <v>11203.186109999999</v>
      </c>
      <c r="W29" s="205">
        <v>14</v>
      </c>
      <c r="X29" s="205">
        <v>14</v>
      </c>
      <c r="Y29" s="7">
        <v>41.3</v>
      </c>
      <c r="Z29" s="205">
        <v>79</v>
      </c>
      <c r="AA29" s="34">
        <v>79</v>
      </c>
      <c r="AB29" s="5">
        <v>11161.886109999999</v>
      </c>
      <c r="AC29" s="361" t="s">
        <v>116</v>
      </c>
    </row>
    <row r="30" spans="1:29" s="108" customFormat="1" ht="17.100000000000001" customHeight="1">
      <c r="A30" s="62" t="s">
        <v>19</v>
      </c>
      <c r="B30" s="9">
        <f t="shared" si="26"/>
        <v>370</v>
      </c>
      <c r="C30" s="61">
        <f t="shared" si="27"/>
        <v>1700</v>
      </c>
      <c r="D30" s="61">
        <f t="shared" si="28"/>
        <v>3531.7144799999996</v>
      </c>
      <c r="E30" s="8">
        <f t="shared" si="29"/>
        <v>14494.564</v>
      </c>
      <c r="F30" s="205">
        <v>178</v>
      </c>
      <c r="G30" s="205">
        <v>1186</v>
      </c>
      <c r="H30" s="7">
        <v>2498.12041</v>
      </c>
      <c r="I30" s="7">
        <v>7892.7510000000002</v>
      </c>
      <c r="J30" s="205">
        <v>192</v>
      </c>
      <c r="K30" s="205">
        <v>514</v>
      </c>
      <c r="L30" s="7">
        <v>1033.5940699999999</v>
      </c>
      <c r="M30" s="7">
        <v>6601.8130000000001</v>
      </c>
      <c r="N30" s="207">
        <v>0</v>
      </c>
      <c r="O30" s="207">
        <v>0</v>
      </c>
      <c r="P30" s="207">
        <v>0</v>
      </c>
      <c r="Q30" s="207">
        <v>0</v>
      </c>
      <c r="R30" s="528" t="s">
        <v>494</v>
      </c>
      <c r="S30" s="62" t="s">
        <v>19</v>
      </c>
      <c r="T30" s="6">
        <f t="shared" si="11"/>
        <v>136</v>
      </c>
      <c r="U30" s="6">
        <f t="shared" si="12"/>
        <v>136</v>
      </c>
      <c r="V30" s="6">
        <f t="shared" si="13"/>
        <v>25788.80832</v>
      </c>
      <c r="W30" s="205">
        <v>0</v>
      </c>
      <c r="X30" s="205">
        <v>0</v>
      </c>
      <c r="Y30" s="7">
        <v>0</v>
      </c>
      <c r="Z30" s="205">
        <v>136</v>
      </c>
      <c r="AA30" s="34">
        <v>136</v>
      </c>
      <c r="AB30" s="5">
        <v>25788.80832</v>
      </c>
      <c r="AC30" s="361" t="s">
        <v>111</v>
      </c>
    </row>
    <row r="31" spans="1:29" s="108" customFormat="1" ht="17.100000000000001" customHeight="1">
      <c r="A31" s="62" t="s">
        <v>29</v>
      </c>
      <c r="B31" s="9">
        <f t="shared" si="26"/>
        <v>430</v>
      </c>
      <c r="C31" s="61">
        <f t="shared" si="27"/>
        <v>795</v>
      </c>
      <c r="D31" s="61">
        <f t="shared" si="28"/>
        <v>1892.5032500000002</v>
      </c>
      <c r="E31" s="8">
        <f t="shared" si="29"/>
        <v>9498.8670000000002</v>
      </c>
      <c r="F31" s="205">
        <v>210</v>
      </c>
      <c r="G31" s="205">
        <v>356</v>
      </c>
      <c r="H31" s="7">
        <v>1151.3622800000001</v>
      </c>
      <c r="I31" s="7">
        <v>6144.3310000000001</v>
      </c>
      <c r="J31" s="205">
        <v>220</v>
      </c>
      <c r="K31" s="205">
        <v>439</v>
      </c>
      <c r="L31" s="7">
        <v>741.14097000000004</v>
      </c>
      <c r="M31" s="7">
        <v>3354.5360000000001</v>
      </c>
      <c r="N31" s="207">
        <v>0</v>
      </c>
      <c r="O31" s="207">
        <v>0</v>
      </c>
      <c r="P31" s="207">
        <v>0</v>
      </c>
      <c r="Q31" s="207">
        <v>0</v>
      </c>
      <c r="R31" s="528" t="s">
        <v>495</v>
      </c>
      <c r="S31" s="62" t="s">
        <v>29</v>
      </c>
      <c r="T31" s="6">
        <f t="shared" si="11"/>
        <v>109</v>
      </c>
      <c r="U31" s="6">
        <f t="shared" si="12"/>
        <v>109</v>
      </c>
      <c r="V31" s="6">
        <f t="shared" si="13"/>
        <v>20463.510100000003</v>
      </c>
      <c r="W31" s="205">
        <v>0</v>
      </c>
      <c r="X31" s="205">
        <v>0</v>
      </c>
      <c r="Y31" s="7">
        <v>0</v>
      </c>
      <c r="Z31" s="205">
        <v>109</v>
      </c>
      <c r="AA31" s="34">
        <v>109</v>
      </c>
      <c r="AB31" s="5">
        <v>20463.510100000003</v>
      </c>
      <c r="AC31" s="361" t="s">
        <v>114</v>
      </c>
    </row>
    <row r="32" spans="1:29" s="108" customFormat="1" ht="17.100000000000001" customHeight="1">
      <c r="A32" s="62" t="s">
        <v>15</v>
      </c>
      <c r="B32" s="9">
        <f t="shared" si="26"/>
        <v>676</v>
      </c>
      <c r="C32" s="61">
        <f t="shared" si="27"/>
        <v>1155</v>
      </c>
      <c r="D32" s="61">
        <f t="shared" si="28"/>
        <v>1720.04792</v>
      </c>
      <c r="E32" s="8">
        <f t="shared" si="29"/>
        <v>11073.641599999999</v>
      </c>
      <c r="F32" s="205">
        <v>358</v>
      </c>
      <c r="G32" s="205">
        <v>712</v>
      </c>
      <c r="H32" s="7">
        <v>1277.5607</v>
      </c>
      <c r="I32" s="7">
        <v>6148.6437999999998</v>
      </c>
      <c r="J32" s="205">
        <v>318</v>
      </c>
      <c r="K32" s="205">
        <v>443</v>
      </c>
      <c r="L32" s="7">
        <v>442.48722000000004</v>
      </c>
      <c r="M32" s="7">
        <v>4924.9978000000001</v>
      </c>
      <c r="N32" s="207">
        <v>0</v>
      </c>
      <c r="O32" s="207">
        <v>0</v>
      </c>
      <c r="P32" s="207">
        <v>0</v>
      </c>
      <c r="Q32" s="207">
        <v>0</v>
      </c>
      <c r="R32" s="528" t="s">
        <v>496</v>
      </c>
      <c r="S32" s="62" t="s">
        <v>15</v>
      </c>
      <c r="T32" s="6">
        <f t="shared" si="11"/>
        <v>176</v>
      </c>
      <c r="U32" s="6">
        <f t="shared" si="12"/>
        <v>176</v>
      </c>
      <c r="V32" s="6">
        <f t="shared" si="13"/>
        <v>21322.410100000001</v>
      </c>
      <c r="W32" s="205">
        <v>0</v>
      </c>
      <c r="X32" s="205">
        <v>0</v>
      </c>
      <c r="Y32" s="7">
        <v>0</v>
      </c>
      <c r="Z32" s="205">
        <v>176</v>
      </c>
      <c r="AA32" s="34">
        <v>176</v>
      </c>
      <c r="AB32" s="5">
        <v>21322.410100000001</v>
      </c>
      <c r="AC32" s="361" t="s">
        <v>164</v>
      </c>
    </row>
    <row r="33" spans="1:29" s="108" customFormat="1" ht="17.100000000000001" customHeight="1">
      <c r="A33" s="62" t="s">
        <v>30</v>
      </c>
      <c r="B33" s="9">
        <f t="shared" si="26"/>
        <v>397</v>
      </c>
      <c r="C33" s="61">
        <f t="shared" si="27"/>
        <v>1194</v>
      </c>
      <c r="D33" s="61">
        <f t="shared" si="28"/>
        <v>2034.7971400000001</v>
      </c>
      <c r="E33" s="8">
        <f t="shared" si="29"/>
        <v>6862.0749999999998</v>
      </c>
      <c r="F33" s="205">
        <v>208</v>
      </c>
      <c r="G33" s="205">
        <v>897</v>
      </c>
      <c r="H33" s="7">
        <v>1638.4773300000002</v>
      </c>
      <c r="I33" s="7">
        <v>5915.799</v>
      </c>
      <c r="J33" s="205">
        <v>189</v>
      </c>
      <c r="K33" s="205">
        <v>297</v>
      </c>
      <c r="L33" s="7">
        <v>396.31981000000002</v>
      </c>
      <c r="M33" s="7">
        <v>946.27599999999995</v>
      </c>
      <c r="N33" s="207">
        <v>0</v>
      </c>
      <c r="O33" s="207">
        <v>0</v>
      </c>
      <c r="P33" s="207">
        <v>0</v>
      </c>
      <c r="Q33" s="207">
        <v>0</v>
      </c>
      <c r="R33" s="528" t="s">
        <v>497</v>
      </c>
      <c r="S33" s="62" t="s">
        <v>30</v>
      </c>
      <c r="T33" s="6">
        <f t="shared" si="11"/>
        <v>75</v>
      </c>
      <c r="U33" s="6">
        <f t="shared" si="12"/>
        <v>75</v>
      </c>
      <c r="V33" s="6">
        <f t="shared" si="13"/>
        <v>25827.4427</v>
      </c>
      <c r="W33" s="205">
        <v>1</v>
      </c>
      <c r="X33" s="205">
        <v>1</v>
      </c>
      <c r="Y33" s="7">
        <v>1500.749</v>
      </c>
      <c r="Z33" s="205">
        <v>74</v>
      </c>
      <c r="AA33" s="34">
        <v>74</v>
      </c>
      <c r="AB33" s="5">
        <v>24326.6937</v>
      </c>
      <c r="AC33" s="361" t="s">
        <v>170</v>
      </c>
    </row>
    <row r="34" spans="1:29" s="108" customFormat="1" ht="17.100000000000001" customHeight="1">
      <c r="A34" s="62" t="s">
        <v>10</v>
      </c>
      <c r="B34" s="9">
        <f t="shared" si="26"/>
        <v>212</v>
      </c>
      <c r="C34" s="61">
        <f t="shared" si="27"/>
        <v>403</v>
      </c>
      <c r="D34" s="61">
        <f t="shared" si="28"/>
        <v>419.75508000000002</v>
      </c>
      <c r="E34" s="8">
        <f t="shared" si="29"/>
        <v>2486.1617000000001</v>
      </c>
      <c r="F34" s="205">
        <v>95</v>
      </c>
      <c r="G34" s="205">
        <v>253</v>
      </c>
      <c r="H34" s="7">
        <v>310.41802999999999</v>
      </c>
      <c r="I34" s="7">
        <v>1255.6267</v>
      </c>
      <c r="J34" s="205">
        <v>117</v>
      </c>
      <c r="K34" s="205">
        <v>150</v>
      </c>
      <c r="L34" s="7">
        <v>109.33705</v>
      </c>
      <c r="M34" s="7">
        <v>1230.5350000000001</v>
      </c>
      <c r="N34" s="207">
        <v>0</v>
      </c>
      <c r="O34" s="207">
        <v>0</v>
      </c>
      <c r="P34" s="207">
        <v>0</v>
      </c>
      <c r="Q34" s="207">
        <v>0</v>
      </c>
      <c r="R34" s="528" t="s">
        <v>498</v>
      </c>
      <c r="S34" s="62" t="s">
        <v>10</v>
      </c>
      <c r="T34" s="6">
        <f t="shared" si="11"/>
        <v>44</v>
      </c>
      <c r="U34" s="6">
        <f t="shared" si="12"/>
        <v>44</v>
      </c>
      <c r="V34" s="6">
        <f t="shared" si="13"/>
        <v>7589.6108800000002</v>
      </c>
      <c r="W34" s="205">
        <v>1</v>
      </c>
      <c r="X34" s="205">
        <v>1</v>
      </c>
      <c r="Y34" s="7">
        <v>2770.7240000000002</v>
      </c>
      <c r="Z34" s="205">
        <v>43</v>
      </c>
      <c r="AA34" s="34">
        <v>43</v>
      </c>
      <c r="AB34" s="5">
        <v>4818.88688</v>
      </c>
      <c r="AC34" s="361" t="s">
        <v>188</v>
      </c>
    </row>
    <row r="35" spans="1:29" s="108" customFormat="1" ht="17.100000000000001" customHeight="1">
      <c r="A35" s="62" t="s">
        <v>9</v>
      </c>
      <c r="B35" s="9">
        <f t="shared" si="26"/>
        <v>158</v>
      </c>
      <c r="C35" s="61">
        <f t="shared" si="27"/>
        <v>225</v>
      </c>
      <c r="D35" s="61">
        <f t="shared" si="28"/>
        <v>215.14012000000002</v>
      </c>
      <c r="E35" s="8">
        <f t="shared" si="29"/>
        <v>545.94200000000001</v>
      </c>
      <c r="F35" s="205">
        <v>56</v>
      </c>
      <c r="G35" s="205">
        <v>79</v>
      </c>
      <c r="H35" s="7">
        <v>63.01079</v>
      </c>
      <c r="I35" s="7">
        <v>262.26400000000001</v>
      </c>
      <c r="J35" s="205">
        <v>102</v>
      </c>
      <c r="K35" s="205">
        <v>146</v>
      </c>
      <c r="L35" s="7">
        <v>152.12933000000001</v>
      </c>
      <c r="M35" s="7">
        <v>283.678</v>
      </c>
      <c r="N35" s="207">
        <v>0</v>
      </c>
      <c r="O35" s="207">
        <v>0</v>
      </c>
      <c r="P35" s="207">
        <v>0</v>
      </c>
      <c r="Q35" s="207">
        <v>0</v>
      </c>
      <c r="R35" s="528" t="s">
        <v>499</v>
      </c>
      <c r="S35" s="62" t="s">
        <v>9</v>
      </c>
      <c r="T35" s="6">
        <f t="shared" si="11"/>
        <v>54</v>
      </c>
      <c r="U35" s="6">
        <f t="shared" si="12"/>
        <v>54</v>
      </c>
      <c r="V35" s="6">
        <f t="shared" si="13"/>
        <v>163.44999999999999</v>
      </c>
      <c r="W35" s="205">
        <v>0</v>
      </c>
      <c r="X35" s="205">
        <v>0</v>
      </c>
      <c r="Y35" s="7">
        <v>0</v>
      </c>
      <c r="Z35" s="205">
        <v>54</v>
      </c>
      <c r="AA35" s="34">
        <v>54</v>
      </c>
      <c r="AB35" s="5">
        <v>163.44999999999999</v>
      </c>
      <c r="AC35" s="361" t="s">
        <v>112</v>
      </c>
    </row>
    <row r="36" spans="1:29" s="108" customFormat="1" ht="17.100000000000001" customHeight="1">
      <c r="A36" s="62" t="s">
        <v>24</v>
      </c>
      <c r="B36" s="9">
        <f t="shared" si="26"/>
        <v>450</v>
      </c>
      <c r="C36" s="61">
        <f t="shared" si="27"/>
        <v>1426</v>
      </c>
      <c r="D36" s="61">
        <f t="shared" si="28"/>
        <v>3085.4523200000003</v>
      </c>
      <c r="E36" s="8">
        <f t="shared" si="29"/>
        <v>5043.8010000000004</v>
      </c>
      <c r="F36" s="205">
        <v>284</v>
      </c>
      <c r="G36" s="205">
        <v>1020</v>
      </c>
      <c r="H36" s="7">
        <v>2542.1949500000001</v>
      </c>
      <c r="I36" s="7">
        <v>3399.4090000000001</v>
      </c>
      <c r="J36" s="205">
        <v>166</v>
      </c>
      <c r="K36" s="205">
        <v>406</v>
      </c>
      <c r="L36" s="7">
        <v>543.25737000000004</v>
      </c>
      <c r="M36" s="7">
        <v>1644.3920000000001</v>
      </c>
      <c r="N36" s="207">
        <v>0</v>
      </c>
      <c r="O36" s="207">
        <v>0</v>
      </c>
      <c r="P36" s="207">
        <v>0</v>
      </c>
      <c r="Q36" s="207">
        <v>0</v>
      </c>
      <c r="R36" s="528" t="s">
        <v>500</v>
      </c>
      <c r="S36" s="62" t="s">
        <v>24</v>
      </c>
      <c r="T36" s="6">
        <f t="shared" si="11"/>
        <v>35</v>
      </c>
      <c r="U36" s="6">
        <f t="shared" si="12"/>
        <v>35</v>
      </c>
      <c r="V36" s="6">
        <f t="shared" si="13"/>
        <v>793.74959999999999</v>
      </c>
      <c r="W36" s="205">
        <v>0</v>
      </c>
      <c r="X36" s="205">
        <v>0</v>
      </c>
      <c r="Y36" s="7">
        <v>0</v>
      </c>
      <c r="Z36" s="205">
        <v>35</v>
      </c>
      <c r="AA36" s="34">
        <v>35</v>
      </c>
      <c r="AB36" s="5">
        <v>793.74959999999999</v>
      </c>
      <c r="AC36" s="361" t="s">
        <v>123</v>
      </c>
    </row>
    <row r="37" spans="1:29" s="108" customFormat="1" ht="17.100000000000001" customHeight="1">
      <c r="A37" s="62" t="s">
        <v>16</v>
      </c>
      <c r="B37" s="9">
        <f t="shared" si="26"/>
        <v>807</v>
      </c>
      <c r="C37" s="61">
        <f t="shared" si="27"/>
        <v>1834</v>
      </c>
      <c r="D37" s="61">
        <f t="shared" si="28"/>
        <v>4034.9457899999998</v>
      </c>
      <c r="E37" s="8">
        <f t="shared" si="29"/>
        <v>23376.357</v>
      </c>
      <c r="F37" s="205">
        <v>438</v>
      </c>
      <c r="G37" s="205">
        <v>1251</v>
      </c>
      <c r="H37" s="7">
        <v>3174.32089</v>
      </c>
      <c r="I37" s="7">
        <v>19195.031999999999</v>
      </c>
      <c r="J37" s="205">
        <v>369</v>
      </c>
      <c r="K37" s="205">
        <v>583</v>
      </c>
      <c r="L37" s="7">
        <v>860.62490000000003</v>
      </c>
      <c r="M37" s="7">
        <v>4181.3249999999998</v>
      </c>
      <c r="N37" s="207">
        <v>0</v>
      </c>
      <c r="O37" s="207">
        <v>0</v>
      </c>
      <c r="P37" s="207">
        <v>0</v>
      </c>
      <c r="Q37" s="207">
        <v>0</v>
      </c>
      <c r="R37" s="528" t="s">
        <v>501</v>
      </c>
      <c r="S37" s="62" t="s">
        <v>16</v>
      </c>
      <c r="T37" s="6">
        <f t="shared" si="11"/>
        <v>92</v>
      </c>
      <c r="U37" s="6">
        <f t="shared" si="12"/>
        <v>92</v>
      </c>
      <c r="V37" s="6">
        <f t="shared" si="13"/>
        <v>6241.66</v>
      </c>
      <c r="W37" s="205">
        <v>0</v>
      </c>
      <c r="X37" s="205">
        <v>0</v>
      </c>
      <c r="Y37" s="7">
        <v>0</v>
      </c>
      <c r="Z37" s="205">
        <v>92</v>
      </c>
      <c r="AA37" s="34">
        <v>92</v>
      </c>
      <c r="AB37" s="5">
        <v>6241.66</v>
      </c>
      <c r="AC37" s="361" t="s">
        <v>122</v>
      </c>
    </row>
    <row r="38" spans="1:29" ht="6" customHeight="1">
      <c r="A38" s="470"/>
      <c r="B38" s="414"/>
      <c r="C38" s="213"/>
      <c r="D38" s="213"/>
      <c r="E38" s="213"/>
      <c r="F38" s="212"/>
      <c r="G38" s="212"/>
      <c r="H38" s="212"/>
      <c r="I38" s="212"/>
      <c r="J38" s="212"/>
      <c r="K38" s="212"/>
      <c r="L38" s="213"/>
      <c r="M38" s="213"/>
      <c r="N38" s="212"/>
      <c r="O38" s="207">
        <v>0</v>
      </c>
      <c r="P38" s="213"/>
      <c r="Q38" s="260"/>
      <c r="R38" s="214"/>
      <c r="S38" s="471"/>
      <c r="T38" s="472"/>
      <c r="U38" s="471"/>
      <c r="V38" s="471"/>
      <c r="W38" s="212"/>
      <c r="X38" s="213"/>
      <c r="Y38" s="213"/>
      <c r="Z38" s="212"/>
      <c r="AA38" s="212"/>
      <c r="AB38" s="260"/>
      <c r="AC38" s="473"/>
    </row>
    <row r="39" spans="1:29" s="92" customFormat="1" ht="15" customHeight="1">
      <c r="A39" s="474" t="s">
        <v>709</v>
      </c>
      <c r="B39" s="215"/>
      <c r="C39" s="215"/>
      <c r="D39" s="215"/>
      <c r="E39" s="215"/>
      <c r="F39" s="215"/>
      <c r="G39" s="215"/>
      <c r="H39" s="215"/>
      <c r="I39" s="215"/>
      <c r="J39" s="215"/>
      <c r="K39" s="215"/>
      <c r="L39" s="215"/>
      <c r="M39" s="825" t="s">
        <v>710</v>
      </c>
      <c r="N39" s="825"/>
      <c r="O39" s="825"/>
      <c r="P39" s="825"/>
      <c r="Q39" s="825"/>
      <c r="R39" s="825"/>
      <c r="S39" s="826" t="s">
        <v>709</v>
      </c>
      <c r="T39" s="826"/>
      <c r="U39" s="474"/>
      <c r="V39" s="474"/>
      <c r="W39" s="215"/>
      <c r="X39" s="215"/>
      <c r="Y39" s="215"/>
      <c r="Z39" s="825" t="s">
        <v>710</v>
      </c>
      <c r="AA39" s="825"/>
      <c r="AB39" s="825"/>
      <c r="AC39" s="825"/>
    </row>
    <row r="40" spans="1:29">
      <c r="B40" s="73"/>
      <c r="C40" s="74"/>
      <c r="D40" s="98"/>
      <c r="E40" s="74"/>
      <c r="F40" s="74"/>
      <c r="G40" s="74"/>
      <c r="H40" s="98"/>
      <c r="I40" s="74"/>
      <c r="J40" s="74"/>
      <c r="K40" s="74"/>
      <c r="L40" s="98"/>
      <c r="M40" s="74"/>
      <c r="N40" s="74"/>
      <c r="O40" s="74"/>
      <c r="P40" s="98"/>
      <c r="Q40" s="75"/>
      <c r="T40" s="98"/>
      <c r="U40" s="98"/>
      <c r="V40" s="98"/>
      <c r="W40" s="98"/>
      <c r="X40" s="98"/>
      <c r="Y40" s="98"/>
      <c r="Z40" s="98"/>
      <c r="AA40" s="98"/>
      <c r="AB40" s="98"/>
    </row>
    <row r="41" spans="1:29"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T41" s="135"/>
      <c r="U41" s="135"/>
      <c r="V41" s="136"/>
      <c r="W41" s="135"/>
      <c r="X41" s="135"/>
      <c r="Y41" s="135"/>
      <c r="Z41" s="135"/>
      <c r="AA41" s="135"/>
      <c r="AB41" s="135"/>
    </row>
  </sheetData>
  <sheetProtection formatCells="0" formatColumns="0" formatRows="0" insertColumns="0" insertRows="0" insertHyperlinks="0" deleteColumns="0" deleteRows="0" selectLockedCells="1" sort="0" autoFilter="0" pivotTables="0"/>
  <mergeCells count="16">
    <mergeCell ref="B5:I5"/>
    <mergeCell ref="T5:V5"/>
    <mergeCell ref="B6:E6"/>
    <mergeCell ref="F6:I6"/>
    <mergeCell ref="J6:M6"/>
    <mergeCell ref="N6:Q6"/>
    <mergeCell ref="R6:R7"/>
    <mergeCell ref="T6:V6"/>
    <mergeCell ref="M39:R39"/>
    <mergeCell ref="S39:T39"/>
    <mergeCell ref="Z39:AC39"/>
    <mergeCell ref="S2:V2"/>
    <mergeCell ref="W2:AC2"/>
    <mergeCell ref="W6:Y6"/>
    <mergeCell ref="Z6:AB6"/>
    <mergeCell ref="AC6:AC7"/>
  </mergeCells>
  <phoneticPr fontId="39" type="noConversion"/>
  <printOptions horizontalCentered="1"/>
  <pageMargins left="0.39370078740157483" right="0.39370078740157483" top="0.55118110236220474" bottom="0.55118110236220474" header="0.51181102362204722" footer="0.51181102362204722"/>
  <pageSetup paperSize="9" orientation="portrait" blackAndWhite="1" r:id="rId1"/>
  <headerFooter scaleWithDoc="0"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view="pageBreakPreview" zoomScale="85" zoomScaleNormal="100" zoomScaleSheetLayoutView="85" workbookViewId="0">
      <selection activeCell="A2" sqref="A2"/>
    </sheetView>
  </sheetViews>
  <sheetFormatPr defaultRowHeight="12.75"/>
  <cols>
    <col min="1" max="1" width="14.85546875" style="144" customWidth="1"/>
    <col min="2" max="7" width="15.28515625" style="144" customWidth="1"/>
    <col min="8" max="15" width="11.28515625" style="144" customWidth="1"/>
    <col min="16" max="16" width="16.28515625" style="144" customWidth="1"/>
    <col min="17" max="16384" width="9.140625" style="144"/>
  </cols>
  <sheetData>
    <row r="1" spans="1:16" s="105" customFormat="1" ht="24.95" customHeight="1">
      <c r="A1" s="105" t="s">
        <v>653</v>
      </c>
      <c r="B1" s="454"/>
      <c r="C1" s="454"/>
      <c r="P1" s="475" t="s">
        <v>654</v>
      </c>
    </row>
    <row r="2" spans="1:16" s="108" customFormat="1" ht="24.95" customHeight="1">
      <c r="A2" s="189" t="s">
        <v>722</v>
      </c>
      <c r="B2" s="289"/>
      <c r="C2" s="289"/>
      <c r="D2" s="289"/>
      <c r="E2" s="289"/>
      <c r="F2" s="189"/>
      <c r="G2" s="289"/>
      <c r="H2" s="190" t="s">
        <v>2</v>
      </c>
      <c r="I2" s="195"/>
      <c r="J2" s="195"/>
      <c r="K2" s="195"/>
      <c r="L2" s="195"/>
      <c r="M2" s="195"/>
      <c r="N2" s="195"/>
      <c r="O2" s="195"/>
      <c r="P2" s="195"/>
    </row>
    <row r="3" spans="1:16" s="112" customFormat="1" ht="23.1" customHeight="1">
      <c r="A3" s="459"/>
      <c r="B3" s="277"/>
      <c r="C3" s="277"/>
      <c r="D3" s="277"/>
      <c r="E3" s="277"/>
      <c r="F3" s="277" t="s">
        <v>48</v>
      </c>
      <c r="G3" s="277"/>
      <c r="H3" s="277"/>
      <c r="I3" s="277"/>
      <c r="J3" s="277"/>
      <c r="K3" s="277"/>
      <c r="L3" s="277"/>
      <c r="M3" s="277"/>
      <c r="N3" s="277"/>
      <c r="O3" s="277"/>
      <c r="P3" s="277"/>
    </row>
    <row r="4" spans="1:16" s="92" customFormat="1" ht="15" customHeight="1" thickBot="1">
      <c r="A4" s="107" t="s">
        <v>528</v>
      </c>
      <c r="P4" s="68" t="s">
        <v>537</v>
      </c>
    </row>
    <row r="5" spans="1:16" s="108" customFormat="1" ht="15" customHeight="1">
      <c r="A5" s="162" t="s">
        <v>451</v>
      </c>
      <c r="B5" s="308" t="s">
        <v>438</v>
      </c>
      <c r="C5" s="165"/>
      <c r="D5" s="163" t="s">
        <v>452</v>
      </c>
      <c r="E5" s="165"/>
      <c r="F5" s="163" t="s">
        <v>453</v>
      </c>
      <c r="G5" s="164"/>
      <c r="H5" s="824" t="s">
        <v>454</v>
      </c>
      <c r="I5" s="838"/>
      <c r="J5" s="308" t="s">
        <v>455</v>
      </c>
      <c r="K5" s="165"/>
      <c r="L5" s="308" t="s">
        <v>456</v>
      </c>
      <c r="M5" s="165"/>
      <c r="N5" s="308" t="s">
        <v>733</v>
      </c>
      <c r="O5" s="165"/>
      <c r="P5" s="265" t="s">
        <v>315</v>
      </c>
    </row>
    <row r="6" spans="1:16" s="108" customFormat="1" ht="15" customHeight="1">
      <c r="A6" s="168"/>
      <c r="B6" s="170" t="s">
        <v>314</v>
      </c>
      <c r="C6" s="309"/>
      <c r="D6" s="170" t="s">
        <v>177</v>
      </c>
      <c r="E6" s="309"/>
      <c r="F6" s="787" t="s">
        <v>190</v>
      </c>
      <c r="G6" s="767"/>
      <c r="H6" s="839" t="s">
        <v>31</v>
      </c>
      <c r="I6" s="840"/>
      <c r="J6" s="170" t="s">
        <v>101</v>
      </c>
      <c r="K6" s="309"/>
      <c r="L6" s="170" t="s">
        <v>100</v>
      </c>
      <c r="M6" s="309"/>
      <c r="N6" s="170" t="s">
        <v>178</v>
      </c>
      <c r="O6" s="309"/>
      <c r="P6" s="831"/>
    </row>
    <row r="7" spans="1:16" s="108" customFormat="1" ht="15" customHeight="1">
      <c r="A7" s="266"/>
      <c r="B7" s="169" t="s">
        <v>367</v>
      </c>
      <c r="C7" s="169" t="s">
        <v>86</v>
      </c>
      <c r="D7" s="169" t="s">
        <v>367</v>
      </c>
      <c r="E7" s="169" t="s">
        <v>86</v>
      </c>
      <c r="F7" s="169" t="s">
        <v>367</v>
      </c>
      <c r="G7" s="476" t="s">
        <v>86</v>
      </c>
      <c r="H7" s="169" t="s">
        <v>367</v>
      </c>
      <c r="I7" s="169" t="s">
        <v>86</v>
      </c>
      <c r="J7" s="169" t="s">
        <v>367</v>
      </c>
      <c r="K7" s="169" t="s">
        <v>86</v>
      </c>
      <c r="L7" s="169" t="s">
        <v>367</v>
      </c>
      <c r="M7" s="169" t="s">
        <v>86</v>
      </c>
      <c r="N7" s="169" t="s">
        <v>367</v>
      </c>
      <c r="O7" s="169" t="s">
        <v>86</v>
      </c>
      <c r="P7" s="831"/>
    </row>
    <row r="8" spans="1:16" s="108" customFormat="1" ht="15" customHeight="1">
      <c r="A8" s="198" t="s">
        <v>333</v>
      </c>
      <c r="B8" s="186" t="s">
        <v>254</v>
      </c>
      <c r="C8" s="186" t="s">
        <v>330</v>
      </c>
      <c r="D8" s="186" t="s">
        <v>254</v>
      </c>
      <c r="E8" s="186" t="s">
        <v>172</v>
      </c>
      <c r="F8" s="186" t="s">
        <v>254</v>
      </c>
      <c r="G8" s="477" t="s">
        <v>172</v>
      </c>
      <c r="H8" s="186" t="s">
        <v>254</v>
      </c>
      <c r="I8" s="186" t="s">
        <v>172</v>
      </c>
      <c r="J8" s="186" t="s">
        <v>254</v>
      </c>
      <c r="K8" s="186" t="s">
        <v>172</v>
      </c>
      <c r="L8" s="186" t="s">
        <v>254</v>
      </c>
      <c r="M8" s="186" t="s">
        <v>172</v>
      </c>
      <c r="N8" s="186" t="s">
        <v>254</v>
      </c>
      <c r="O8" s="186" t="s">
        <v>172</v>
      </c>
      <c r="P8" s="199" t="s">
        <v>313</v>
      </c>
    </row>
    <row r="9" spans="1:16" s="709" customFormat="1" ht="18" customHeight="1">
      <c r="A9" s="720">
        <v>2016</v>
      </c>
      <c r="B9" s="668">
        <v>1094.8</v>
      </c>
      <c r="C9" s="722">
        <v>63645.5</v>
      </c>
      <c r="D9" s="723">
        <v>106.1</v>
      </c>
      <c r="E9" s="722">
        <v>28905</v>
      </c>
      <c r="F9" s="723">
        <v>38.799999999999997</v>
      </c>
      <c r="G9" s="722">
        <v>4619</v>
      </c>
      <c r="H9" s="723">
        <v>16.600000000000001</v>
      </c>
      <c r="I9" s="722">
        <v>3042</v>
      </c>
      <c r="J9" s="723">
        <v>319.2</v>
      </c>
      <c r="K9" s="722">
        <v>1605.5</v>
      </c>
      <c r="L9" s="723">
        <v>607.29999999999995</v>
      </c>
      <c r="M9" s="722">
        <v>19591</v>
      </c>
      <c r="N9" s="723">
        <v>6.8</v>
      </c>
      <c r="O9" s="722">
        <v>5883</v>
      </c>
      <c r="P9" s="721">
        <v>2016</v>
      </c>
    </row>
    <row r="10" spans="1:16" s="108" customFormat="1" ht="18" customHeight="1">
      <c r="A10" s="167">
        <v>2017</v>
      </c>
      <c r="B10" s="4">
        <v>895.30000000000007</v>
      </c>
      <c r="C10" s="205">
        <v>56079</v>
      </c>
      <c r="D10" s="648">
        <v>80.899999999999991</v>
      </c>
      <c r="E10" s="205">
        <v>26702</v>
      </c>
      <c r="F10" s="648">
        <v>34.599999999999994</v>
      </c>
      <c r="G10" s="205">
        <v>4430</v>
      </c>
      <c r="H10" s="648">
        <v>15.7</v>
      </c>
      <c r="I10" s="205">
        <v>2998</v>
      </c>
      <c r="J10" s="648">
        <v>280.29999999999995</v>
      </c>
      <c r="K10" s="205">
        <v>1368</v>
      </c>
      <c r="L10" s="648">
        <v>479.90000000000009</v>
      </c>
      <c r="M10" s="205">
        <v>9725</v>
      </c>
      <c r="N10" s="648">
        <v>3.9</v>
      </c>
      <c r="O10" s="205">
        <v>10856</v>
      </c>
      <c r="P10" s="662">
        <v>2017</v>
      </c>
    </row>
    <row r="11" spans="1:16" s="108" customFormat="1" ht="18.600000000000001" customHeight="1">
      <c r="A11" s="167">
        <v>2018</v>
      </c>
      <c r="B11" s="4">
        <v>742.99999999999977</v>
      </c>
      <c r="C11" s="205">
        <v>50735</v>
      </c>
      <c r="D11" s="648">
        <v>87.7</v>
      </c>
      <c r="E11" s="205">
        <v>25239</v>
      </c>
      <c r="F11" s="648">
        <v>15</v>
      </c>
      <c r="G11" s="205">
        <v>4028</v>
      </c>
      <c r="H11" s="648">
        <v>1.8</v>
      </c>
      <c r="I11" s="205">
        <v>785</v>
      </c>
      <c r="J11" s="648">
        <v>192.39999999999998</v>
      </c>
      <c r="K11" s="205">
        <v>620</v>
      </c>
      <c r="L11" s="648">
        <v>442.59999999999997</v>
      </c>
      <c r="M11" s="205">
        <v>9550</v>
      </c>
      <c r="N11" s="648">
        <v>3.5</v>
      </c>
      <c r="O11" s="205">
        <v>10513</v>
      </c>
      <c r="P11" s="662">
        <v>2018</v>
      </c>
    </row>
    <row r="12" spans="1:16" s="108" customFormat="1" ht="18.75" customHeight="1">
      <c r="A12" s="167">
        <v>2019</v>
      </c>
      <c r="B12" s="4">
        <v>761.40000000000009</v>
      </c>
      <c r="C12" s="205">
        <v>58956.1</v>
      </c>
      <c r="D12" s="648">
        <v>93.2</v>
      </c>
      <c r="E12" s="205">
        <v>32640</v>
      </c>
      <c r="F12" s="648">
        <v>14.800000000000002</v>
      </c>
      <c r="G12" s="205">
        <v>3392</v>
      </c>
      <c r="H12" s="648">
        <v>29.7</v>
      </c>
      <c r="I12" s="205">
        <v>10475</v>
      </c>
      <c r="J12" s="648">
        <v>182.39999999999998</v>
      </c>
      <c r="K12" s="205">
        <v>632.5</v>
      </c>
      <c r="L12" s="648">
        <v>439.20000000000005</v>
      </c>
      <c r="M12" s="205">
        <v>11172.599999999999</v>
      </c>
      <c r="N12" s="648">
        <v>2.1</v>
      </c>
      <c r="O12" s="205">
        <v>644</v>
      </c>
      <c r="P12" s="662">
        <v>2019</v>
      </c>
    </row>
    <row r="13" spans="1:16" s="108" customFormat="1" ht="18.75" customHeight="1">
      <c r="A13" s="167">
        <v>2020</v>
      </c>
      <c r="B13" s="648">
        <v>846.02592000000004</v>
      </c>
      <c r="C13" s="205">
        <v>84749.707999999999</v>
      </c>
      <c r="D13" s="648">
        <v>118.38143000000002</v>
      </c>
      <c r="E13" s="205">
        <v>27637.669000000002</v>
      </c>
      <c r="F13" s="648">
        <v>31.639399999999995</v>
      </c>
      <c r="G13" s="205">
        <v>4030.2199999999993</v>
      </c>
      <c r="H13" s="648">
        <v>26.807699999999997</v>
      </c>
      <c r="I13" s="205">
        <v>10250.400000000001</v>
      </c>
      <c r="J13" s="648">
        <v>206.14005</v>
      </c>
      <c r="K13" s="205">
        <v>2322.2619999999997</v>
      </c>
      <c r="L13" s="648">
        <v>459.76434000000006</v>
      </c>
      <c r="M13" s="205">
        <v>27232.491000000002</v>
      </c>
      <c r="N13" s="648">
        <v>3.292999999999993</v>
      </c>
      <c r="O13" s="205">
        <v>13276.665999999999</v>
      </c>
      <c r="P13" s="662">
        <v>2020</v>
      </c>
    </row>
    <row r="14" spans="1:16" s="109" customFormat="1" ht="35.25" customHeight="1">
      <c r="A14" s="181">
        <v>2021</v>
      </c>
      <c r="B14" s="303">
        <f>SUM(B15:B36)</f>
        <v>833.60000000000014</v>
      </c>
      <c r="C14" s="207">
        <f t="shared" ref="C14:O14" si="0">SUM(C15:C36)</f>
        <v>85165.300000000017</v>
      </c>
      <c r="D14" s="303">
        <f t="shared" si="0"/>
        <v>127.3</v>
      </c>
      <c r="E14" s="207">
        <f t="shared" si="0"/>
        <v>27337.1</v>
      </c>
      <c r="F14" s="303">
        <f t="shared" si="0"/>
        <v>31.8</v>
      </c>
      <c r="G14" s="207">
        <f t="shared" si="0"/>
        <v>4763.8</v>
      </c>
      <c r="H14" s="303">
        <f t="shared" si="0"/>
        <v>26.100000000000005</v>
      </c>
      <c r="I14" s="207">
        <f t="shared" si="0"/>
        <v>10700.900000000001</v>
      </c>
      <c r="J14" s="303">
        <f t="shared" si="0"/>
        <v>195.79999999999998</v>
      </c>
      <c r="K14" s="207">
        <f t="shared" si="0"/>
        <v>2299.1999999999998</v>
      </c>
      <c r="L14" s="303">
        <f t="shared" si="0"/>
        <v>449.9</v>
      </c>
      <c r="M14" s="207">
        <f t="shared" si="0"/>
        <v>27050.899999999998</v>
      </c>
      <c r="N14" s="303">
        <f t="shared" si="0"/>
        <v>2.7</v>
      </c>
      <c r="O14" s="207">
        <f t="shared" si="0"/>
        <v>13013.4</v>
      </c>
      <c r="P14" s="182">
        <f>A14</f>
        <v>2021</v>
      </c>
    </row>
    <row r="15" spans="1:16" s="108" customFormat="1" ht="17.45" customHeight="1">
      <c r="A15" s="527" t="s">
        <v>12</v>
      </c>
      <c r="B15" s="3">
        <f>SUM(D15,F15,H15,J15,L15,N15)</f>
        <v>0</v>
      </c>
      <c r="C15" s="3">
        <f>SUM(E15,G15,I15,K15,M15,O15)</f>
        <v>0</v>
      </c>
      <c r="D15" s="3">
        <v>0</v>
      </c>
      <c r="E15" s="205">
        <v>0</v>
      </c>
      <c r="F15" s="648">
        <v>0</v>
      </c>
      <c r="G15" s="205">
        <v>0</v>
      </c>
      <c r="H15" s="648">
        <v>0</v>
      </c>
      <c r="I15" s="205">
        <v>0</v>
      </c>
      <c r="J15" s="648">
        <v>0</v>
      </c>
      <c r="K15" s="205">
        <v>0</v>
      </c>
      <c r="L15" s="648">
        <v>0</v>
      </c>
      <c r="M15" s="205">
        <v>0</v>
      </c>
      <c r="N15" s="648">
        <v>0</v>
      </c>
      <c r="O15" s="205">
        <v>0</v>
      </c>
      <c r="P15" s="528" t="s">
        <v>119</v>
      </c>
    </row>
    <row r="16" spans="1:16" s="108" customFormat="1" ht="17.45" customHeight="1">
      <c r="A16" s="527" t="s">
        <v>25</v>
      </c>
      <c r="B16" s="3">
        <f t="shared" ref="B16:B36" si="1">SUM(D16,F16,H16,J16,L16,N16)</f>
        <v>5.6</v>
      </c>
      <c r="C16" s="3">
        <f t="shared" ref="C16:C36" si="2">SUM(E16,G16,I16,K16,M16,O16)</f>
        <v>1185.2</v>
      </c>
      <c r="D16" s="648">
        <v>5.6</v>
      </c>
      <c r="E16" s="36">
        <v>1185.2</v>
      </c>
      <c r="F16" s="3">
        <v>0</v>
      </c>
      <c r="G16" s="205">
        <v>0</v>
      </c>
      <c r="H16" s="648">
        <v>0</v>
      </c>
      <c r="I16" s="205">
        <v>0</v>
      </c>
      <c r="J16" s="3">
        <v>0</v>
      </c>
      <c r="K16" s="205">
        <v>0</v>
      </c>
      <c r="L16" s="3">
        <v>0</v>
      </c>
      <c r="M16" s="205">
        <v>0</v>
      </c>
      <c r="N16" s="648">
        <v>0</v>
      </c>
      <c r="O16" s="205">
        <v>0</v>
      </c>
      <c r="P16" s="528" t="s">
        <v>117</v>
      </c>
    </row>
    <row r="17" spans="1:16" s="108" customFormat="1" ht="17.45" customHeight="1">
      <c r="A17" s="527" t="s">
        <v>13</v>
      </c>
      <c r="B17" s="3">
        <f t="shared" si="1"/>
        <v>372.2</v>
      </c>
      <c r="C17" s="3">
        <f t="shared" si="2"/>
        <v>8215.2000000000007</v>
      </c>
      <c r="D17" s="2">
        <v>0.2</v>
      </c>
      <c r="E17" s="36">
        <v>5</v>
      </c>
      <c r="F17" s="648">
        <v>2.2999999999999998</v>
      </c>
      <c r="G17" s="205">
        <v>38</v>
      </c>
      <c r="H17" s="648">
        <v>0.2</v>
      </c>
      <c r="I17" s="205">
        <v>1.8</v>
      </c>
      <c r="J17" s="648">
        <v>48.5</v>
      </c>
      <c r="K17" s="36">
        <v>20.399999999999999</v>
      </c>
      <c r="L17" s="648">
        <v>321</v>
      </c>
      <c r="M17" s="36">
        <v>8150</v>
      </c>
      <c r="N17" s="3">
        <v>0</v>
      </c>
      <c r="O17" s="205">
        <v>0</v>
      </c>
      <c r="P17" s="528" t="s">
        <v>115</v>
      </c>
    </row>
    <row r="18" spans="1:16" s="108" customFormat="1" ht="17.45" customHeight="1">
      <c r="A18" s="527" t="s">
        <v>28</v>
      </c>
      <c r="B18" s="3">
        <f t="shared" si="1"/>
        <v>56.1</v>
      </c>
      <c r="C18" s="3">
        <f t="shared" si="2"/>
        <v>2428.7000000000003</v>
      </c>
      <c r="D18" s="2">
        <v>8</v>
      </c>
      <c r="E18" s="36">
        <v>1291.5</v>
      </c>
      <c r="F18" s="2">
        <v>3.3</v>
      </c>
      <c r="G18" s="36">
        <v>206.4</v>
      </c>
      <c r="H18" s="648">
        <v>1.1000000000000001</v>
      </c>
      <c r="I18" s="205">
        <v>829.5</v>
      </c>
      <c r="J18" s="2">
        <v>33.799999999999997</v>
      </c>
      <c r="K18" s="36">
        <v>16.8</v>
      </c>
      <c r="L18" s="2">
        <v>9.3000000000000007</v>
      </c>
      <c r="M18" s="36">
        <v>8</v>
      </c>
      <c r="N18" s="648">
        <v>0.6</v>
      </c>
      <c r="O18" s="1">
        <v>76.5</v>
      </c>
      <c r="P18" s="528" t="s">
        <v>316</v>
      </c>
    </row>
    <row r="19" spans="1:16" s="108" customFormat="1" ht="17.45" customHeight="1">
      <c r="A19" s="527" t="s">
        <v>22</v>
      </c>
      <c r="B19" s="3">
        <f t="shared" si="1"/>
        <v>72.300000000000011</v>
      </c>
      <c r="C19" s="3">
        <f t="shared" si="2"/>
        <v>2593.4</v>
      </c>
      <c r="D19" s="2">
        <v>3.1</v>
      </c>
      <c r="E19" s="36">
        <v>1093.5999999999999</v>
      </c>
      <c r="F19" s="2">
        <v>0</v>
      </c>
      <c r="G19" s="205">
        <v>0</v>
      </c>
      <c r="H19" s="648">
        <v>0</v>
      </c>
      <c r="I19" s="205">
        <v>0</v>
      </c>
      <c r="J19" s="2">
        <v>24</v>
      </c>
      <c r="K19" s="36">
        <v>549.20000000000005</v>
      </c>
      <c r="L19" s="2">
        <v>45.2</v>
      </c>
      <c r="M19" s="36">
        <v>950.6</v>
      </c>
      <c r="N19" s="2">
        <v>0</v>
      </c>
      <c r="O19" s="205">
        <v>0</v>
      </c>
      <c r="P19" s="528" t="s">
        <v>165</v>
      </c>
    </row>
    <row r="20" spans="1:16" s="108" customFormat="1" ht="27.95" customHeight="1">
      <c r="A20" s="527" t="s">
        <v>21</v>
      </c>
      <c r="B20" s="3">
        <f t="shared" si="1"/>
        <v>6.9</v>
      </c>
      <c r="C20" s="3">
        <f t="shared" si="2"/>
        <v>341.5</v>
      </c>
      <c r="D20" s="2">
        <v>1.1000000000000001</v>
      </c>
      <c r="E20" s="36">
        <v>125.5</v>
      </c>
      <c r="F20" s="2">
        <v>1.3</v>
      </c>
      <c r="G20" s="36">
        <v>88.3</v>
      </c>
      <c r="H20" s="648">
        <v>0.5</v>
      </c>
      <c r="I20" s="36">
        <v>4.9000000000000004</v>
      </c>
      <c r="J20" s="2">
        <v>1.9</v>
      </c>
      <c r="K20" s="36">
        <v>0.3</v>
      </c>
      <c r="L20" s="2">
        <v>1.3</v>
      </c>
      <c r="M20" s="36">
        <v>0.5</v>
      </c>
      <c r="N20" s="648">
        <v>0.8</v>
      </c>
      <c r="O20" s="36">
        <v>122</v>
      </c>
      <c r="P20" s="528" t="s">
        <v>113</v>
      </c>
    </row>
    <row r="21" spans="1:16" s="108" customFormat="1" ht="17.45" customHeight="1">
      <c r="A21" s="527" t="s">
        <v>20</v>
      </c>
      <c r="B21" s="3">
        <f t="shared" si="1"/>
        <v>21.1</v>
      </c>
      <c r="C21" s="3">
        <f t="shared" si="2"/>
        <v>362.20000000000005</v>
      </c>
      <c r="D21" s="2">
        <v>3.5</v>
      </c>
      <c r="E21" s="36">
        <v>271.5</v>
      </c>
      <c r="F21" s="2">
        <v>1.4</v>
      </c>
      <c r="G21" s="36">
        <v>36.799999999999997</v>
      </c>
      <c r="H21" s="2">
        <v>0</v>
      </c>
      <c r="I21" s="36">
        <v>0</v>
      </c>
      <c r="J21" s="648">
        <v>11.8</v>
      </c>
      <c r="K21" s="36">
        <v>0.1</v>
      </c>
      <c r="L21" s="2">
        <v>4.4000000000000004</v>
      </c>
      <c r="M21" s="36">
        <v>53.8</v>
      </c>
      <c r="N21" s="2">
        <v>0</v>
      </c>
      <c r="O21" s="205">
        <v>0</v>
      </c>
      <c r="P21" s="528" t="s">
        <v>162</v>
      </c>
    </row>
    <row r="22" spans="1:16" s="108" customFormat="1" ht="17.45" customHeight="1">
      <c r="A22" s="527" t="s">
        <v>11</v>
      </c>
      <c r="B22" s="3">
        <f t="shared" si="1"/>
        <v>127.7</v>
      </c>
      <c r="C22" s="3">
        <f t="shared" si="2"/>
        <v>29567</v>
      </c>
      <c r="D22" s="2">
        <v>6.4</v>
      </c>
      <c r="E22" s="36">
        <v>810</v>
      </c>
      <c r="F22" s="2">
        <v>14.1</v>
      </c>
      <c r="G22" s="36">
        <v>1561.2</v>
      </c>
      <c r="H22" s="2">
        <v>13</v>
      </c>
      <c r="I22" s="205">
        <v>7700</v>
      </c>
      <c r="J22" s="2">
        <v>34.4</v>
      </c>
      <c r="K22" s="36">
        <v>1687.3</v>
      </c>
      <c r="L22" s="2">
        <v>59.5</v>
      </c>
      <c r="M22" s="36">
        <v>17808.5</v>
      </c>
      <c r="N22" s="648">
        <v>0.3</v>
      </c>
      <c r="O22" s="205">
        <v>0</v>
      </c>
      <c r="P22" s="528" t="s">
        <v>121</v>
      </c>
    </row>
    <row r="23" spans="1:16" s="108" customFormat="1" ht="17.45" customHeight="1">
      <c r="A23" s="527" t="s">
        <v>18</v>
      </c>
      <c r="B23" s="3">
        <f t="shared" si="1"/>
        <v>8.1999999999999993</v>
      </c>
      <c r="C23" s="3">
        <f t="shared" si="2"/>
        <v>592.5</v>
      </c>
      <c r="D23" s="2">
        <v>0.6</v>
      </c>
      <c r="E23" s="36">
        <v>0</v>
      </c>
      <c r="F23" s="2">
        <v>1.5</v>
      </c>
      <c r="G23" s="205">
        <v>120.8</v>
      </c>
      <c r="H23" s="648">
        <v>5.9</v>
      </c>
      <c r="I23" s="205">
        <v>470.1</v>
      </c>
      <c r="J23" s="2">
        <v>0.1</v>
      </c>
      <c r="K23" s="36">
        <v>0.7</v>
      </c>
      <c r="L23" s="2">
        <v>0.1</v>
      </c>
      <c r="M23" s="36">
        <v>0.1</v>
      </c>
      <c r="N23" s="2">
        <v>0</v>
      </c>
      <c r="O23" s="205">
        <v>0.8</v>
      </c>
      <c r="P23" s="528" t="s">
        <v>124</v>
      </c>
    </row>
    <row r="24" spans="1:16" s="108" customFormat="1" ht="27.95" customHeight="1">
      <c r="A24" s="527" t="s">
        <v>23</v>
      </c>
      <c r="B24" s="3">
        <f t="shared" si="1"/>
        <v>0</v>
      </c>
      <c r="C24" s="3">
        <f t="shared" si="2"/>
        <v>0</v>
      </c>
      <c r="D24" s="2">
        <v>0</v>
      </c>
      <c r="E24" s="205">
        <v>0</v>
      </c>
      <c r="F24" s="648">
        <v>0</v>
      </c>
      <c r="G24" s="205">
        <v>0</v>
      </c>
      <c r="H24" s="648">
        <v>0</v>
      </c>
      <c r="I24" s="205">
        <v>0</v>
      </c>
      <c r="J24" s="2">
        <v>0</v>
      </c>
      <c r="K24" s="205">
        <v>0</v>
      </c>
      <c r="L24" s="2">
        <v>0</v>
      </c>
      <c r="M24" s="205">
        <v>0</v>
      </c>
      <c r="N24" s="648">
        <v>0</v>
      </c>
      <c r="O24" s="205">
        <v>0</v>
      </c>
      <c r="P24" s="528" t="s">
        <v>120</v>
      </c>
    </row>
    <row r="25" spans="1:16" s="108" customFormat="1" ht="17.45" customHeight="1">
      <c r="A25" s="527" t="s">
        <v>27</v>
      </c>
      <c r="B25" s="3">
        <f t="shared" si="1"/>
        <v>3.9</v>
      </c>
      <c r="C25" s="3">
        <f t="shared" si="2"/>
        <v>69.5</v>
      </c>
      <c r="D25" s="2">
        <v>3.9</v>
      </c>
      <c r="E25" s="36">
        <v>69.5</v>
      </c>
      <c r="F25" s="648">
        <v>0</v>
      </c>
      <c r="G25" s="36">
        <v>0</v>
      </c>
      <c r="H25" s="648">
        <v>0</v>
      </c>
      <c r="I25" s="205">
        <v>0</v>
      </c>
      <c r="J25" s="648">
        <v>0</v>
      </c>
      <c r="K25" s="205">
        <v>0</v>
      </c>
      <c r="L25" s="648">
        <v>0</v>
      </c>
      <c r="M25" s="205">
        <v>0</v>
      </c>
      <c r="N25" s="648">
        <v>0</v>
      </c>
      <c r="O25" s="205">
        <v>0</v>
      </c>
      <c r="P25" s="528" t="s">
        <v>118</v>
      </c>
    </row>
    <row r="26" spans="1:16" s="108" customFormat="1" ht="17.45" customHeight="1">
      <c r="A26" s="527" t="s">
        <v>8</v>
      </c>
      <c r="B26" s="3">
        <f t="shared" si="1"/>
        <v>6.9</v>
      </c>
      <c r="C26" s="3">
        <f t="shared" si="2"/>
        <v>1222.2</v>
      </c>
      <c r="D26" s="2">
        <v>6.5</v>
      </c>
      <c r="E26" s="36">
        <v>1209.8</v>
      </c>
      <c r="F26" s="2">
        <v>0</v>
      </c>
      <c r="G26" s="205">
        <v>0</v>
      </c>
      <c r="H26" s="648">
        <v>0</v>
      </c>
      <c r="I26" s="205">
        <v>0</v>
      </c>
      <c r="J26" s="648">
        <v>0</v>
      </c>
      <c r="K26" s="205">
        <v>0</v>
      </c>
      <c r="L26" s="648">
        <v>0.4</v>
      </c>
      <c r="M26" s="205">
        <v>12.4</v>
      </c>
      <c r="N26" s="648">
        <v>0</v>
      </c>
      <c r="O26" s="205">
        <v>0</v>
      </c>
      <c r="P26" s="528" t="s">
        <v>158</v>
      </c>
    </row>
    <row r="27" spans="1:16" s="108" customFormat="1" ht="17.45" customHeight="1">
      <c r="A27" s="527" t="s">
        <v>14</v>
      </c>
      <c r="B27" s="3">
        <f t="shared" si="1"/>
        <v>59.8</v>
      </c>
      <c r="C27" s="3">
        <f t="shared" si="2"/>
        <v>7850.1</v>
      </c>
      <c r="D27" s="2">
        <v>55.8</v>
      </c>
      <c r="E27" s="36">
        <v>7850.1</v>
      </c>
      <c r="F27" s="648">
        <v>0</v>
      </c>
      <c r="G27" s="205">
        <v>0</v>
      </c>
      <c r="H27" s="648">
        <v>0</v>
      </c>
      <c r="I27" s="36">
        <v>0</v>
      </c>
      <c r="J27" s="648">
        <v>2.2000000000000002</v>
      </c>
      <c r="K27" s="36">
        <v>0</v>
      </c>
      <c r="L27" s="2">
        <v>1.8</v>
      </c>
      <c r="M27" s="36">
        <v>0</v>
      </c>
      <c r="N27" s="648">
        <v>0</v>
      </c>
      <c r="O27" s="205">
        <v>0</v>
      </c>
      <c r="P27" s="528" t="s">
        <v>128</v>
      </c>
    </row>
    <row r="28" spans="1:16" s="108" customFormat="1" ht="27.95" customHeight="1">
      <c r="A28" s="527" t="s">
        <v>26</v>
      </c>
      <c r="B28" s="3">
        <f t="shared" si="1"/>
        <v>7.6999999999999993</v>
      </c>
      <c r="C28" s="3">
        <f t="shared" si="2"/>
        <v>1850.1</v>
      </c>
      <c r="D28" s="2">
        <v>7.1</v>
      </c>
      <c r="E28" s="36">
        <v>1831.1</v>
      </c>
      <c r="F28" s="648">
        <v>0.6</v>
      </c>
      <c r="G28" s="36">
        <v>19</v>
      </c>
      <c r="H28" s="2">
        <v>0</v>
      </c>
      <c r="I28" s="205">
        <v>0</v>
      </c>
      <c r="J28" s="2">
        <v>0</v>
      </c>
      <c r="K28" s="36">
        <v>0</v>
      </c>
      <c r="L28" s="2">
        <v>0</v>
      </c>
      <c r="M28" s="36">
        <v>0</v>
      </c>
      <c r="N28" s="648">
        <v>0</v>
      </c>
      <c r="O28" s="205">
        <v>0</v>
      </c>
      <c r="P28" s="528" t="s">
        <v>116</v>
      </c>
    </row>
    <row r="29" spans="1:16" s="108" customFormat="1" ht="17.45" customHeight="1">
      <c r="A29" s="527" t="s">
        <v>19</v>
      </c>
      <c r="B29" s="3">
        <f t="shared" si="1"/>
        <v>5.5</v>
      </c>
      <c r="C29" s="3">
        <f t="shared" si="2"/>
        <v>3068.5</v>
      </c>
      <c r="D29" s="2">
        <v>2.8</v>
      </c>
      <c r="E29" s="36">
        <v>3001.1</v>
      </c>
      <c r="F29" s="2">
        <v>1.3</v>
      </c>
      <c r="G29" s="36">
        <v>67.400000000000006</v>
      </c>
      <c r="H29" s="648">
        <v>0</v>
      </c>
      <c r="I29" s="205">
        <v>0</v>
      </c>
      <c r="J29" s="2">
        <v>1.2</v>
      </c>
      <c r="K29" s="36">
        <v>0</v>
      </c>
      <c r="L29" s="2">
        <v>0.2</v>
      </c>
      <c r="M29" s="36">
        <v>0</v>
      </c>
      <c r="N29" s="648">
        <v>0</v>
      </c>
      <c r="O29" s="205">
        <v>0</v>
      </c>
      <c r="P29" s="528" t="s">
        <v>111</v>
      </c>
    </row>
    <row r="30" spans="1:16" s="108" customFormat="1" ht="17.45" customHeight="1">
      <c r="A30" s="527" t="s">
        <v>29</v>
      </c>
      <c r="B30" s="3">
        <f t="shared" si="1"/>
        <v>10.5</v>
      </c>
      <c r="C30" s="3">
        <f t="shared" si="2"/>
        <v>1126.3999999999996</v>
      </c>
      <c r="D30" s="2">
        <v>9.3000000000000007</v>
      </c>
      <c r="E30" s="36">
        <v>1051.5999999999999</v>
      </c>
      <c r="F30" s="2">
        <v>0.2</v>
      </c>
      <c r="G30" s="205">
        <v>12.1</v>
      </c>
      <c r="H30" s="648">
        <v>0</v>
      </c>
      <c r="I30" s="36">
        <v>0</v>
      </c>
      <c r="J30" s="2">
        <v>0</v>
      </c>
      <c r="K30" s="205">
        <v>0</v>
      </c>
      <c r="L30" s="2">
        <v>0.9</v>
      </c>
      <c r="M30" s="205">
        <v>62.1</v>
      </c>
      <c r="N30" s="648">
        <v>0.1</v>
      </c>
      <c r="O30" s="205">
        <v>0.6</v>
      </c>
      <c r="P30" s="528" t="s">
        <v>114</v>
      </c>
    </row>
    <row r="31" spans="1:16" s="108" customFormat="1" ht="17.45" customHeight="1">
      <c r="A31" s="527" t="s">
        <v>15</v>
      </c>
      <c r="B31" s="3">
        <f t="shared" si="1"/>
        <v>10.3</v>
      </c>
      <c r="C31" s="3">
        <f t="shared" si="2"/>
        <v>9299.0999999999985</v>
      </c>
      <c r="D31" s="2">
        <v>3.8</v>
      </c>
      <c r="E31" s="36">
        <v>6600.4</v>
      </c>
      <c r="F31" s="648">
        <v>4.2</v>
      </c>
      <c r="G31" s="36">
        <v>2415.1999999999998</v>
      </c>
      <c r="H31" s="2">
        <v>2.2999999999999998</v>
      </c>
      <c r="I31" s="36">
        <v>283.5</v>
      </c>
      <c r="J31" s="648">
        <v>0</v>
      </c>
      <c r="K31" s="205">
        <v>0</v>
      </c>
      <c r="L31" s="648">
        <v>0</v>
      </c>
      <c r="M31" s="205">
        <v>0</v>
      </c>
      <c r="N31" s="648">
        <v>0</v>
      </c>
      <c r="O31" s="205">
        <v>0</v>
      </c>
      <c r="P31" s="528" t="s">
        <v>164</v>
      </c>
    </row>
    <row r="32" spans="1:16" s="108" customFormat="1" ht="27.95" customHeight="1">
      <c r="A32" s="527" t="s">
        <v>30</v>
      </c>
      <c r="B32" s="3">
        <f t="shared" si="1"/>
        <v>45.699999999999996</v>
      </c>
      <c r="C32" s="3">
        <f t="shared" si="2"/>
        <v>13158</v>
      </c>
      <c r="D32" s="2">
        <v>0.1</v>
      </c>
      <c r="E32" s="36">
        <v>18</v>
      </c>
      <c r="F32" s="2">
        <v>0</v>
      </c>
      <c r="G32" s="205">
        <v>0</v>
      </c>
      <c r="H32" s="648">
        <v>1.3</v>
      </c>
      <c r="I32" s="205">
        <v>298.5</v>
      </c>
      <c r="J32" s="648">
        <v>37.9</v>
      </c>
      <c r="K32" s="36">
        <v>24.4</v>
      </c>
      <c r="L32" s="648">
        <v>5.5</v>
      </c>
      <c r="M32" s="36">
        <v>3.6</v>
      </c>
      <c r="N32" s="648">
        <v>0.9</v>
      </c>
      <c r="O32" s="36">
        <v>12813.5</v>
      </c>
      <c r="P32" s="528" t="s">
        <v>170</v>
      </c>
    </row>
    <row r="33" spans="1:16" s="108" customFormat="1" ht="17.45" customHeight="1">
      <c r="A33" s="527" t="s">
        <v>10</v>
      </c>
      <c r="B33" s="3">
        <f t="shared" si="1"/>
        <v>7.1000000000000005</v>
      </c>
      <c r="C33" s="3">
        <f t="shared" si="2"/>
        <v>1626.6000000000001</v>
      </c>
      <c r="D33" s="2">
        <v>3.7</v>
      </c>
      <c r="E33" s="36">
        <v>729.1</v>
      </c>
      <c r="F33" s="648">
        <v>1.6</v>
      </c>
      <c r="G33" s="36">
        <v>198.6</v>
      </c>
      <c r="H33" s="3">
        <v>1.5</v>
      </c>
      <c r="I33" s="40">
        <v>697.6</v>
      </c>
      <c r="J33" s="2">
        <v>0</v>
      </c>
      <c r="K33" s="36">
        <v>0</v>
      </c>
      <c r="L33" s="2">
        <v>0.3</v>
      </c>
      <c r="M33" s="36">
        <v>1.3</v>
      </c>
      <c r="N33" s="2">
        <v>0</v>
      </c>
      <c r="O33" s="205">
        <v>0</v>
      </c>
      <c r="P33" s="528" t="s">
        <v>188</v>
      </c>
    </row>
    <row r="34" spans="1:16" s="108" customFormat="1" ht="17.45" customHeight="1">
      <c r="A34" s="527" t="s">
        <v>9</v>
      </c>
      <c r="B34" s="3">
        <f t="shared" si="1"/>
        <v>5.4</v>
      </c>
      <c r="C34" s="3">
        <f t="shared" si="2"/>
        <v>135.5</v>
      </c>
      <c r="D34" s="2">
        <v>5.4</v>
      </c>
      <c r="E34" s="205">
        <v>135.5</v>
      </c>
      <c r="F34" s="2">
        <v>0</v>
      </c>
      <c r="G34" s="205">
        <v>0</v>
      </c>
      <c r="H34" s="648">
        <v>0</v>
      </c>
      <c r="I34" s="40">
        <v>0</v>
      </c>
      <c r="J34" s="648">
        <v>0</v>
      </c>
      <c r="K34" s="205">
        <v>0</v>
      </c>
      <c r="L34" s="648">
        <v>0</v>
      </c>
      <c r="M34" s="205">
        <v>0</v>
      </c>
      <c r="N34" s="3">
        <v>0</v>
      </c>
      <c r="O34" s="40">
        <v>0</v>
      </c>
      <c r="P34" s="528" t="s">
        <v>112</v>
      </c>
    </row>
    <row r="35" spans="1:16" s="108" customFormat="1" ht="17.45" customHeight="1">
      <c r="A35" s="527" t="s">
        <v>24</v>
      </c>
      <c r="B35" s="3">
        <f t="shared" si="1"/>
        <v>0</v>
      </c>
      <c r="C35" s="3">
        <f t="shared" si="2"/>
        <v>0</v>
      </c>
      <c r="D35" s="648">
        <v>0</v>
      </c>
      <c r="E35" s="205">
        <v>0</v>
      </c>
      <c r="F35" s="648">
        <v>0</v>
      </c>
      <c r="G35" s="205">
        <v>0</v>
      </c>
      <c r="H35" s="648">
        <v>0</v>
      </c>
      <c r="I35" s="205">
        <v>0</v>
      </c>
      <c r="J35" s="648">
        <v>0</v>
      </c>
      <c r="K35" s="205">
        <v>0</v>
      </c>
      <c r="L35" s="648">
        <v>0</v>
      </c>
      <c r="M35" s="205">
        <v>0</v>
      </c>
      <c r="N35" s="648">
        <v>0</v>
      </c>
      <c r="O35" s="205">
        <v>0</v>
      </c>
      <c r="P35" s="528" t="s">
        <v>123</v>
      </c>
    </row>
    <row r="36" spans="1:16" s="108" customFormat="1" ht="17.45" customHeight="1">
      <c r="A36" s="527" t="s">
        <v>16</v>
      </c>
      <c r="B36" s="3">
        <f t="shared" si="1"/>
        <v>0.7</v>
      </c>
      <c r="C36" s="3">
        <f t="shared" si="2"/>
        <v>473.6</v>
      </c>
      <c r="D36" s="648">
        <v>0.4</v>
      </c>
      <c r="E36" s="205">
        <v>58.6</v>
      </c>
      <c r="F36" s="648">
        <v>0</v>
      </c>
      <c r="G36" s="205">
        <v>0</v>
      </c>
      <c r="H36" s="648">
        <v>0.3</v>
      </c>
      <c r="I36" s="205">
        <v>415</v>
      </c>
      <c r="J36" s="648">
        <v>0</v>
      </c>
      <c r="K36" s="205">
        <v>0</v>
      </c>
      <c r="L36" s="648">
        <v>0</v>
      </c>
      <c r="M36" s="205">
        <v>0</v>
      </c>
      <c r="N36" s="648">
        <v>0</v>
      </c>
      <c r="O36" s="205">
        <v>0</v>
      </c>
      <c r="P36" s="528" t="s">
        <v>122</v>
      </c>
    </row>
    <row r="37" spans="1:16" ht="6" customHeight="1">
      <c r="A37" s="470"/>
      <c r="B37" s="478"/>
      <c r="C37" s="319"/>
      <c r="D37" s="306"/>
      <c r="E37" s="306"/>
      <c r="F37" s="306"/>
      <c r="G37" s="306"/>
      <c r="H37" s="306"/>
      <c r="I37" s="306"/>
      <c r="J37" s="306"/>
      <c r="K37" s="306"/>
      <c r="L37" s="306"/>
      <c r="M37" s="306"/>
      <c r="N37" s="306"/>
      <c r="O37" s="320"/>
      <c r="P37" s="214"/>
    </row>
    <row r="38" spans="1:16" s="110" customFormat="1" ht="15" customHeight="1">
      <c r="A38" s="250" t="s">
        <v>538</v>
      </c>
      <c r="B38" s="479"/>
      <c r="C38" s="479"/>
      <c r="D38" s="480"/>
      <c r="E38" s="480"/>
      <c r="F38" s="480"/>
      <c r="G38" s="480"/>
      <c r="H38" s="480"/>
      <c r="I38" s="480"/>
      <c r="J38" s="480"/>
      <c r="K38" s="480"/>
      <c r="L38" s="480"/>
      <c r="M38" s="480"/>
      <c r="N38" s="837" t="s">
        <v>539</v>
      </c>
      <c r="O38" s="837"/>
      <c r="P38" s="837"/>
    </row>
    <row r="39" spans="1:16" s="90" customFormat="1" ht="15" customHeight="1">
      <c r="A39" s="288" t="s">
        <v>607</v>
      </c>
      <c r="B39" s="480"/>
      <c r="C39" s="480"/>
      <c r="D39" s="480"/>
      <c r="E39" s="480"/>
      <c r="F39" s="480"/>
      <c r="G39" s="480"/>
      <c r="H39" s="480"/>
      <c r="I39" s="480"/>
      <c r="J39" s="480"/>
      <c r="K39" s="480"/>
      <c r="L39" s="480"/>
      <c r="M39" s="480"/>
      <c r="N39" s="480"/>
      <c r="O39" s="216"/>
      <c r="P39" s="276" t="s">
        <v>608</v>
      </c>
    </row>
    <row r="40" spans="1:16">
      <c r="A40" s="104"/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</row>
    <row r="41" spans="1:16"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97"/>
    </row>
  </sheetData>
  <sheetProtection formatCells="0" formatColumns="0" formatRows="0" insertColumns="0" insertRows="0" insertHyperlinks="0" deleteColumns="0" deleteRows="0" selectLockedCells="1" sort="0" autoFilter="0" pivotTables="0"/>
  <mergeCells count="5">
    <mergeCell ref="N38:P38"/>
    <mergeCell ref="F6:G6"/>
    <mergeCell ref="H5:I5"/>
    <mergeCell ref="H6:I6"/>
    <mergeCell ref="P6:P7"/>
  </mergeCells>
  <phoneticPr fontId="39" type="noConversion"/>
  <printOptions horizontalCentered="1"/>
  <pageMargins left="0.39370078740157483" right="0.39370078740157483" top="0.55118110236220474" bottom="0.55118110236220474" header="0.51181102362204722" footer="0.51181102362204722"/>
  <pageSetup paperSize="9" orientation="portrait" blackAndWhite="1" r:id="rId1"/>
  <headerFooter scaleWithDoc="0"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view="pageBreakPreview" zoomScale="90" zoomScaleNormal="100" zoomScaleSheetLayoutView="90" workbookViewId="0">
      <selection activeCell="A2" sqref="A2:H2"/>
    </sheetView>
  </sheetViews>
  <sheetFormatPr defaultRowHeight="12"/>
  <cols>
    <col min="1" max="1" width="8.85546875" style="70" customWidth="1"/>
    <col min="2" max="7" width="12.7109375" style="70" customWidth="1"/>
    <col min="8" max="8" width="14.85546875" style="70" customWidth="1"/>
    <col min="9" max="9" width="8.85546875" style="70" customWidth="1"/>
    <col min="10" max="16" width="12.7109375" style="70" customWidth="1"/>
    <col min="17" max="22" width="13.7109375" style="70" customWidth="1"/>
    <col min="23" max="23" width="14.85546875" style="70" customWidth="1"/>
    <col min="24" max="16384" width="9.140625" style="70"/>
  </cols>
  <sheetData>
    <row r="1" spans="1:23" s="105" customFormat="1" ht="24.95" customHeight="1">
      <c r="B1" s="157"/>
      <c r="C1" s="158"/>
      <c r="H1" s="159" t="s">
        <v>625</v>
      </c>
      <c r="I1" s="105" t="s">
        <v>626</v>
      </c>
      <c r="L1" s="159"/>
      <c r="W1" s="159" t="s">
        <v>627</v>
      </c>
    </row>
    <row r="2" spans="1:23" s="66" customFormat="1" ht="24.95" customHeight="1">
      <c r="A2" s="776" t="s">
        <v>723</v>
      </c>
      <c r="B2" s="776"/>
      <c r="C2" s="776"/>
      <c r="D2" s="776"/>
      <c r="E2" s="776"/>
      <c r="F2" s="776"/>
      <c r="G2" s="776"/>
      <c r="H2" s="776"/>
      <c r="I2" s="776" t="s">
        <v>723</v>
      </c>
      <c r="J2" s="776"/>
      <c r="K2" s="776"/>
      <c r="L2" s="776"/>
      <c r="M2" s="776"/>
      <c r="N2" s="776"/>
      <c r="O2" s="776"/>
      <c r="P2" s="776"/>
      <c r="Q2" s="190"/>
      <c r="R2" s="841" t="s">
        <v>624</v>
      </c>
      <c r="S2" s="841"/>
      <c r="T2" s="841"/>
      <c r="U2" s="841"/>
      <c r="V2" s="841"/>
      <c r="W2" s="190"/>
    </row>
    <row r="3" spans="1:23" s="67" customFormat="1" ht="23.1" customHeight="1">
      <c r="A3" s="777" t="s">
        <v>655</v>
      </c>
      <c r="B3" s="777"/>
      <c r="C3" s="777"/>
      <c r="D3" s="777"/>
      <c r="E3" s="777"/>
      <c r="F3" s="777"/>
      <c r="G3" s="777"/>
      <c r="H3" s="777"/>
      <c r="I3" s="638"/>
      <c r="J3" s="638"/>
      <c r="K3" s="777"/>
      <c r="L3" s="777"/>
      <c r="M3" s="777"/>
      <c r="N3" s="777"/>
      <c r="O3" s="777"/>
      <c r="P3" s="777"/>
      <c r="Q3" s="777"/>
      <c r="R3" s="777"/>
      <c r="S3" s="777"/>
      <c r="T3" s="777"/>
      <c r="U3" s="777"/>
      <c r="V3" s="777"/>
      <c r="W3" s="777"/>
    </row>
    <row r="4" spans="1:23" s="107" customFormat="1" ht="15" customHeight="1" thickBot="1">
      <c r="A4" s="107" t="s">
        <v>523</v>
      </c>
      <c r="H4" s="620" t="s">
        <v>524</v>
      </c>
      <c r="I4" s="107" t="s">
        <v>523</v>
      </c>
      <c r="L4" s="161"/>
      <c r="U4" s="191"/>
      <c r="V4" s="191"/>
      <c r="W4" s="68" t="s">
        <v>524</v>
      </c>
    </row>
    <row r="5" spans="1:23" s="66" customFormat="1" ht="15.95" customHeight="1">
      <c r="A5" s="162" t="s">
        <v>196</v>
      </c>
      <c r="B5" s="183" t="s">
        <v>319</v>
      </c>
      <c r="C5" s="183" t="s">
        <v>320</v>
      </c>
      <c r="D5" s="752" t="s">
        <v>547</v>
      </c>
      <c r="E5" s="794"/>
      <c r="F5" s="794"/>
      <c r="G5" s="795"/>
      <c r="H5" s="192" t="s">
        <v>315</v>
      </c>
      <c r="I5" s="616" t="s">
        <v>196</v>
      </c>
      <c r="J5" s="162" t="s">
        <v>64</v>
      </c>
      <c r="K5" s="753" t="s">
        <v>410</v>
      </c>
      <c r="L5" s="794"/>
      <c r="M5" s="794"/>
      <c r="N5" s="752" t="s">
        <v>409</v>
      </c>
      <c r="O5" s="842"/>
      <c r="P5" s="842"/>
      <c r="Q5" s="753" t="s">
        <v>408</v>
      </c>
      <c r="R5" s="842"/>
      <c r="S5" s="842"/>
      <c r="T5" s="843"/>
      <c r="U5" s="185" t="s">
        <v>226</v>
      </c>
      <c r="V5" s="169" t="s">
        <v>63</v>
      </c>
      <c r="W5" s="192" t="s">
        <v>315</v>
      </c>
    </row>
    <row r="6" spans="1:23" s="66" customFormat="1" ht="15.95" customHeight="1">
      <c r="A6" s="193"/>
      <c r="B6" s="167"/>
      <c r="C6" s="169" t="s">
        <v>66</v>
      </c>
      <c r="D6" s="185"/>
      <c r="E6" s="173" t="s">
        <v>75</v>
      </c>
      <c r="F6" s="169" t="s">
        <v>87</v>
      </c>
      <c r="G6" s="169" t="s">
        <v>51</v>
      </c>
      <c r="H6" s="195"/>
      <c r="I6" s="193"/>
      <c r="J6" s="169" t="s">
        <v>682</v>
      </c>
      <c r="K6" s="169"/>
      <c r="L6" s="173" t="s">
        <v>47</v>
      </c>
      <c r="M6" s="194" t="s">
        <v>89</v>
      </c>
      <c r="N6" s="185"/>
      <c r="O6" s="600" t="s">
        <v>47</v>
      </c>
      <c r="P6" s="738" t="s">
        <v>89</v>
      </c>
      <c r="Q6" s="739"/>
      <c r="R6" s="169" t="s">
        <v>265</v>
      </c>
      <c r="S6" s="185" t="s">
        <v>80</v>
      </c>
      <c r="T6" s="185" t="s">
        <v>301</v>
      </c>
      <c r="U6" s="185" t="s">
        <v>46</v>
      </c>
      <c r="V6" s="169" t="s">
        <v>46</v>
      </c>
      <c r="W6" s="195"/>
    </row>
    <row r="7" spans="1:23" s="66" customFormat="1" ht="15.95" customHeight="1">
      <c r="A7" s="193"/>
      <c r="B7" s="167"/>
      <c r="C7" s="167"/>
      <c r="D7" s="174"/>
      <c r="E7" s="174"/>
      <c r="F7" s="174"/>
      <c r="G7" s="174"/>
      <c r="H7" s="195"/>
      <c r="I7" s="193"/>
      <c r="J7" s="167" t="s">
        <v>321</v>
      </c>
      <c r="K7" s="196"/>
      <c r="L7" s="172"/>
      <c r="M7" s="197"/>
      <c r="N7" s="172"/>
      <c r="O7" s="172"/>
      <c r="P7" s="742"/>
      <c r="Q7" s="736"/>
      <c r="R7" s="167"/>
      <c r="S7" s="167"/>
      <c r="T7" s="172"/>
      <c r="U7" s="172"/>
      <c r="V7" s="167" t="s">
        <v>300</v>
      </c>
      <c r="W7" s="195"/>
    </row>
    <row r="8" spans="1:23" s="66" customFormat="1" ht="15.95" customHeight="1">
      <c r="A8" s="193"/>
      <c r="B8" s="167"/>
      <c r="C8" s="167" t="s">
        <v>273</v>
      </c>
      <c r="D8" s="174"/>
      <c r="E8" s="174"/>
      <c r="F8" s="167"/>
      <c r="G8" s="167"/>
      <c r="H8" s="195"/>
      <c r="I8" s="193"/>
      <c r="J8" s="167" t="s">
        <v>278</v>
      </c>
      <c r="K8" s="167"/>
      <c r="L8" s="172"/>
      <c r="M8" s="197"/>
      <c r="N8" s="172"/>
      <c r="O8" s="172"/>
      <c r="P8" s="742"/>
      <c r="Q8" s="736"/>
      <c r="R8" s="167"/>
      <c r="S8" s="167"/>
      <c r="T8" s="174"/>
      <c r="U8" s="167" t="s">
        <v>221</v>
      </c>
      <c r="V8" s="167" t="s">
        <v>136</v>
      </c>
      <c r="W8" s="195"/>
    </row>
    <row r="9" spans="1:23" s="66" customFormat="1" ht="15.95" customHeight="1">
      <c r="A9" s="198" t="s">
        <v>333</v>
      </c>
      <c r="B9" s="176" t="s">
        <v>314</v>
      </c>
      <c r="C9" s="176" t="s">
        <v>252</v>
      </c>
      <c r="D9" s="177"/>
      <c r="E9" s="176" t="s">
        <v>256</v>
      </c>
      <c r="F9" s="176" t="s">
        <v>249</v>
      </c>
      <c r="G9" s="176" t="s">
        <v>54</v>
      </c>
      <c r="H9" s="170" t="s">
        <v>313</v>
      </c>
      <c r="I9" s="617" t="s">
        <v>333</v>
      </c>
      <c r="J9" s="176" t="s">
        <v>264</v>
      </c>
      <c r="K9" s="176"/>
      <c r="L9" s="177" t="s">
        <v>242</v>
      </c>
      <c r="M9" s="199" t="s">
        <v>302</v>
      </c>
      <c r="N9" s="740"/>
      <c r="O9" s="740" t="s">
        <v>242</v>
      </c>
      <c r="P9" s="735" t="s">
        <v>302</v>
      </c>
      <c r="Q9" s="737"/>
      <c r="R9" s="176" t="s">
        <v>268</v>
      </c>
      <c r="S9" s="176" t="s">
        <v>261</v>
      </c>
      <c r="T9" s="177" t="s">
        <v>307</v>
      </c>
      <c r="U9" s="176" t="s">
        <v>229</v>
      </c>
      <c r="V9" s="176" t="s">
        <v>229</v>
      </c>
      <c r="W9" s="170" t="s">
        <v>313</v>
      </c>
    </row>
    <row r="10" spans="1:23" s="669" customFormat="1" ht="17.45" customHeight="1">
      <c r="A10" s="672">
        <v>2016</v>
      </c>
      <c r="B10" s="674">
        <v>281978</v>
      </c>
      <c r="C10" s="675">
        <v>91834</v>
      </c>
      <c r="D10" s="675">
        <v>41862</v>
      </c>
      <c r="E10" s="675">
        <v>7815</v>
      </c>
      <c r="F10" s="675">
        <v>20599</v>
      </c>
      <c r="G10" s="675">
        <v>13448</v>
      </c>
      <c r="H10" s="673">
        <v>2016</v>
      </c>
      <c r="I10" s="672">
        <v>2016</v>
      </c>
      <c r="J10" s="675">
        <v>4859</v>
      </c>
      <c r="K10" s="675">
        <v>26588</v>
      </c>
      <c r="L10" s="675">
        <v>11554</v>
      </c>
      <c r="M10" s="675">
        <v>15034</v>
      </c>
      <c r="N10" s="675">
        <v>44581</v>
      </c>
      <c r="O10" s="675">
        <v>38652</v>
      </c>
      <c r="P10" s="675">
        <v>5929</v>
      </c>
      <c r="Q10" s="675">
        <v>12617</v>
      </c>
      <c r="R10" s="675">
        <v>1220</v>
      </c>
      <c r="S10" s="675">
        <v>6904</v>
      </c>
      <c r="T10" s="675">
        <v>4493</v>
      </c>
      <c r="U10" s="675">
        <v>20991</v>
      </c>
      <c r="V10" s="675">
        <v>38471</v>
      </c>
      <c r="W10" s="673">
        <v>2016</v>
      </c>
    </row>
    <row r="11" spans="1:23" s="79" customFormat="1" ht="17.45" customHeight="1">
      <c r="A11" s="167">
        <v>2017</v>
      </c>
      <c r="B11" s="204">
        <v>282758</v>
      </c>
      <c r="C11" s="205">
        <v>90571</v>
      </c>
      <c r="D11" s="205">
        <v>42140</v>
      </c>
      <c r="E11" s="205">
        <v>8296</v>
      </c>
      <c r="F11" s="205">
        <v>20379</v>
      </c>
      <c r="G11" s="205">
        <v>13465</v>
      </c>
      <c r="H11" s="662">
        <v>2017</v>
      </c>
      <c r="I11" s="167">
        <v>2017</v>
      </c>
      <c r="J11" s="205">
        <v>5632</v>
      </c>
      <c r="K11" s="205">
        <v>25999</v>
      </c>
      <c r="L11" s="205">
        <v>11218</v>
      </c>
      <c r="M11" s="205">
        <v>14781</v>
      </c>
      <c r="N11" s="205">
        <v>45815</v>
      </c>
      <c r="O11" s="205">
        <v>39212</v>
      </c>
      <c r="P11" s="205">
        <v>6603</v>
      </c>
      <c r="Q11" s="205">
        <v>12599</v>
      </c>
      <c r="R11" s="205">
        <v>1103</v>
      </c>
      <c r="S11" s="205">
        <v>6743</v>
      </c>
      <c r="T11" s="205">
        <v>4753</v>
      </c>
      <c r="U11" s="205">
        <v>20711</v>
      </c>
      <c r="V11" s="205">
        <v>39291</v>
      </c>
      <c r="W11" s="662">
        <v>2017</v>
      </c>
    </row>
    <row r="12" spans="1:23" s="79" customFormat="1" ht="17.45" customHeight="1">
      <c r="A12" s="167">
        <v>2018</v>
      </c>
      <c r="B12" s="204">
        <v>272242</v>
      </c>
      <c r="C12" s="205">
        <v>85103</v>
      </c>
      <c r="D12" s="205">
        <v>42251</v>
      </c>
      <c r="E12" s="205">
        <v>7999</v>
      </c>
      <c r="F12" s="205">
        <v>20296</v>
      </c>
      <c r="G12" s="205">
        <v>13956</v>
      </c>
      <c r="H12" s="662">
        <v>2018</v>
      </c>
      <c r="I12" s="167">
        <v>2018</v>
      </c>
      <c r="J12" s="205">
        <v>5310</v>
      </c>
      <c r="K12" s="205">
        <v>25173</v>
      </c>
      <c r="L12" s="205">
        <v>10696</v>
      </c>
      <c r="M12" s="205">
        <v>14477</v>
      </c>
      <c r="N12" s="205">
        <v>44409</v>
      </c>
      <c r="O12" s="205">
        <v>37769</v>
      </c>
      <c r="P12" s="205">
        <v>6640</v>
      </c>
      <c r="Q12" s="205">
        <v>12154</v>
      </c>
      <c r="R12" s="205">
        <v>1081</v>
      </c>
      <c r="S12" s="205">
        <v>6261</v>
      </c>
      <c r="T12" s="205">
        <v>4812</v>
      </c>
      <c r="U12" s="205">
        <v>19851</v>
      </c>
      <c r="V12" s="205">
        <v>37991</v>
      </c>
      <c r="W12" s="662">
        <v>2018</v>
      </c>
    </row>
    <row r="13" spans="1:23" s="79" customFormat="1" ht="17.45" customHeight="1">
      <c r="A13" s="167">
        <v>2019</v>
      </c>
      <c r="B13" s="204">
        <v>277932</v>
      </c>
      <c r="C13" s="205">
        <v>85807</v>
      </c>
      <c r="D13" s="205">
        <v>43112</v>
      </c>
      <c r="E13" s="205">
        <v>7922</v>
      </c>
      <c r="F13" s="205">
        <v>20638</v>
      </c>
      <c r="G13" s="205">
        <v>14552</v>
      </c>
      <c r="H13" s="662">
        <v>2019</v>
      </c>
      <c r="I13" s="167">
        <v>2019</v>
      </c>
      <c r="J13" s="205">
        <v>5224</v>
      </c>
      <c r="K13" s="205">
        <v>24599</v>
      </c>
      <c r="L13" s="205">
        <v>9725</v>
      </c>
      <c r="M13" s="205">
        <v>14874</v>
      </c>
      <c r="N13" s="205">
        <v>45238</v>
      </c>
      <c r="O13" s="205">
        <v>38611</v>
      </c>
      <c r="P13" s="205">
        <v>6627</v>
      </c>
      <c r="Q13" s="205">
        <v>11930</v>
      </c>
      <c r="R13" s="205">
        <v>1019</v>
      </c>
      <c r="S13" s="205">
        <v>5975</v>
      </c>
      <c r="T13" s="205">
        <v>4936</v>
      </c>
      <c r="U13" s="205">
        <v>20021</v>
      </c>
      <c r="V13" s="205">
        <v>39444</v>
      </c>
      <c r="W13" s="662">
        <v>2019</v>
      </c>
    </row>
    <row r="14" spans="1:23" s="79" customFormat="1" ht="17.45" customHeight="1">
      <c r="A14" s="167">
        <v>2020</v>
      </c>
      <c r="B14" s="204">
        <v>277955</v>
      </c>
      <c r="C14" s="205">
        <v>85295</v>
      </c>
      <c r="D14" s="205">
        <v>43416</v>
      </c>
      <c r="E14" s="205">
        <v>8036</v>
      </c>
      <c r="F14" s="205">
        <v>20554</v>
      </c>
      <c r="G14" s="205">
        <v>14826</v>
      </c>
      <c r="H14" s="662">
        <v>2020</v>
      </c>
      <c r="I14" s="167">
        <v>2020</v>
      </c>
      <c r="J14" s="205">
        <v>4978</v>
      </c>
      <c r="K14" s="205">
        <v>23848</v>
      </c>
      <c r="L14" s="205">
        <v>9245</v>
      </c>
      <c r="M14" s="205">
        <v>14603</v>
      </c>
      <c r="N14" s="205">
        <v>46183</v>
      </c>
      <c r="O14" s="205">
        <v>39465</v>
      </c>
      <c r="P14" s="205">
        <v>6718</v>
      </c>
      <c r="Q14" s="205">
        <v>11984</v>
      </c>
      <c r="R14" s="205">
        <v>1035</v>
      </c>
      <c r="S14" s="205">
        <v>5826</v>
      </c>
      <c r="T14" s="205">
        <v>5123</v>
      </c>
      <c r="U14" s="205">
        <v>20722</v>
      </c>
      <c r="V14" s="205">
        <v>41529</v>
      </c>
      <c r="W14" s="662">
        <v>2020</v>
      </c>
    </row>
    <row r="15" spans="1:23" s="66" customFormat="1" ht="35.25" customHeight="1">
      <c r="A15" s="181">
        <v>2021</v>
      </c>
      <c r="B15" s="206">
        <f>SUM(B16:B37)</f>
        <v>282080</v>
      </c>
      <c r="C15" s="207">
        <f t="shared" ref="C15:V15" si="0">SUM(C16:C37)</f>
        <v>85541</v>
      </c>
      <c r="D15" s="207">
        <f t="shared" si="0"/>
        <v>44670</v>
      </c>
      <c r="E15" s="207">
        <f t="shared" si="0"/>
        <v>8049</v>
      </c>
      <c r="F15" s="207">
        <f t="shared" si="0"/>
        <v>20888</v>
      </c>
      <c r="G15" s="207">
        <f t="shared" si="0"/>
        <v>15733</v>
      </c>
      <c r="H15" s="182">
        <f>A15</f>
        <v>2021</v>
      </c>
      <c r="I15" s="181">
        <f>H15</f>
        <v>2021</v>
      </c>
      <c r="J15" s="207">
        <f>SUM(J16:J37)</f>
        <v>5139</v>
      </c>
      <c r="K15" s="207">
        <f t="shared" si="0"/>
        <v>23901</v>
      </c>
      <c r="L15" s="207">
        <f t="shared" si="0"/>
        <v>9013</v>
      </c>
      <c r="M15" s="207">
        <f t="shared" si="0"/>
        <v>14888</v>
      </c>
      <c r="N15" s="207">
        <f t="shared" si="0"/>
        <v>47513</v>
      </c>
      <c r="O15" s="207">
        <f t="shared" si="0"/>
        <v>40866</v>
      </c>
      <c r="P15" s="207">
        <f t="shared" si="0"/>
        <v>6647</v>
      </c>
      <c r="Q15" s="207">
        <f t="shared" si="0"/>
        <v>12015</v>
      </c>
      <c r="R15" s="207">
        <f t="shared" si="0"/>
        <v>1045</v>
      </c>
      <c r="S15" s="207">
        <f t="shared" si="0"/>
        <v>5717</v>
      </c>
      <c r="T15" s="207">
        <f t="shared" si="0"/>
        <v>5253</v>
      </c>
      <c r="U15" s="207">
        <f t="shared" si="0"/>
        <v>20951</v>
      </c>
      <c r="V15" s="207">
        <f t="shared" si="0"/>
        <v>42350</v>
      </c>
      <c r="W15" s="182">
        <f>I15</f>
        <v>2021</v>
      </c>
    </row>
    <row r="16" spans="1:23" s="66" customFormat="1" ht="17.100000000000001" customHeight="1">
      <c r="A16" s="527" t="s">
        <v>12</v>
      </c>
      <c r="B16" s="722">
        <f>SUM(C16,D16,J16,K16,N16,Q16,U16,V16)</f>
        <v>572</v>
      </c>
      <c r="C16" s="722">
        <v>201</v>
      </c>
      <c r="D16" s="722">
        <f>SUM(E16:G16)</f>
        <v>70</v>
      </c>
      <c r="E16" s="722">
        <v>48</v>
      </c>
      <c r="F16" s="722">
        <v>22</v>
      </c>
      <c r="G16" s="722">
        <v>0</v>
      </c>
      <c r="H16" s="528" t="s">
        <v>119</v>
      </c>
      <c r="I16" s="527" t="s">
        <v>12</v>
      </c>
      <c r="J16" s="722">
        <v>1</v>
      </c>
      <c r="K16" s="722">
        <f>SUM(L16:M16)</f>
        <v>46</v>
      </c>
      <c r="L16" s="722">
        <v>35</v>
      </c>
      <c r="M16" s="722">
        <v>11</v>
      </c>
      <c r="N16" s="722">
        <f>SUM(O16:P16)</f>
        <v>212</v>
      </c>
      <c r="O16" s="722">
        <v>210</v>
      </c>
      <c r="P16" s="722">
        <v>2</v>
      </c>
      <c r="Q16" s="722">
        <f>SUM(R16:T16)</f>
        <v>20</v>
      </c>
      <c r="R16" s="722">
        <v>12</v>
      </c>
      <c r="S16" s="722">
        <v>4</v>
      </c>
      <c r="T16" s="722">
        <v>4</v>
      </c>
      <c r="U16" s="722">
        <v>10</v>
      </c>
      <c r="V16" s="722">
        <v>12</v>
      </c>
      <c r="W16" s="528" t="s">
        <v>119</v>
      </c>
    </row>
    <row r="17" spans="1:23" s="66" customFormat="1" ht="17.100000000000001" customHeight="1">
      <c r="A17" s="527" t="s">
        <v>25</v>
      </c>
      <c r="B17" s="722">
        <f t="shared" ref="B17:B37" si="1">SUM(C17,D17,J17,K17,N17,Q17,U17,V17)</f>
        <v>12504</v>
      </c>
      <c r="C17" s="722">
        <v>4354</v>
      </c>
      <c r="D17" s="722">
        <f t="shared" ref="D17:D37" si="2">SUM(E17:G17)</f>
        <v>692</v>
      </c>
      <c r="E17" s="722">
        <v>217</v>
      </c>
      <c r="F17" s="722">
        <v>386</v>
      </c>
      <c r="G17" s="722">
        <v>89</v>
      </c>
      <c r="H17" s="528" t="s">
        <v>117</v>
      </c>
      <c r="I17" s="527" t="s">
        <v>25</v>
      </c>
      <c r="J17" s="722">
        <v>9</v>
      </c>
      <c r="K17" s="722">
        <f t="shared" ref="K17:K37" si="3">SUM(L17:M17)</f>
        <v>939</v>
      </c>
      <c r="L17" s="722">
        <v>811</v>
      </c>
      <c r="M17" s="722">
        <v>128</v>
      </c>
      <c r="N17" s="722">
        <f t="shared" ref="N17:N37" si="4">SUM(O17:P17)</f>
        <v>4633</v>
      </c>
      <c r="O17" s="722">
        <v>4526</v>
      </c>
      <c r="P17" s="722">
        <v>107</v>
      </c>
      <c r="Q17" s="722">
        <f t="shared" ref="Q17:Q37" si="5">SUM(R17:T17)</f>
        <v>245</v>
      </c>
      <c r="R17" s="722">
        <v>50</v>
      </c>
      <c r="S17" s="722">
        <v>140</v>
      </c>
      <c r="T17" s="722">
        <v>55</v>
      </c>
      <c r="U17" s="722">
        <v>229</v>
      </c>
      <c r="V17" s="722">
        <v>1403</v>
      </c>
      <c r="W17" s="528" t="s">
        <v>117</v>
      </c>
    </row>
    <row r="18" spans="1:23" s="66" customFormat="1" ht="17.100000000000001" customHeight="1">
      <c r="A18" s="527" t="s">
        <v>13</v>
      </c>
      <c r="B18" s="722">
        <f t="shared" si="1"/>
        <v>16562</v>
      </c>
      <c r="C18" s="722">
        <v>5246</v>
      </c>
      <c r="D18" s="722">
        <f t="shared" si="2"/>
        <v>1684</v>
      </c>
      <c r="E18" s="722">
        <v>351</v>
      </c>
      <c r="F18" s="722">
        <v>973</v>
      </c>
      <c r="G18" s="722">
        <v>360</v>
      </c>
      <c r="H18" s="528" t="s">
        <v>115</v>
      </c>
      <c r="I18" s="527" t="s">
        <v>13</v>
      </c>
      <c r="J18" s="722">
        <v>278</v>
      </c>
      <c r="K18" s="722">
        <f t="shared" si="3"/>
        <v>1243</v>
      </c>
      <c r="L18" s="722">
        <v>735</v>
      </c>
      <c r="M18" s="722">
        <v>508</v>
      </c>
      <c r="N18" s="722">
        <f t="shared" si="4"/>
        <v>4628</v>
      </c>
      <c r="O18" s="722">
        <v>4222</v>
      </c>
      <c r="P18" s="722">
        <v>406</v>
      </c>
      <c r="Q18" s="722">
        <f t="shared" si="5"/>
        <v>521</v>
      </c>
      <c r="R18" s="722">
        <v>104</v>
      </c>
      <c r="S18" s="722">
        <v>214</v>
      </c>
      <c r="T18" s="722">
        <v>203</v>
      </c>
      <c r="U18" s="722">
        <v>405</v>
      </c>
      <c r="V18" s="722">
        <v>2557</v>
      </c>
      <c r="W18" s="528" t="s">
        <v>115</v>
      </c>
    </row>
    <row r="19" spans="1:23" s="66" customFormat="1" ht="17.100000000000001" customHeight="1">
      <c r="A19" s="527" t="s">
        <v>28</v>
      </c>
      <c r="B19" s="722">
        <f t="shared" si="1"/>
        <v>23517</v>
      </c>
      <c r="C19" s="722">
        <v>7170</v>
      </c>
      <c r="D19" s="722">
        <f t="shared" si="2"/>
        <v>4957</v>
      </c>
      <c r="E19" s="722">
        <v>1425</v>
      </c>
      <c r="F19" s="722">
        <v>2226</v>
      </c>
      <c r="G19" s="722">
        <v>1306</v>
      </c>
      <c r="H19" s="528" t="s">
        <v>316</v>
      </c>
      <c r="I19" s="527" t="s">
        <v>28</v>
      </c>
      <c r="J19" s="722">
        <v>2079</v>
      </c>
      <c r="K19" s="722">
        <f t="shared" si="3"/>
        <v>1647</v>
      </c>
      <c r="L19" s="722">
        <v>498</v>
      </c>
      <c r="M19" s="722">
        <v>1149</v>
      </c>
      <c r="N19" s="722">
        <f t="shared" si="4"/>
        <v>2975</v>
      </c>
      <c r="O19" s="722">
        <v>1841</v>
      </c>
      <c r="P19" s="722">
        <v>1134</v>
      </c>
      <c r="Q19" s="722">
        <f t="shared" si="5"/>
        <v>906</v>
      </c>
      <c r="R19" s="722">
        <v>76</v>
      </c>
      <c r="S19" s="722">
        <v>419</v>
      </c>
      <c r="T19" s="722">
        <v>411</v>
      </c>
      <c r="U19" s="722">
        <v>1755</v>
      </c>
      <c r="V19" s="722">
        <v>2028</v>
      </c>
      <c r="W19" s="528" t="s">
        <v>316</v>
      </c>
    </row>
    <row r="20" spans="1:23" s="66" customFormat="1" ht="17.100000000000001" customHeight="1">
      <c r="A20" s="527" t="s">
        <v>22</v>
      </c>
      <c r="B20" s="722">
        <f t="shared" si="1"/>
        <v>9289</v>
      </c>
      <c r="C20" s="722">
        <v>3246</v>
      </c>
      <c r="D20" s="722">
        <f t="shared" si="2"/>
        <v>529</v>
      </c>
      <c r="E20" s="205">
        <v>148</v>
      </c>
      <c r="F20" s="722">
        <v>284</v>
      </c>
      <c r="G20" s="722">
        <v>97</v>
      </c>
      <c r="H20" s="528" t="s">
        <v>165</v>
      </c>
      <c r="I20" s="527" t="s">
        <v>22</v>
      </c>
      <c r="J20" s="722">
        <v>101</v>
      </c>
      <c r="K20" s="722">
        <f t="shared" si="3"/>
        <v>591</v>
      </c>
      <c r="L20" s="722">
        <v>410</v>
      </c>
      <c r="M20" s="722">
        <v>181</v>
      </c>
      <c r="N20" s="722">
        <f t="shared" si="4"/>
        <v>2619</v>
      </c>
      <c r="O20" s="722">
        <v>2491</v>
      </c>
      <c r="P20" s="722">
        <v>128</v>
      </c>
      <c r="Q20" s="722">
        <f t="shared" si="5"/>
        <v>195</v>
      </c>
      <c r="R20" s="722">
        <v>49</v>
      </c>
      <c r="S20" s="722">
        <v>107</v>
      </c>
      <c r="T20" s="722">
        <v>39</v>
      </c>
      <c r="U20" s="722">
        <v>180</v>
      </c>
      <c r="V20" s="722">
        <v>1828</v>
      </c>
      <c r="W20" s="528" t="s">
        <v>165</v>
      </c>
    </row>
    <row r="21" spans="1:23" s="66" customFormat="1" ht="17.100000000000001" customHeight="1">
      <c r="A21" s="527" t="s">
        <v>21</v>
      </c>
      <c r="B21" s="722">
        <f t="shared" si="1"/>
        <v>10191</v>
      </c>
      <c r="C21" s="722">
        <v>3551</v>
      </c>
      <c r="D21" s="722">
        <f t="shared" si="2"/>
        <v>1822</v>
      </c>
      <c r="E21" s="722">
        <v>397</v>
      </c>
      <c r="F21" s="722">
        <v>1072</v>
      </c>
      <c r="G21" s="722">
        <v>353</v>
      </c>
      <c r="H21" s="528" t="s">
        <v>113</v>
      </c>
      <c r="I21" s="527" t="s">
        <v>21</v>
      </c>
      <c r="J21" s="722">
        <v>81</v>
      </c>
      <c r="K21" s="722">
        <f t="shared" si="3"/>
        <v>1089</v>
      </c>
      <c r="L21" s="722">
        <v>417</v>
      </c>
      <c r="M21" s="722">
        <v>672</v>
      </c>
      <c r="N21" s="722">
        <f t="shared" si="4"/>
        <v>1763</v>
      </c>
      <c r="O21" s="722">
        <v>1455</v>
      </c>
      <c r="P21" s="722">
        <v>308</v>
      </c>
      <c r="Q21" s="722">
        <f t="shared" si="5"/>
        <v>442</v>
      </c>
      <c r="R21" s="722">
        <v>77</v>
      </c>
      <c r="S21" s="722">
        <v>212</v>
      </c>
      <c r="T21" s="722">
        <v>153</v>
      </c>
      <c r="U21" s="722">
        <v>522</v>
      </c>
      <c r="V21" s="722">
        <v>921</v>
      </c>
      <c r="W21" s="528" t="s">
        <v>113</v>
      </c>
    </row>
    <row r="22" spans="1:23" s="66" customFormat="1" ht="17.100000000000001" customHeight="1">
      <c r="A22" s="527" t="s">
        <v>20</v>
      </c>
      <c r="B22" s="722">
        <f t="shared" si="1"/>
        <v>10627</v>
      </c>
      <c r="C22" s="722">
        <v>2935</v>
      </c>
      <c r="D22" s="722">
        <f t="shared" si="2"/>
        <v>1474</v>
      </c>
      <c r="E22" s="722">
        <v>375</v>
      </c>
      <c r="F22" s="722">
        <v>686</v>
      </c>
      <c r="G22" s="722">
        <v>413</v>
      </c>
      <c r="H22" s="528" t="s">
        <v>162</v>
      </c>
      <c r="I22" s="527" t="s">
        <v>20</v>
      </c>
      <c r="J22" s="722">
        <v>152</v>
      </c>
      <c r="K22" s="722">
        <f t="shared" si="3"/>
        <v>896</v>
      </c>
      <c r="L22" s="722">
        <v>295</v>
      </c>
      <c r="M22" s="205">
        <v>601</v>
      </c>
      <c r="N22" s="722">
        <f t="shared" si="4"/>
        <v>1971</v>
      </c>
      <c r="O22" s="722">
        <v>1925</v>
      </c>
      <c r="P22" s="722">
        <v>46</v>
      </c>
      <c r="Q22" s="722">
        <f t="shared" si="5"/>
        <v>402</v>
      </c>
      <c r="R22" s="722">
        <v>47</v>
      </c>
      <c r="S22" s="722">
        <v>233</v>
      </c>
      <c r="T22" s="722">
        <v>122</v>
      </c>
      <c r="U22" s="722">
        <v>556</v>
      </c>
      <c r="V22" s="722">
        <v>2241</v>
      </c>
      <c r="W22" s="528" t="s">
        <v>162</v>
      </c>
    </row>
    <row r="23" spans="1:23" s="66" customFormat="1" ht="17.100000000000001" customHeight="1">
      <c r="A23" s="527" t="s">
        <v>11</v>
      </c>
      <c r="B23" s="722">
        <f t="shared" si="1"/>
        <v>7799</v>
      </c>
      <c r="C23" s="722">
        <v>2556</v>
      </c>
      <c r="D23" s="722">
        <f t="shared" si="2"/>
        <v>750</v>
      </c>
      <c r="E23" s="722">
        <v>161</v>
      </c>
      <c r="F23" s="722">
        <v>382</v>
      </c>
      <c r="G23" s="722">
        <v>207</v>
      </c>
      <c r="H23" s="528" t="s">
        <v>121</v>
      </c>
      <c r="I23" s="527" t="s">
        <v>11</v>
      </c>
      <c r="J23" s="722">
        <v>164</v>
      </c>
      <c r="K23" s="722">
        <f t="shared" si="3"/>
        <v>700</v>
      </c>
      <c r="L23" s="722">
        <v>217</v>
      </c>
      <c r="M23" s="722">
        <v>483</v>
      </c>
      <c r="N23" s="722">
        <f t="shared" si="4"/>
        <v>1440</v>
      </c>
      <c r="O23" s="722">
        <v>963</v>
      </c>
      <c r="P23" s="722">
        <v>477</v>
      </c>
      <c r="Q23" s="722">
        <f t="shared" si="5"/>
        <v>226</v>
      </c>
      <c r="R23" s="722">
        <v>18</v>
      </c>
      <c r="S23" s="722">
        <v>118</v>
      </c>
      <c r="T23" s="722">
        <v>90</v>
      </c>
      <c r="U23" s="722">
        <v>367</v>
      </c>
      <c r="V23" s="722">
        <v>1596</v>
      </c>
      <c r="W23" s="528" t="s">
        <v>121</v>
      </c>
    </row>
    <row r="24" spans="1:23" s="66" customFormat="1" ht="17.100000000000001" customHeight="1">
      <c r="A24" s="527" t="s">
        <v>18</v>
      </c>
      <c r="B24" s="722">
        <f t="shared" si="1"/>
        <v>22070</v>
      </c>
      <c r="C24" s="722">
        <v>7152</v>
      </c>
      <c r="D24" s="722">
        <f t="shared" si="2"/>
        <v>3035</v>
      </c>
      <c r="E24" s="722">
        <v>536</v>
      </c>
      <c r="F24" s="722">
        <v>1620</v>
      </c>
      <c r="G24" s="722">
        <v>879</v>
      </c>
      <c r="H24" s="528" t="s">
        <v>124</v>
      </c>
      <c r="I24" s="527" t="s">
        <v>18</v>
      </c>
      <c r="J24" s="722">
        <v>237</v>
      </c>
      <c r="K24" s="722">
        <f t="shared" si="3"/>
        <v>1546</v>
      </c>
      <c r="L24" s="722">
        <v>504</v>
      </c>
      <c r="M24" s="722">
        <v>1042</v>
      </c>
      <c r="N24" s="722">
        <f t="shared" si="4"/>
        <v>3831</v>
      </c>
      <c r="O24" s="722">
        <v>3410</v>
      </c>
      <c r="P24" s="722">
        <v>421</v>
      </c>
      <c r="Q24" s="722">
        <f t="shared" si="5"/>
        <v>957</v>
      </c>
      <c r="R24" s="722">
        <v>79</v>
      </c>
      <c r="S24" s="722">
        <v>456</v>
      </c>
      <c r="T24" s="722">
        <v>422</v>
      </c>
      <c r="U24" s="722">
        <v>1310</v>
      </c>
      <c r="V24" s="722">
        <v>4002</v>
      </c>
      <c r="W24" s="528" t="s">
        <v>124</v>
      </c>
    </row>
    <row r="25" spans="1:23" s="66" customFormat="1" ht="17.100000000000001" customHeight="1">
      <c r="A25" s="527" t="s">
        <v>23</v>
      </c>
      <c r="B25" s="722">
        <f t="shared" si="1"/>
        <v>14864</v>
      </c>
      <c r="C25" s="722">
        <v>4388</v>
      </c>
      <c r="D25" s="722">
        <f t="shared" si="2"/>
        <v>2121</v>
      </c>
      <c r="E25" s="722">
        <v>339</v>
      </c>
      <c r="F25" s="722">
        <v>1149</v>
      </c>
      <c r="G25" s="722">
        <v>633</v>
      </c>
      <c r="H25" s="528" t="s">
        <v>120</v>
      </c>
      <c r="I25" s="527" t="s">
        <v>23</v>
      </c>
      <c r="J25" s="722">
        <v>107</v>
      </c>
      <c r="K25" s="722">
        <f t="shared" si="3"/>
        <v>1222</v>
      </c>
      <c r="L25" s="722">
        <v>625</v>
      </c>
      <c r="M25" s="722">
        <v>597</v>
      </c>
      <c r="N25" s="722">
        <f t="shared" si="4"/>
        <v>3104</v>
      </c>
      <c r="O25" s="722">
        <v>2224</v>
      </c>
      <c r="P25" s="722">
        <v>880</v>
      </c>
      <c r="Q25" s="722">
        <f t="shared" si="5"/>
        <v>569</v>
      </c>
      <c r="R25" s="722">
        <v>44</v>
      </c>
      <c r="S25" s="722">
        <v>260</v>
      </c>
      <c r="T25" s="722">
        <v>265</v>
      </c>
      <c r="U25" s="722">
        <v>1029</v>
      </c>
      <c r="V25" s="722">
        <v>2324</v>
      </c>
      <c r="W25" s="528" t="s">
        <v>120</v>
      </c>
    </row>
    <row r="26" spans="1:23" s="66" customFormat="1" ht="17.100000000000001" customHeight="1">
      <c r="A26" s="527" t="s">
        <v>27</v>
      </c>
      <c r="B26" s="722">
        <f t="shared" si="1"/>
        <v>7406</v>
      </c>
      <c r="C26" s="722">
        <v>1937</v>
      </c>
      <c r="D26" s="722">
        <f t="shared" si="2"/>
        <v>1018</v>
      </c>
      <c r="E26" s="722">
        <v>157</v>
      </c>
      <c r="F26" s="722">
        <v>561</v>
      </c>
      <c r="G26" s="722">
        <v>300</v>
      </c>
      <c r="H26" s="528" t="s">
        <v>118</v>
      </c>
      <c r="I26" s="527" t="s">
        <v>27</v>
      </c>
      <c r="J26" s="722">
        <v>25</v>
      </c>
      <c r="K26" s="722">
        <f t="shared" si="3"/>
        <v>751</v>
      </c>
      <c r="L26" s="722">
        <v>317</v>
      </c>
      <c r="M26" s="722">
        <v>434</v>
      </c>
      <c r="N26" s="722">
        <f t="shared" si="4"/>
        <v>1003</v>
      </c>
      <c r="O26" s="722">
        <v>913</v>
      </c>
      <c r="P26" s="722">
        <v>90</v>
      </c>
      <c r="Q26" s="722">
        <f t="shared" si="5"/>
        <v>369</v>
      </c>
      <c r="R26" s="722">
        <v>26</v>
      </c>
      <c r="S26" s="722">
        <v>194</v>
      </c>
      <c r="T26" s="722">
        <v>149</v>
      </c>
      <c r="U26" s="722">
        <v>609</v>
      </c>
      <c r="V26" s="722">
        <v>1694</v>
      </c>
      <c r="W26" s="528" t="s">
        <v>118</v>
      </c>
    </row>
    <row r="27" spans="1:23" s="66" customFormat="1" ht="17.100000000000001" customHeight="1">
      <c r="A27" s="527" t="s">
        <v>8</v>
      </c>
      <c r="B27" s="722">
        <f t="shared" si="1"/>
        <v>12463</v>
      </c>
      <c r="C27" s="722">
        <v>3310</v>
      </c>
      <c r="D27" s="722">
        <f t="shared" si="2"/>
        <v>2649</v>
      </c>
      <c r="E27" s="722">
        <v>326</v>
      </c>
      <c r="F27" s="722">
        <v>1105</v>
      </c>
      <c r="G27" s="722">
        <v>1218</v>
      </c>
      <c r="H27" s="528" t="s">
        <v>158</v>
      </c>
      <c r="I27" s="527" t="s">
        <v>8</v>
      </c>
      <c r="J27" s="722">
        <v>64</v>
      </c>
      <c r="K27" s="722">
        <f t="shared" si="3"/>
        <v>975</v>
      </c>
      <c r="L27" s="722">
        <v>89</v>
      </c>
      <c r="M27" s="722">
        <v>886</v>
      </c>
      <c r="N27" s="722">
        <f t="shared" si="4"/>
        <v>1181</v>
      </c>
      <c r="O27" s="722">
        <v>974</v>
      </c>
      <c r="P27" s="722">
        <v>207</v>
      </c>
      <c r="Q27" s="722">
        <f t="shared" si="5"/>
        <v>614</v>
      </c>
      <c r="R27" s="722">
        <v>29</v>
      </c>
      <c r="S27" s="722">
        <v>241</v>
      </c>
      <c r="T27" s="722">
        <v>344</v>
      </c>
      <c r="U27" s="722">
        <v>1530</v>
      </c>
      <c r="V27" s="722">
        <v>2140</v>
      </c>
      <c r="W27" s="528" t="s">
        <v>158</v>
      </c>
    </row>
    <row r="28" spans="1:23" s="66" customFormat="1" ht="17.100000000000001" customHeight="1">
      <c r="A28" s="527" t="s">
        <v>14</v>
      </c>
      <c r="B28" s="722">
        <f t="shared" si="1"/>
        <v>13229</v>
      </c>
      <c r="C28" s="722">
        <v>3859</v>
      </c>
      <c r="D28" s="722">
        <f t="shared" si="2"/>
        <v>2391</v>
      </c>
      <c r="E28" s="722">
        <v>378</v>
      </c>
      <c r="F28" s="722">
        <v>1040</v>
      </c>
      <c r="G28" s="722">
        <v>973</v>
      </c>
      <c r="H28" s="528" t="s">
        <v>128</v>
      </c>
      <c r="I28" s="527" t="s">
        <v>14</v>
      </c>
      <c r="J28" s="722">
        <v>55</v>
      </c>
      <c r="K28" s="722">
        <f t="shared" si="3"/>
        <v>1332</v>
      </c>
      <c r="L28" s="722">
        <v>375</v>
      </c>
      <c r="M28" s="722">
        <v>957</v>
      </c>
      <c r="N28" s="722">
        <f t="shared" si="4"/>
        <v>1668</v>
      </c>
      <c r="O28" s="722">
        <v>1398</v>
      </c>
      <c r="P28" s="722">
        <v>270</v>
      </c>
      <c r="Q28" s="722">
        <f t="shared" si="5"/>
        <v>664</v>
      </c>
      <c r="R28" s="722">
        <v>33</v>
      </c>
      <c r="S28" s="722">
        <v>328</v>
      </c>
      <c r="T28" s="722">
        <v>303</v>
      </c>
      <c r="U28" s="722">
        <v>1802</v>
      </c>
      <c r="V28" s="722">
        <v>1458</v>
      </c>
      <c r="W28" s="528" t="s">
        <v>128</v>
      </c>
    </row>
    <row r="29" spans="1:23" s="66" customFormat="1" ht="17.100000000000001" customHeight="1">
      <c r="A29" s="527" t="s">
        <v>26</v>
      </c>
      <c r="B29" s="722">
        <f t="shared" si="1"/>
        <v>30032</v>
      </c>
      <c r="C29" s="722">
        <v>7859</v>
      </c>
      <c r="D29" s="722">
        <f t="shared" si="2"/>
        <v>5387</v>
      </c>
      <c r="E29" s="722">
        <v>746</v>
      </c>
      <c r="F29" s="722">
        <v>2437</v>
      </c>
      <c r="G29" s="722">
        <v>2204</v>
      </c>
      <c r="H29" s="528" t="s">
        <v>116</v>
      </c>
      <c r="I29" s="527" t="s">
        <v>26</v>
      </c>
      <c r="J29" s="722">
        <v>84</v>
      </c>
      <c r="K29" s="722">
        <f t="shared" si="3"/>
        <v>2925</v>
      </c>
      <c r="L29" s="722">
        <v>1023</v>
      </c>
      <c r="M29" s="722">
        <v>1902</v>
      </c>
      <c r="N29" s="722">
        <f t="shared" si="4"/>
        <v>4245</v>
      </c>
      <c r="O29" s="722">
        <v>3943</v>
      </c>
      <c r="P29" s="722">
        <v>302</v>
      </c>
      <c r="Q29" s="722">
        <f t="shared" si="5"/>
        <v>1448</v>
      </c>
      <c r="R29" s="722">
        <v>66</v>
      </c>
      <c r="S29" s="722">
        <v>803</v>
      </c>
      <c r="T29" s="722">
        <v>579</v>
      </c>
      <c r="U29" s="722">
        <v>3216</v>
      </c>
      <c r="V29" s="722">
        <v>4868</v>
      </c>
      <c r="W29" s="528" t="s">
        <v>116</v>
      </c>
    </row>
    <row r="30" spans="1:23" s="66" customFormat="1" ht="17.100000000000001" customHeight="1">
      <c r="A30" s="527" t="s">
        <v>19</v>
      </c>
      <c r="B30" s="722">
        <f t="shared" si="1"/>
        <v>16569</v>
      </c>
      <c r="C30" s="722">
        <v>4678</v>
      </c>
      <c r="D30" s="722">
        <f t="shared" si="2"/>
        <v>3373</v>
      </c>
      <c r="E30" s="722">
        <v>444</v>
      </c>
      <c r="F30" s="722">
        <v>1574</v>
      </c>
      <c r="G30" s="722">
        <v>1355</v>
      </c>
      <c r="H30" s="528" t="s">
        <v>111</v>
      </c>
      <c r="I30" s="527" t="s">
        <v>19</v>
      </c>
      <c r="J30" s="722">
        <v>476</v>
      </c>
      <c r="K30" s="722">
        <f t="shared" si="3"/>
        <v>1565</v>
      </c>
      <c r="L30" s="722">
        <v>334</v>
      </c>
      <c r="M30" s="722">
        <v>1231</v>
      </c>
      <c r="N30" s="722">
        <f t="shared" si="4"/>
        <v>1305</v>
      </c>
      <c r="O30" s="722">
        <v>678</v>
      </c>
      <c r="P30" s="722">
        <v>627</v>
      </c>
      <c r="Q30" s="722">
        <f t="shared" si="5"/>
        <v>885</v>
      </c>
      <c r="R30" s="722">
        <v>44</v>
      </c>
      <c r="S30" s="722">
        <v>364</v>
      </c>
      <c r="T30" s="722">
        <v>477</v>
      </c>
      <c r="U30" s="722">
        <v>1724</v>
      </c>
      <c r="V30" s="722">
        <v>2563</v>
      </c>
      <c r="W30" s="528" t="s">
        <v>111</v>
      </c>
    </row>
    <row r="31" spans="1:23" s="66" customFormat="1" ht="17.100000000000001" customHeight="1">
      <c r="A31" s="527" t="s">
        <v>29</v>
      </c>
      <c r="B31" s="722">
        <f t="shared" si="1"/>
        <v>11039</v>
      </c>
      <c r="C31" s="722">
        <v>3915</v>
      </c>
      <c r="D31" s="722">
        <f t="shared" si="2"/>
        <v>2621</v>
      </c>
      <c r="E31" s="722">
        <v>374</v>
      </c>
      <c r="F31" s="722">
        <v>997</v>
      </c>
      <c r="G31" s="722">
        <v>1250</v>
      </c>
      <c r="H31" s="528" t="s">
        <v>114</v>
      </c>
      <c r="I31" s="527" t="s">
        <v>29</v>
      </c>
      <c r="J31" s="722">
        <v>100</v>
      </c>
      <c r="K31" s="722">
        <f t="shared" si="3"/>
        <v>1123</v>
      </c>
      <c r="L31" s="722">
        <v>533</v>
      </c>
      <c r="M31" s="722">
        <v>590</v>
      </c>
      <c r="N31" s="722">
        <f t="shared" si="4"/>
        <v>995</v>
      </c>
      <c r="O31" s="722">
        <v>852</v>
      </c>
      <c r="P31" s="722">
        <v>143</v>
      </c>
      <c r="Q31" s="722">
        <f t="shared" si="5"/>
        <v>501</v>
      </c>
      <c r="R31" s="722">
        <v>35</v>
      </c>
      <c r="S31" s="722">
        <v>219</v>
      </c>
      <c r="T31" s="722">
        <v>247</v>
      </c>
      <c r="U31" s="722">
        <v>554</v>
      </c>
      <c r="V31" s="722">
        <v>1230</v>
      </c>
      <c r="W31" s="528" t="s">
        <v>114</v>
      </c>
    </row>
    <row r="32" spans="1:23" s="66" customFormat="1" ht="17.100000000000001" customHeight="1">
      <c r="A32" s="527" t="s">
        <v>15</v>
      </c>
      <c r="B32" s="722">
        <f t="shared" si="1"/>
        <v>9542</v>
      </c>
      <c r="C32" s="722">
        <v>3010</v>
      </c>
      <c r="D32" s="722">
        <f t="shared" si="2"/>
        <v>1908</v>
      </c>
      <c r="E32" s="722">
        <v>238</v>
      </c>
      <c r="F32" s="722">
        <v>727</v>
      </c>
      <c r="G32" s="722">
        <v>943</v>
      </c>
      <c r="H32" s="528" t="s">
        <v>164</v>
      </c>
      <c r="I32" s="527" t="s">
        <v>15</v>
      </c>
      <c r="J32" s="722">
        <v>30</v>
      </c>
      <c r="K32" s="722">
        <f t="shared" si="3"/>
        <v>815</v>
      </c>
      <c r="L32" s="722">
        <v>145</v>
      </c>
      <c r="M32" s="722">
        <v>670</v>
      </c>
      <c r="N32" s="722">
        <f t="shared" si="4"/>
        <v>479</v>
      </c>
      <c r="O32" s="722">
        <v>419</v>
      </c>
      <c r="P32" s="722">
        <v>60</v>
      </c>
      <c r="Q32" s="722">
        <f t="shared" si="5"/>
        <v>588</v>
      </c>
      <c r="R32" s="722">
        <v>24</v>
      </c>
      <c r="S32" s="722">
        <v>281</v>
      </c>
      <c r="T32" s="722">
        <v>283</v>
      </c>
      <c r="U32" s="722">
        <v>1111</v>
      </c>
      <c r="V32" s="722">
        <v>1601</v>
      </c>
      <c r="W32" s="528" t="s">
        <v>164</v>
      </c>
    </row>
    <row r="33" spans="1:23" s="66" customFormat="1" ht="17.100000000000001" customHeight="1">
      <c r="A33" s="527" t="s">
        <v>30</v>
      </c>
      <c r="B33" s="722">
        <f t="shared" si="1"/>
        <v>11621</v>
      </c>
      <c r="C33" s="722">
        <v>3758</v>
      </c>
      <c r="D33" s="722">
        <f t="shared" si="2"/>
        <v>2101</v>
      </c>
      <c r="E33" s="722">
        <v>303</v>
      </c>
      <c r="F33" s="722">
        <v>843</v>
      </c>
      <c r="G33" s="722">
        <v>955</v>
      </c>
      <c r="H33" s="528" t="s">
        <v>170</v>
      </c>
      <c r="I33" s="527" t="s">
        <v>30</v>
      </c>
      <c r="J33" s="722">
        <v>83</v>
      </c>
      <c r="K33" s="722">
        <f t="shared" si="3"/>
        <v>1011</v>
      </c>
      <c r="L33" s="722">
        <v>207</v>
      </c>
      <c r="M33" s="722">
        <v>804</v>
      </c>
      <c r="N33" s="722">
        <f t="shared" si="4"/>
        <v>1522</v>
      </c>
      <c r="O33" s="722">
        <v>1359</v>
      </c>
      <c r="P33" s="722">
        <v>163</v>
      </c>
      <c r="Q33" s="722">
        <f t="shared" si="5"/>
        <v>632</v>
      </c>
      <c r="R33" s="722">
        <v>31</v>
      </c>
      <c r="S33" s="722">
        <v>315</v>
      </c>
      <c r="T33" s="722">
        <v>286</v>
      </c>
      <c r="U33" s="722">
        <v>1298</v>
      </c>
      <c r="V33" s="722">
        <v>1216</v>
      </c>
      <c r="W33" s="528" t="s">
        <v>170</v>
      </c>
    </row>
    <row r="34" spans="1:23" s="66" customFormat="1" ht="17.100000000000001" customHeight="1">
      <c r="A34" s="527" t="s">
        <v>10</v>
      </c>
      <c r="B34" s="722">
        <f t="shared" si="1"/>
        <v>9434</v>
      </c>
      <c r="C34" s="722">
        <v>2435</v>
      </c>
      <c r="D34" s="722">
        <f t="shared" si="2"/>
        <v>1623</v>
      </c>
      <c r="E34" s="722">
        <v>426</v>
      </c>
      <c r="F34" s="722">
        <v>769</v>
      </c>
      <c r="G34" s="722">
        <v>428</v>
      </c>
      <c r="H34" s="528" t="s">
        <v>188</v>
      </c>
      <c r="I34" s="527" t="s">
        <v>10</v>
      </c>
      <c r="J34" s="722">
        <v>827</v>
      </c>
      <c r="K34" s="722">
        <f t="shared" si="3"/>
        <v>807</v>
      </c>
      <c r="L34" s="722">
        <v>281</v>
      </c>
      <c r="M34" s="722">
        <v>526</v>
      </c>
      <c r="N34" s="722">
        <f t="shared" si="4"/>
        <v>1068</v>
      </c>
      <c r="O34" s="722">
        <v>878</v>
      </c>
      <c r="P34" s="722">
        <v>190</v>
      </c>
      <c r="Q34" s="722">
        <f t="shared" si="5"/>
        <v>587</v>
      </c>
      <c r="R34" s="722">
        <v>60</v>
      </c>
      <c r="S34" s="722">
        <v>242</v>
      </c>
      <c r="T34" s="722">
        <v>285</v>
      </c>
      <c r="U34" s="722">
        <v>535</v>
      </c>
      <c r="V34" s="722">
        <v>1552</v>
      </c>
      <c r="W34" s="528" t="s">
        <v>188</v>
      </c>
    </row>
    <row r="35" spans="1:23" s="66" customFormat="1" ht="17.100000000000001" customHeight="1">
      <c r="A35" s="527" t="s">
        <v>9</v>
      </c>
      <c r="B35" s="722">
        <f t="shared" si="1"/>
        <v>8405</v>
      </c>
      <c r="C35" s="722">
        <v>3235</v>
      </c>
      <c r="D35" s="722">
        <f t="shared" si="2"/>
        <v>752</v>
      </c>
      <c r="E35" s="722">
        <v>212</v>
      </c>
      <c r="F35" s="722">
        <v>422</v>
      </c>
      <c r="G35" s="722">
        <v>118</v>
      </c>
      <c r="H35" s="528" t="s">
        <v>112</v>
      </c>
      <c r="I35" s="527" t="s">
        <v>9</v>
      </c>
      <c r="J35" s="722">
        <v>36</v>
      </c>
      <c r="K35" s="722">
        <f t="shared" si="3"/>
        <v>698</v>
      </c>
      <c r="L35" s="722">
        <v>486</v>
      </c>
      <c r="M35" s="722">
        <v>212</v>
      </c>
      <c r="N35" s="722">
        <f t="shared" si="4"/>
        <v>1862</v>
      </c>
      <c r="O35" s="722">
        <v>1577</v>
      </c>
      <c r="P35" s="722">
        <v>285</v>
      </c>
      <c r="Q35" s="722">
        <f t="shared" si="5"/>
        <v>316</v>
      </c>
      <c r="R35" s="722">
        <v>86</v>
      </c>
      <c r="S35" s="722">
        <v>161</v>
      </c>
      <c r="T35" s="722">
        <v>69</v>
      </c>
      <c r="U35" s="722">
        <v>270</v>
      </c>
      <c r="V35" s="722">
        <v>1236</v>
      </c>
      <c r="W35" s="528" t="s">
        <v>112</v>
      </c>
    </row>
    <row r="36" spans="1:23" s="66" customFormat="1" ht="17.100000000000001" customHeight="1">
      <c r="A36" s="527" t="s">
        <v>24</v>
      </c>
      <c r="B36" s="722">
        <f t="shared" si="1"/>
        <v>10246</v>
      </c>
      <c r="C36" s="722">
        <v>2661</v>
      </c>
      <c r="D36" s="722">
        <f t="shared" si="2"/>
        <v>1339</v>
      </c>
      <c r="E36" s="722">
        <v>152</v>
      </c>
      <c r="F36" s="722">
        <v>612</v>
      </c>
      <c r="G36" s="722">
        <v>575</v>
      </c>
      <c r="H36" s="528" t="s">
        <v>123</v>
      </c>
      <c r="I36" s="527" t="s">
        <v>24</v>
      </c>
      <c r="J36" s="722">
        <v>31</v>
      </c>
      <c r="K36" s="722">
        <f t="shared" si="3"/>
        <v>764</v>
      </c>
      <c r="L36" s="722">
        <v>268</v>
      </c>
      <c r="M36" s="722">
        <v>496</v>
      </c>
      <c r="N36" s="722">
        <f t="shared" si="4"/>
        <v>2411</v>
      </c>
      <c r="O36" s="722">
        <v>2271</v>
      </c>
      <c r="P36" s="722">
        <v>140</v>
      </c>
      <c r="Q36" s="722">
        <f t="shared" si="5"/>
        <v>296</v>
      </c>
      <c r="R36" s="722">
        <v>16</v>
      </c>
      <c r="S36" s="722">
        <v>121</v>
      </c>
      <c r="T36" s="722">
        <v>159</v>
      </c>
      <c r="U36" s="722">
        <v>678</v>
      </c>
      <c r="V36" s="722">
        <v>2066</v>
      </c>
      <c r="W36" s="528" t="s">
        <v>123</v>
      </c>
    </row>
    <row r="37" spans="1:23" s="66" customFormat="1" ht="17.100000000000001" customHeight="1">
      <c r="A37" s="527" t="s">
        <v>16</v>
      </c>
      <c r="B37" s="722">
        <f t="shared" si="1"/>
        <v>14099</v>
      </c>
      <c r="C37" s="722">
        <v>4085</v>
      </c>
      <c r="D37" s="722">
        <f t="shared" si="2"/>
        <v>2374</v>
      </c>
      <c r="E37" s="722">
        <v>296</v>
      </c>
      <c r="F37" s="722">
        <v>1001</v>
      </c>
      <c r="G37" s="722">
        <v>1077</v>
      </c>
      <c r="H37" s="528" t="s">
        <v>122</v>
      </c>
      <c r="I37" s="527" t="s">
        <v>16</v>
      </c>
      <c r="J37" s="722">
        <v>119</v>
      </c>
      <c r="K37" s="722">
        <f t="shared" si="3"/>
        <v>1216</v>
      </c>
      <c r="L37" s="722">
        <v>408</v>
      </c>
      <c r="M37" s="722">
        <v>808</v>
      </c>
      <c r="N37" s="722">
        <f t="shared" si="4"/>
        <v>2598</v>
      </c>
      <c r="O37" s="722">
        <v>2337</v>
      </c>
      <c r="P37" s="722">
        <v>261</v>
      </c>
      <c r="Q37" s="722">
        <f t="shared" si="5"/>
        <v>632</v>
      </c>
      <c r="R37" s="722">
        <v>39</v>
      </c>
      <c r="S37" s="722">
        <v>285</v>
      </c>
      <c r="T37" s="722">
        <v>308</v>
      </c>
      <c r="U37" s="722">
        <v>1261</v>
      </c>
      <c r="V37" s="722">
        <v>1814</v>
      </c>
      <c r="W37" s="528" t="s">
        <v>122</v>
      </c>
    </row>
    <row r="38" spans="1:23" ht="6.95" customHeight="1">
      <c r="A38" s="209"/>
      <c r="B38" s="210"/>
      <c r="C38" s="211"/>
      <c r="D38" s="211"/>
      <c r="E38" s="211"/>
      <c r="F38" s="211"/>
      <c r="G38" s="211"/>
      <c r="H38" s="214"/>
      <c r="I38" s="209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214"/>
    </row>
    <row r="39" spans="1:23" s="69" customFormat="1" ht="15" customHeight="1">
      <c r="A39" s="69" t="s">
        <v>525</v>
      </c>
      <c r="H39" s="620" t="s">
        <v>546</v>
      </c>
      <c r="I39" s="69" t="s">
        <v>525</v>
      </c>
      <c r="J39" s="215"/>
      <c r="K39" s="215"/>
      <c r="L39" s="215"/>
      <c r="M39" s="215"/>
      <c r="N39" s="216"/>
      <c r="O39" s="216"/>
      <c r="P39" s="216"/>
      <c r="Q39" s="216"/>
      <c r="R39" s="216"/>
      <c r="S39" s="216"/>
      <c r="T39" s="216"/>
      <c r="U39" s="216"/>
      <c r="V39" s="216"/>
      <c r="W39" s="68" t="s">
        <v>546</v>
      </c>
    </row>
    <row r="40" spans="1:23" ht="12.75">
      <c r="A40" s="71"/>
      <c r="B40" s="153"/>
      <c r="C40" s="137"/>
      <c r="D40" s="137"/>
      <c r="E40" s="137"/>
      <c r="F40" s="137"/>
      <c r="G40" s="137"/>
      <c r="I40" s="71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</row>
    <row r="41" spans="1:23">
      <c r="B41" s="145"/>
      <c r="C41" s="145"/>
      <c r="D41" s="145"/>
      <c r="E41" s="145"/>
      <c r="F41" s="145"/>
      <c r="G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</sheetData>
  <sheetProtection formatCells="0" formatColumns="0" formatRows="0" insertColumns="0" insertRows="0" insertHyperlinks="0" deleteColumns="0" deleteRows="0" selectLockedCells="1" sort="0" autoFilter="0" pivotTables="0"/>
  <mergeCells count="9">
    <mergeCell ref="R2:V2"/>
    <mergeCell ref="D5:G5"/>
    <mergeCell ref="K3:W3"/>
    <mergeCell ref="K5:M5"/>
    <mergeCell ref="Q5:T5"/>
    <mergeCell ref="N5:P5"/>
    <mergeCell ref="A2:H2"/>
    <mergeCell ref="A3:H3"/>
    <mergeCell ref="I2:P2"/>
  </mergeCells>
  <phoneticPr fontId="39" type="noConversion"/>
  <printOptions horizontalCentered="1"/>
  <pageMargins left="0.39370078740157483" right="0.39370078740157483" top="0.55118110236220474" bottom="0.55118110236220474" header="0.51181102362204722" footer="0.51181102362204722"/>
  <pageSetup paperSize="9" orientation="portrait" blackAndWhite="1" r:id="rId1"/>
  <headerFooter scaleWithDoc="0"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1" width="12.28515625" style="70" customWidth="1"/>
    <col min="2" max="6" width="15.7109375" style="70" customWidth="1"/>
    <col min="7" max="7" width="15.7109375" style="71" customWidth="1"/>
    <col min="8" max="9" width="12" style="70" customWidth="1"/>
    <col min="10" max="15" width="11.7109375" style="70" customWidth="1"/>
    <col min="16" max="16" width="12.28515625" style="70" customWidth="1"/>
    <col min="17" max="16384" width="9.140625" style="70"/>
  </cols>
  <sheetData>
    <row r="1" spans="1:16" s="105" customFormat="1" ht="24.95" customHeight="1">
      <c r="A1" s="105" t="s">
        <v>628</v>
      </c>
      <c r="B1" s="157"/>
      <c r="C1" s="158"/>
      <c r="G1" s="217"/>
      <c r="O1" s="159"/>
      <c r="P1" s="159" t="s">
        <v>629</v>
      </c>
    </row>
    <row r="2" spans="1:16" s="66" customFormat="1" ht="24.95" customHeight="1">
      <c r="A2" s="189" t="s">
        <v>724</v>
      </c>
      <c r="B2" s="189"/>
      <c r="C2" s="189"/>
      <c r="D2" s="189"/>
      <c r="E2" s="189"/>
      <c r="F2" s="189"/>
      <c r="G2" s="189"/>
      <c r="H2" s="190" t="s">
        <v>683</v>
      </c>
      <c r="I2" s="190"/>
      <c r="J2" s="190"/>
      <c r="K2" s="190"/>
      <c r="L2" s="190"/>
      <c r="M2" s="190"/>
      <c r="N2" s="190"/>
      <c r="O2" s="190"/>
      <c r="P2" s="190"/>
    </row>
    <row r="3" spans="1:16" s="67" customFormat="1" ht="23.1" customHeight="1">
      <c r="A3" s="777"/>
      <c r="B3" s="777"/>
      <c r="C3" s="777"/>
      <c r="D3" s="777"/>
      <c r="E3" s="777"/>
      <c r="F3" s="777"/>
      <c r="G3" s="777"/>
      <c r="H3" s="777"/>
      <c r="I3" s="777"/>
      <c r="J3" s="777"/>
      <c r="K3" s="777"/>
      <c r="L3" s="777"/>
      <c r="M3" s="777"/>
      <c r="N3" s="777"/>
      <c r="O3" s="777"/>
      <c r="P3" s="777"/>
    </row>
    <row r="4" spans="1:16" s="107" customFormat="1" ht="15" customHeight="1">
      <c r="A4" s="107" t="s">
        <v>684</v>
      </c>
      <c r="G4" s="218"/>
      <c r="P4" s="68" t="s">
        <v>685</v>
      </c>
    </row>
    <row r="5" spans="1:16" s="108" customFormat="1" ht="17.100000000000001" customHeight="1">
      <c r="A5" s="769" t="s">
        <v>428</v>
      </c>
      <c r="B5" s="219" t="s">
        <v>422</v>
      </c>
      <c r="C5" s="220"/>
      <c r="D5" s="220" t="s">
        <v>423</v>
      </c>
      <c r="E5" s="220"/>
      <c r="F5" s="220" t="s">
        <v>424</v>
      </c>
      <c r="G5" s="221"/>
      <c r="H5" s="222" t="s">
        <v>686</v>
      </c>
      <c r="I5" s="220"/>
      <c r="J5" s="220" t="s">
        <v>687</v>
      </c>
      <c r="K5" s="223"/>
      <c r="L5" s="854" t="s">
        <v>688</v>
      </c>
      <c r="M5" s="855"/>
      <c r="N5" s="856" t="s">
        <v>689</v>
      </c>
      <c r="O5" s="857"/>
      <c r="P5" s="770" t="s">
        <v>290</v>
      </c>
    </row>
    <row r="6" spans="1:16" s="108" customFormat="1" ht="17.100000000000001" customHeight="1">
      <c r="A6" s="848"/>
      <c r="B6" s="224" t="s">
        <v>1</v>
      </c>
      <c r="C6" s="225"/>
      <c r="D6" s="225" t="s">
        <v>163</v>
      </c>
      <c r="E6" s="225"/>
      <c r="F6" s="225" t="s">
        <v>279</v>
      </c>
      <c r="G6" s="226"/>
      <c r="H6" s="227" t="s">
        <v>243</v>
      </c>
      <c r="I6" s="225"/>
      <c r="J6" s="225" t="s">
        <v>694</v>
      </c>
      <c r="K6" s="228"/>
      <c r="L6" s="850" t="s">
        <v>695</v>
      </c>
      <c r="M6" s="851"/>
      <c r="N6" s="852" t="s">
        <v>696</v>
      </c>
      <c r="O6" s="853"/>
      <c r="P6" s="844"/>
    </row>
    <row r="7" spans="1:16" s="108" customFormat="1" ht="17.100000000000001" customHeight="1">
      <c r="A7" s="848"/>
      <c r="B7" s="229" t="s">
        <v>222</v>
      </c>
      <c r="C7" s="230" t="s">
        <v>195</v>
      </c>
      <c r="D7" s="229" t="s">
        <v>222</v>
      </c>
      <c r="E7" s="230" t="s">
        <v>195</v>
      </c>
      <c r="F7" s="229" t="s">
        <v>222</v>
      </c>
      <c r="G7" s="231" t="s">
        <v>195</v>
      </c>
      <c r="H7" s="232" t="s">
        <v>222</v>
      </c>
      <c r="I7" s="230" t="s">
        <v>195</v>
      </c>
      <c r="J7" s="229" t="s">
        <v>222</v>
      </c>
      <c r="K7" s="230" t="s">
        <v>195</v>
      </c>
      <c r="L7" s="229" t="s">
        <v>222</v>
      </c>
      <c r="M7" s="230" t="s">
        <v>195</v>
      </c>
      <c r="N7" s="229" t="s">
        <v>222</v>
      </c>
      <c r="O7" s="230" t="s">
        <v>195</v>
      </c>
      <c r="P7" s="844"/>
    </row>
    <row r="8" spans="1:16" s="108" customFormat="1" ht="17.100000000000001" customHeight="1">
      <c r="A8" s="849"/>
      <c r="B8" s="177" t="s">
        <v>130</v>
      </c>
      <c r="C8" s="176" t="s">
        <v>237</v>
      </c>
      <c r="D8" s="177" t="s">
        <v>130</v>
      </c>
      <c r="E8" s="176" t="s">
        <v>237</v>
      </c>
      <c r="F8" s="177" t="s">
        <v>130</v>
      </c>
      <c r="G8" s="178" t="s">
        <v>237</v>
      </c>
      <c r="H8" s="176" t="s">
        <v>130</v>
      </c>
      <c r="I8" s="176" t="s">
        <v>237</v>
      </c>
      <c r="J8" s="177" t="s">
        <v>130</v>
      </c>
      <c r="K8" s="176" t="s">
        <v>237</v>
      </c>
      <c r="L8" s="177" t="s">
        <v>130</v>
      </c>
      <c r="M8" s="176" t="s">
        <v>237</v>
      </c>
      <c r="N8" s="177" t="s">
        <v>130</v>
      </c>
      <c r="O8" s="176" t="s">
        <v>237</v>
      </c>
      <c r="P8" s="845"/>
    </row>
    <row r="9" spans="1:16" s="144" customFormat="1" ht="39" customHeight="1">
      <c r="A9" s="167">
        <v>2016</v>
      </c>
      <c r="B9" s="238">
        <v>19382</v>
      </c>
      <c r="C9" s="239">
        <v>456526</v>
      </c>
      <c r="D9" s="239">
        <v>411</v>
      </c>
      <c r="E9" s="239">
        <v>30035</v>
      </c>
      <c r="F9" s="239">
        <v>740</v>
      </c>
      <c r="G9" s="239">
        <v>1128000</v>
      </c>
      <c r="H9" s="239">
        <v>8087</v>
      </c>
      <c r="I9" s="239">
        <v>32045000</v>
      </c>
      <c r="J9" s="239">
        <v>555</v>
      </c>
      <c r="K9" s="239">
        <v>6609000</v>
      </c>
      <c r="L9" s="239">
        <v>99</v>
      </c>
      <c r="M9" s="239">
        <v>617</v>
      </c>
      <c r="N9" s="239">
        <v>1714</v>
      </c>
      <c r="O9" s="239">
        <v>68426</v>
      </c>
      <c r="P9" s="662">
        <v>2016</v>
      </c>
    </row>
    <row r="10" spans="1:16" s="144" customFormat="1" ht="39" customHeight="1">
      <c r="A10" s="167">
        <v>2017</v>
      </c>
      <c r="B10" s="238">
        <v>18838</v>
      </c>
      <c r="C10" s="239">
        <v>469518</v>
      </c>
      <c r="D10" s="239">
        <v>407</v>
      </c>
      <c r="E10" s="239">
        <v>29294</v>
      </c>
      <c r="F10" s="239">
        <v>701</v>
      </c>
      <c r="G10" s="239">
        <v>1106582</v>
      </c>
      <c r="H10" s="239">
        <v>9921</v>
      </c>
      <c r="I10" s="239">
        <v>32077725</v>
      </c>
      <c r="J10" s="239">
        <v>501</v>
      </c>
      <c r="K10" s="239">
        <v>5434118</v>
      </c>
      <c r="L10" s="239">
        <v>87</v>
      </c>
      <c r="M10" s="239">
        <v>592</v>
      </c>
      <c r="N10" s="239">
        <v>1802</v>
      </c>
      <c r="O10" s="239">
        <v>79782</v>
      </c>
      <c r="P10" s="662">
        <v>2017</v>
      </c>
    </row>
    <row r="11" spans="1:16" s="144" customFormat="1" ht="39" customHeight="1">
      <c r="A11" s="167">
        <v>2018</v>
      </c>
      <c r="B11" s="238">
        <v>18885</v>
      </c>
      <c r="C11" s="239">
        <v>493568</v>
      </c>
      <c r="D11" s="239">
        <v>404</v>
      </c>
      <c r="E11" s="239">
        <v>30229</v>
      </c>
      <c r="F11" s="239">
        <v>647</v>
      </c>
      <c r="G11" s="239">
        <v>1244370</v>
      </c>
      <c r="H11" s="239">
        <v>9599</v>
      </c>
      <c r="I11" s="239">
        <v>35499636</v>
      </c>
      <c r="J11" s="239">
        <v>572</v>
      </c>
      <c r="K11" s="239">
        <v>7147940</v>
      </c>
      <c r="L11" s="239">
        <v>83</v>
      </c>
      <c r="M11" s="239">
        <v>641</v>
      </c>
      <c r="N11" s="239">
        <v>2520</v>
      </c>
      <c r="O11" s="239">
        <v>128228</v>
      </c>
      <c r="P11" s="662">
        <v>2018</v>
      </c>
    </row>
    <row r="12" spans="1:16" s="144" customFormat="1" ht="39" customHeight="1">
      <c r="A12" s="167">
        <v>2019</v>
      </c>
      <c r="B12" s="238">
        <v>18108</v>
      </c>
      <c r="C12" s="239">
        <v>514864</v>
      </c>
      <c r="D12" s="239">
        <v>412</v>
      </c>
      <c r="E12" s="239">
        <v>30403</v>
      </c>
      <c r="F12" s="239">
        <v>604</v>
      </c>
      <c r="G12" s="239">
        <v>1349776</v>
      </c>
      <c r="H12" s="239">
        <v>7936</v>
      </c>
      <c r="I12" s="239">
        <v>37717961</v>
      </c>
      <c r="J12" s="239">
        <v>549</v>
      </c>
      <c r="K12" s="239">
        <v>7604179</v>
      </c>
      <c r="L12" s="239">
        <v>64</v>
      </c>
      <c r="M12" s="239">
        <v>538</v>
      </c>
      <c r="N12" s="239">
        <v>2132</v>
      </c>
      <c r="O12" s="239">
        <v>126876</v>
      </c>
      <c r="P12" s="662">
        <v>2019</v>
      </c>
    </row>
    <row r="13" spans="1:16" s="144" customFormat="1" ht="39" customHeight="1">
      <c r="A13" s="167">
        <v>2020</v>
      </c>
      <c r="B13" s="238">
        <v>17836</v>
      </c>
      <c r="C13" s="239">
        <v>552645</v>
      </c>
      <c r="D13" s="239">
        <v>398</v>
      </c>
      <c r="E13" s="239">
        <v>30432</v>
      </c>
      <c r="F13" s="239">
        <v>560</v>
      </c>
      <c r="G13" s="239">
        <v>1318763</v>
      </c>
      <c r="H13" s="239">
        <v>7615</v>
      </c>
      <c r="I13" s="239">
        <v>37584218</v>
      </c>
      <c r="J13" s="239">
        <v>519</v>
      </c>
      <c r="K13" s="239">
        <v>7193960</v>
      </c>
      <c r="L13" s="239">
        <v>56</v>
      </c>
      <c r="M13" s="239">
        <v>484</v>
      </c>
      <c r="N13" s="239">
        <v>1929</v>
      </c>
      <c r="O13" s="239">
        <v>121457</v>
      </c>
      <c r="P13" s="171">
        <v>2020</v>
      </c>
    </row>
    <row r="14" spans="1:16" s="72" customFormat="1" ht="39" customHeight="1" thickBot="1">
      <c r="A14" s="181">
        <v>2021</v>
      </c>
      <c r="B14" s="240">
        <v>48046</v>
      </c>
      <c r="C14" s="241">
        <v>595773</v>
      </c>
      <c r="D14" s="241">
        <v>388</v>
      </c>
      <c r="E14" s="241">
        <v>28868</v>
      </c>
      <c r="F14" s="241">
        <v>536</v>
      </c>
      <c r="G14" s="241">
        <v>1379680</v>
      </c>
      <c r="H14" s="241">
        <v>7137</v>
      </c>
      <c r="I14" s="241">
        <v>37269871</v>
      </c>
      <c r="J14" s="241">
        <v>490</v>
      </c>
      <c r="K14" s="241">
        <v>7431462</v>
      </c>
      <c r="L14" s="241">
        <v>51</v>
      </c>
      <c r="M14" s="241">
        <v>443</v>
      </c>
      <c r="N14" s="241">
        <v>1655</v>
      </c>
      <c r="O14" s="241">
        <v>105010</v>
      </c>
      <c r="P14" s="182">
        <f>A14</f>
        <v>2021</v>
      </c>
    </row>
    <row r="15" spans="1:16" s="108" customFormat="1" ht="17.100000000000001" customHeight="1">
      <c r="A15" s="769" t="s">
        <v>429</v>
      </c>
      <c r="B15" s="220" t="s">
        <v>690</v>
      </c>
      <c r="C15" s="242"/>
      <c r="D15" s="220" t="s">
        <v>691</v>
      </c>
      <c r="E15" s="223"/>
      <c r="F15" s="846" t="s">
        <v>692</v>
      </c>
      <c r="G15" s="847"/>
      <c r="H15" s="222" t="s">
        <v>693</v>
      </c>
      <c r="I15" s="223"/>
      <c r="J15" s="220" t="s">
        <v>425</v>
      </c>
      <c r="K15" s="242"/>
      <c r="L15" s="219" t="s">
        <v>426</v>
      </c>
      <c r="M15" s="220"/>
      <c r="N15" s="220" t="s">
        <v>427</v>
      </c>
      <c r="O15" s="223"/>
      <c r="P15" s="770" t="s">
        <v>251</v>
      </c>
    </row>
    <row r="16" spans="1:16" s="108" customFormat="1" ht="17.100000000000001" customHeight="1">
      <c r="A16" s="848"/>
      <c r="B16" s="225" t="s">
        <v>697</v>
      </c>
      <c r="C16" s="243"/>
      <c r="D16" s="225" t="s">
        <v>698</v>
      </c>
      <c r="E16" s="228"/>
      <c r="F16" s="787" t="s">
        <v>699</v>
      </c>
      <c r="G16" s="767"/>
      <c r="H16" s="227" t="s">
        <v>700</v>
      </c>
      <c r="I16" s="228"/>
      <c r="J16" s="225" t="s">
        <v>232</v>
      </c>
      <c r="K16" s="243"/>
      <c r="L16" s="243" t="s">
        <v>548</v>
      </c>
      <c r="M16" s="225"/>
      <c r="N16" s="225" t="s">
        <v>230</v>
      </c>
      <c r="O16" s="228"/>
      <c r="P16" s="844"/>
    </row>
    <row r="17" spans="1:16" s="108" customFormat="1" ht="17.100000000000001" customHeight="1">
      <c r="A17" s="848"/>
      <c r="B17" s="229" t="s">
        <v>222</v>
      </c>
      <c r="C17" s="230" t="s">
        <v>195</v>
      </c>
      <c r="D17" s="229" t="s">
        <v>222</v>
      </c>
      <c r="E17" s="230" t="s">
        <v>195</v>
      </c>
      <c r="F17" s="229" t="s">
        <v>222</v>
      </c>
      <c r="G17" s="231" t="s">
        <v>195</v>
      </c>
      <c r="H17" s="232" t="s">
        <v>222</v>
      </c>
      <c r="I17" s="230" t="s">
        <v>195</v>
      </c>
      <c r="J17" s="229" t="s">
        <v>222</v>
      </c>
      <c r="K17" s="230" t="s">
        <v>195</v>
      </c>
      <c r="L17" s="229" t="s">
        <v>222</v>
      </c>
      <c r="M17" s="230" t="s">
        <v>195</v>
      </c>
      <c r="N17" s="229" t="s">
        <v>222</v>
      </c>
      <c r="O17" s="230" t="s">
        <v>503</v>
      </c>
      <c r="P17" s="844"/>
    </row>
    <row r="18" spans="1:16" s="108" customFormat="1" ht="17.100000000000001" hidden="1" customHeight="1">
      <c r="A18" s="848"/>
      <c r="B18" s="233"/>
      <c r="C18" s="234"/>
      <c r="D18" s="233"/>
      <c r="E18" s="234"/>
      <c r="F18" s="233"/>
      <c r="G18" s="235"/>
      <c r="H18" s="236"/>
      <c r="I18" s="234"/>
      <c r="J18" s="233"/>
      <c r="K18" s="234"/>
      <c r="L18" s="233"/>
      <c r="M18" s="234"/>
      <c r="N18" s="233"/>
      <c r="O18" s="234"/>
      <c r="P18" s="844"/>
    </row>
    <row r="19" spans="1:16" s="108" customFormat="1" ht="17.100000000000001" customHeight="1">
      <c r="A19" s="849"/>
      <c r="B19" s="177" t="s">
        <v>130</v>
      </c>
      <c r="C19" s="176" t="s">
        <v>237</v>
      </c>
      <c r="D19" s="177" t="s">
        <v>130</v>
      </c>
      <c r="E19" s="176" t="s">
        <v>237</v>
      </c>
      <c r="F19" s="177" t="s">
        <v>130</v>
      </c>
      <c r="G19" s="199" t="s">
        <v>237</v>
      </c>
      <c r="H19" s="176" t="s">
        <v>130</v>
      </c>
      <c r="I19" s="176" t="s">
        <v>237</v>
      </c>
      <c r="J19" s="177" t="s">
        <v>130</v>
      </c>
      <c r="K19" s="176" t="s">
        <v>237</v>
      </c>
      <c r="L19" s="177" t="s">
        <v>130</v>
      </c>
      <c r="M19" s="176" t="s">
        <v>237</v>
      </c>
      <c r="N19" s="177" t="s">
        <v>130</v>
      </c>
      <c r="O19" s="176" t="s">
        <v>549</v>
      </c>
      <c r="P19" s="845"/>
    </row>
    <row r="20" spans="1:16" s="144" customFormat="1" ht="39" customHeight="1">
      <c r="A20" s="167">
        <v>2016</v>
      </c>
      <c r="B20" s="238">
        <v>3</v>
      </c>
      <c r="C20" s="239">
        <v>52</v>
      </c>
      <c r="D20" s="239">
        <v>162</v>
      </c>
      <c r="E20" s="239">
        <v>3383</v>
      </c>
      <c r="F20" s="239">
        <v>836</v>
      </c>
      <c r="G20" s="239">
        <v>7715</v>
      </c>
      <c r="H20" s="239">
        <v>42460</v>
      </c>
      <c r="I20" s="239">
        <v>133694</v>
      </c>
      <c r="J20" s="239">
        <v>49</v>
      </c>
      <c r="K20" s="239">
        <v>251</v>
      </c>
      <c r="L20" s="239">
        <v>87</v>
      </c>
      <c r="M20" s="239">
        <v>316</v>
      </c>
      <c r="N20" s="239">
        <v>2972</v>
      </c>
      <c r="O20" s="239">
        <v>242934</v>
      </c>
      <c r="P20" s="662">
        <v>2016</v>
      </c>
    </row>
    <row r="21" spans="1:16" s="144" customFormat="1" ht="39" customHeight="1">
      <c r="A21" s="167">
        <v>2017</v>
      </c>
      <c r="B21" s="238">
        <v>30</v>
      </c>
      <c r="C21" s="239">
        <v>690</v>
      </c>
      <c r="D21" s="239">
        <v>144</v>
      </c>
      <c r="E21" s="239">
        <v>3176</v>
      </c>
      <c r="F21" s="239">
        <v>295</v>
      </c>
      <c r="G21" s="239">
        <v>3674</v>
      </c>
      <c r="H21" s="239">
        <v>30407</v>
      </c>
      <c r="I21" s="239">
        <v>90528</v>
      </c>
      <c r="J21" s="239">
        <v>71</v>
      </c>
      <c r="K21" s="239">
        <v>308</v>
      </c>
      <c r="L21" s="239">
        <v>113</v>
      </c>
      <c r="M21" s="239">
        <v>409</v>
      </c>
      <c r="N21" s="239">
        <v>2838</v>
      </c>
      <c r="O21" s="239">
        <v>262419</v>
      </c>
      <c r="P21" s="662">
        <v>2017</v>
      </c>
    </row>
    <row r="22" spans="1:16" s="144" customFormat="1" ht="39" customHeight="1">
      <c r="A22" s="167">
        <v>2018</v>
      </c>
      <c r="B22" s="238">
        <v>8</v>
      </c>
      <c r="C22" s="239">
        <v>376</v>
      </c>
      <c r="D22" s="239">
        <v>134</v>
      </c>
      <c r="E22" s="239">
        <v>3308</v>
      </c>
      <c r="F22" s="239">
        <v>241</v>
      </c>
      <c r="G22" s="239">
        <v>3158</v>
      </c>
      <c r="H22" s="239">
        <v>33481</v>
      </c>
      <c r="I22" s="239">
        <v>85321</v>
      </c>
      <c r="J22" s="239">
        <v>68</v>
      </c>
      <c r="K22" s="239">
        <v>291</v>
      </c>
      <c r="L22" s="239">
        <v>80</v>
      </c>
      <c r="M22" s="239">
        <v>392</v>
      </c>
      <c r="N22" s="239">
        <v>2926</v>
      </c>
      <c r="O22" s="239">
        <v>262129</v>
      </c>
      <c r="P22" s="662">
        <v>2018</v>
      </c>
    </row>
    <row r="23" spans="1:16" s="144" customFormat="1" ht="39" customHeight="1">
      <c r="A23" s="167">
        <v>2019</v>
      </c>
      <c r="B23" s="238">
        <v>10</v>
      </c>
      <c r="C23" s="239">
        <v>319</v>
      </c>
      <c r="D23" s="239">
        <v>114</v>
      </c>
      <c r="E23" s="239">
        <v>2346</v>
      </c>
      <c r="F23" s="239">
        <v>183</v>
      </c>
      <c r="G23" s="239">
        <v>2429</v>
      </c>
      <c r="H23" s="239">
        <v>32529</v>
      </c>
      <c r="I23" s="239">
        <v>72908</v>
      </c>
      <c r="J23" s="239">
        <v>125</v>
      </c>
      <c r="K23" s="239">
        <v>271</v>
      </c>
      <c r="L23" s="239">
        <v>69</v>
      </c>
      <c r="M23" s="239">
        <v>409</v>
      </c>
      <c r="N23" s="239">
        <v>3186</v>
      </c>
      <c r="O23" s="239">
        <v>280903</v>
      </c>
      <c r="P23" s="662">
        <v>2019</v>
      </c>
    </row>
    <row r="24" spans="1:16" s="144" customFormat="1" ht="39" customHeight="1">
      <c r="A24" s="167">
        <v>2020</v>
      </c>
      <c r="B24" s="238">
        <v>4</v>
      </c>
      <c r="C24" s="239">
        <v>180</v>
      </c>
      <c r="D24" s="239">
        <v>92</v>
      </c>
      <c r="E24" s="239">
        <v>2471</v>
      </c>
      <c r="F24" s="239">
        <v>162</v>
      </c>
      <c r="G24" s="239">
        <v>1785</v>
      </c>
      <c r="H24" s="239">
        <v>7210</v>
      </c>
      <c r="I24" s="239">
        <v>57803</v>
      </c>
      <c r="J24" s="239">
        <v>37</v>
      </c>
      <c r="K24" s="239">
        <v>265</v>
      </c>
      <c r="L24" s="239">
        <v>83</v>
      </c>
      <c r="M24" s="239">
        <v>537</v>
      </c>
      <c r="N24" s="239">
        <v>3364</v>
      </c>
      <c r="O24" s="239">
        <v>301712</v>
      </c>
      <c r="P24" s="662">
        <v>2020</v>
      </c>
    </row>
    <row r="25" spans="1:16" s="72" customFormat="1" ht="39" customHeight="1">
      <c r="A25" s="283">
        <v>2021</v>
      </c>
      <c r="B25" s="25">
        <v>3</v>
      </c>
      <c r="C25" s="241">
        <v>133</v>
      </c>
      <c r="D25" s="241">
        <v>89</v>
      </c>
      <c r="E25" s="241">
        <v>2383</v>
      </c>
      <c r="F25" s="241">
        <v>105</v>
      </c>
      <c r="G25" s="241">
        <v>1438</v>
      </c>
      <c r="H25" s="241">
        <v>185</v>
      </c>
      <c r="I25" s="241">
        <v>35688</v>
      </c>
      <c r="J25" s="241">
        <v>37</v>
      </c>
      <c r="K25" s="241">
        <v>240</v>
      </c>
      <c r="L25" s="241">
        <v>78</v>
      </c>
      <c r="M25" s="241">
        <v>391</v>
      </c>
      <c r="N25" s="241">
        <v>2967</v>
      </c>
      <c r="O25" s="241">
        <v>277584</v>
      </c>
      <c r="P25" s="24">
        <f>A25</f>
        <v>2021</v>
      </c>
    </row>
    <row r="26" spans="1:16" s="72" customFormat="1" ht="6" customHeight="1">
      <c r="A26" s="22"/>
      <c r="B26" s="245"/>
      <c r="C26" s="245"/>
      <c r="D26" s="245"/>
      <c r="E26" s="245"/>
      <c r="F26" s="245"/>
      <c r="G26" s="245"/>
      <c r="H26" s="245"/>
      <c r="I26" s="245"/>
      <c r="J26" s="245"/>
      <c r="K26" s="245"/>
      <c r="L26" s="245"/>
      <c r="M26" s="245"/>
      <c r="N26" s="245"/>
      <c r="O26" s="23"/>
      <c r="P26" s="398"/>
    </row>
    <row r="27" spans="1:16" s="92" customFormat="1" ht="15" customHeight="1">
      <c r="A27" s="246" t="s">
        <v>550</v>
      </c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8"/>
      <c r="P27" s="249" t="s">
        <v>35</v>
      </c>
    </row>
    <row r="28" spans="1:16" s="126" customFormat="1" ht="15" customHeight="1">
      <c r="A28" s="250" t="s">
        <v>505</v>
      </c>
      <c r="G28" s="251"/>
      <c r="M28" s="798" t="s">
        <v>555</v>
      </c>
      <c r="N28" s="798"/>
      <c r="O28" s="798"/>
      <c r="P28" s="798"/>
    </row>
  </sheetData>
  <mergeCells count="13">
    <mergeCell ref="M28:P28"/>
    <mergeCell ref="P15:P19"/>
    <mergeCell ref="F15:G15"/>
    <mergeCell ref="F16:G16"/>
    <mergeCell ref="A3:G3"/>
    <mergeCell ref="A5:A8"/>
    <mergeCell ref="A15:A19"/>
    <mergeCell ref="L6:M6"/>
    <mergeCell ref="N6:O6"/>
    <mergeCell ref="H3:P3"/>
    <mergeCell ref="L5:M5"/>
    <mergeCell ref="N5:O5"/>
    <mergeCell ref="P5:P8"/>
  </mergeCells>
  <phoneticPr fontId="39" type="noConversion"/>
  <printOptions horizontalCentered="1"/>
  <pageMargins left="0.39370078740157483" right="0.39370078740157483" top="0.55118110236220474" bottom="0.55118110236220474" header="0.51181102362204722" footer="0.51181102362204722"/>
  <pageSetup paperSize="9" orientation="portrait" blackAndWhite="1" r:id="rId1"/>
  <headerFooter scaleWithDoc="0"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1" width="15.7109375" style="70" customWidth="1"/>
    <col min="2" max="9" width="20.7109375" style="70" customWidth="1"/>
    <col min="10" max="10" width="15.7109375" style="70" customWidth="1"/>
    <col min="11" max="16384" width="9.140625" style="70"/>
  </cols>
  <sheetData>
    <row r="1" spans="1:10" s="105" customFormat="1" ht="24.95" customHeight="1">
      <c r="A1" s="105" t="s">
        <v>630</v>
      </c>
      <c r="B1" s="157"/>
      <c r="C1" s="158"/>
      <c r="J1" s="159" t="s">
        <v>631</v>
      </c>
    </row>
    <row r="2" spans="1:10" s="66" customFormat="1" ht="24.95" customHeight="1">
      <c r="A2" s="189" t="s">
        <v>725</v>
      </c>
      <c r="B2" s="189"/>
      <c r="C2" s="189"/>
      <c r="D2" s="189"/>
      <c r="E2" s="189"/>
      <c r="F2" s="190" t="s">
        <v>40</v>
      </c>
      <c r="G2" s="252"/>
      <c r="H2" s="252"/>
      <c r="I2" s="252"/>
      <c r="J2" s="252"/>
    </row>
    <row r="3" spans="1:10" s="67" customFormat="1" ht="23.1" customHeight="1">
      <c r="A3" s="253"/>
      <c r="B3" s="253"/>
      <c r="C3" s="253"/>
      <c r="D3" s="253"/>
      <c r="E3" s="253"/>
      <c r="F3" s="253"/>
      <c r="G3" s="253"/>
      <c r="H3" s="253"/>
      <c r="I3" s="253"/>
      <c r="J3" s="253"/>
    </row>
    <row r="4" spans="1:10" s="107" customFormat="1" ht="15" customHeight="1">
      <c r="A4" s="107" t="s">
        <v>526</v>
      </c>
      <c r="J4" s="68" t="s">
        <v>527</v>
      </c>
    </row>
    <row r="5" spans="1:10" s="108" customFormat="1" ht="18.75" customHeight="1">
      <c r="A5" s="162" t="s">
        <v>196</v>
      </c>
      <c r="B5" s="254" t="s">
        <v>73</v>
      </c>
      <c r="C5" s="254" t="s">
        <v>213</v>
      </c>
      <c r="D5" s="254" t="s">
        <v>266</v>
      </c>
      <c r="E5" s="255" t="s">
        <v>224</v>
      </c>
      <c r="F5" s="162" t="s">
        <v>57</v>
      </c>
      <c r="G5" s="254" t="s">
        <v>255</v>
      </c>
      <c r="H5" s="162" t="s">
        <v>65</v>
      </c>
      <c r="I5" s="162" t="s">
        <v>430</v>
      </c>
      <c r="J5" s="256" t="s">
        <v>315</v>
      </c>
    </row>
    <row r="6" spans="1:10" s="108" customFormat="1" ht="18.75" customHeight="1">
      <c r="A6" s="168"/>
      <c r="B6" s="175"/>
      <c r="C6" s="175"/>
      <c r="D6" s="175"/>
      <c r="E6" s="171"/>
      <c r="G6" s="174" t="s">
        <v>138</v>
      </c>
      <c r="H6" s="167" t="s">
        <v>132</v>
      </c>
      <c r="I6" s="168"/>
      <c r="J6" s="257"/>
    </row>
    <row r="7" spans="1:10" s="108" customFormat="1" ht="18.75" customHeight="1">
      <c r="A7" s="198" t="s">
        <v>333</v>
      </c>
      <c r="B7" s="177" t="s">
        <v>133</v>
      </c>
      <c r="C7" s="177" t="s">
        <v>551</v>
      </c>
      <c r="D7" s="177" t="s">
        <v>146</v>
      </c>
      <c r="E7" s="178" t="s">
        <v>552</v>
      </c>
      <c r="F7" s="176" t="s">
        <v>270</v>
      </c>
      <c r="G7" s="177" t="s">
        <v>227</v>
      </c>
      <c r="H7" s="176" t="s">
        <v>227</v>
      </c>
      <c r="I7" s="176" t="s">
        <v>295</v>
      </c>
      <c r="J7" s="258" t="s">
        <v>313</v>
      </c>
    </row>
    <row r="8" spans="1:10" s="671" customFormat="1" ht="20.25" customHeight="1">
      <c r="A8" s="677">
        <v>2016</v>
      </c>
      <c r="B8" s="680">
        <v>12</v>
      </c>
      <c r="C8" s="679">
        <v>0</v>
      </c>
      <c r="D8" s="679">
        <v>0</v>
      </c>
      <c r="E8" s="679">
        <v>0</v>
      </c>
      <c r="F8" s="679">
        <v>0</v>
      </c>
      <c r="G8" s="679">
        <v>0</v>
      </c>
      <c r="H8" s="679">
        <v>0</v>
      </c>
      <c r="I8" s="681">
        <v>6990</v>
      </c>
      <c r="J8" s="678">
        <v>2016</v>
      </c>
    </row>
    <row r="9" spans="1:10" s="108" customFormat="1" ht="20.25" customHeight="1">
      <c r="A9" s="167">
        <v>2017</v>
      </c>
      <c r="B9" s="237" t="s">
        <v>542</v>
      </c>
      <c r="C9" s="205" t="s">
        <v>542</v>
      </c>
      <c r="D9" s="205" t="s">
        <v>542</v>
      </c>
      <c r="E9" s="205">
        <v>1</v>
      </c>
      <c r="F9" s="205" t="s">
        <v>542</v>
      </c>
      <c r="G9" s="205" t="s">
        <v>542</v>
      </c>
      <c r="H9" s="205" t="s">
        <v>542</v>
      </c>
      <c r="I9" s="483">
        <v>2478</v>
      </c>
      <c r="J9" s="662">
        <v>2017</v>
      </c>
    </row>
    <row r="10" spans="1:10" s="108" customFormat="1" ht="20.25" customHeight="1">
      <c r="A10" s="167">
        <v>2018</v>
      </c>
      <c r="B10" s="237">
        <v>13</v>
      </c>
      <c r="C10" s="205">
        <v>0</v>
      </c>
      <c r="D10" s="205">
        <v>0</v>
      </c>
      <c r="E10" s="205">
        <v>0</v>
      </c>
      <c r="F10" s="205">
        <v>0</v>
      </c>
      <c r="G10" s="205">
        <v>0</v>
      </c>
      <c r="H10" s="205">
        <v>0</v>
      </c>
      <c r="I10" s="483">
        <v>525451</v>
      </c>
      <c r="J10" s="662">
        <v>2018</v>
      </c>
    </row>
    <row r="11" spans="1:10" s="108" customFormat="1" ht="20.25" customHeight="1">
      <c r="A11" s="167">
        <v>2019</v>
      </c>
      <c r="B11" s="205">
        <v>31</v>
      </c>
      <c r="C11" s="205">
        <v>0</v>
      </c>
      <c r="D11" s="205">
        <v>0</v>
      </c>
      <c r="E11" s="205">
        <v>1</v>
      </c>
      <c r="F11" s="205">
        <v>0</v>
      </c>
      <c r="G11" s="205">
        <v>0</v>
      </c>
      <c r="H11" s="205">
        <v>0</v>
      </c>
      <c r="I11" s="205">
        <v>68706</v>
      </c>
      <c r="J11" s="662">
        <v>2019</v>
      </c>
    </row>
    <row r="12" spans="1:10" s="108" customFormat="1" ht="20.25" customHeight="1">
      <c r="A12" s="167">
        <v>2020</v>
      </c>
      <c r="B12" s="205">
        <v>12</v>
      </c>
      <c r="C12" s="205">
        <v>0</v>
      </c>
      <c r="D12" s="205">
        <v>0</v>
      </c>
      <c r="E12" s="205">
        <v>0</v>
      </c>
      <c r="F12" s="205">
        <v>0</v>
      </c>
      <c r="G12" s="205">
        <v>0</v>
      </c>
      <c r="H12" s="205">
        <v>20</v>
      </c>
      <c r="I12" s="205">
        <v>25062</v>
      </c>
      <c r="J12" s="662">
        <v>2020</v>
      </c>
    </row>
    <row r="13" spans="1:10" s="108" customFormat="1" ht="30.75" customHeight="1">
      <c r="A13" s="181">
        <v>2021</v>
      </c>
      <c r="B13" s="207">
        <f>SUM(B14:B35)</f>
        <v>5</v>
      </c>
      <c r="C13" s="207">
        <f t="shared" ref="C13:I13" si="0">SUM(C14:C35)</f>
        <v>0</v>
      </c>
      <c r="D13" s="207">
        <f t="shared" si="0"/>
        <v>0</v>
      </c>
      <c r="E13" s="207">
        <f t="shared" si="0"/>
        <v>0</v>
      </c>
      <c r="F13" s="207">
        <f t="shared" si="0"/>
        <v>0</v>
      </c>
      <c r="G13" s="207">
        <f t="shared" si="0"/>
        <v>0</v>
      </c>
      <c r="H13" s="207">
        <f t="shared" si="0"/>
        <v>0</v>
      </c>
      <c r="I13" s="207">
        <f t="shared" si="0"/>
        <v>3062</v>
      </c>
      <c r="J13" s="182">
        <f>A13</f>
        <v>2021</v>
      </c>
    </row>
    <row r="14" spans="1:10" s="108" customFormat="1" ht="20.25" customHeight="1">
      <c r="A14" s="527" t="s">
        <v>12</v>
      </c>
      <c r="B14" s="722">
        <v>0</v>
      </c>
      <c r="C14" s="722">
        <v>0</v>
      </c>
      <c r="D14" s="722">
        <v>0</v>
      </c>
      <c r="E14" s="722">
        <v>0</v>
      </c>
      <c r="F14" s="722">
        <v>0</v>
      </c>
      <c r="G14" s="722">
        <v>0</v>
      </c>
      <c r="H14" s="722">
        <v>0</v>
      </c>
      <c r="I14" s="681">
        <v>0</v>
      </c>
      <c r="J14" s="528" t="s">
        <v>119</v>
      </c>
    </row>
    <row r="15" spans="1:10" s="108" customFormat="1" ht="20.25" customHeight="1">
      <c r="A15" s="527" t="s">
        <v>25</v>
      </c>
      <c r="B15" s="722">
        <v>0</v>
      </c>
      <c r="C15" s="722">
        <v>0</v>
      </c>
      <c r="D15" s="722">
        <v>0</v>
      </c>
      <c r="E15" s="722">
        <v>0</v>
      </c>
      <c r="F15" s="722">
        <v>0</v>
      </c>
      <c r="G15" s="722">
        <v>0</v>
      </c>
      <c r="H15" s="722">
        <v>0</v>
      </c>
      <c r="I15" s="681">
        <v>1</v>
      </c>
      <c r="J15" s="528" t="s">
        <v>117</v>
      </c>
    </row>
    <row r="16" spans="1:10" s="108" customFormat="1" ht="20.25" customHeight="1">
      <c r="A16" s="527" t="s">
        <v>13</v>
      </c>
      <c r="B16" s="722">
        <v>0</v>
      </c>
      <c r="C16" s="722">
        <v>0</v>
      </c>
      <c r="D16" s="722">
        <v>0</v>
      </c>
      <c r="E16" s="722">
        <v>0</v>
      </c>
      <c r="F16" s="722">
        <v>0</v>
      </c>
      <c r="G16" s="722">
        <v>0</v>
      </c>
      <c r="H16" s="722">
        <v>0</v>
      </c>
      <c r="I16" s="681">
        <v>175</v>
      </c>
      <c r="J16" s="528" t="s">
        <v>115</v>
      </c>
    </row>
    <row r="17" spans="1:10" s="108" customFormat="1" ht="20.25" customHeight="1">
      <c r="A17" s="527" t="s">
        <v>28</v>
      </c>
      <c r="B17" s="722">
        <v>0</v>
      </c>
      <c r="C17" s="722">
        <v>0</v>
      </c>
      <c r="D17" s="722">
        <v>0</v>
      </c>
      <c r="E17" s="722">
        <v>0</v>
      </c>
      <c r="F17" s="722">
        <v>0</v>
      </c>
      <c r="G17" s="722">
        <v>0</v>
      </c>
      <c r="H17" s="722">
        <v>0</v>
      </c>
      <c r="I17" s="681">
        <v>632</v>
      </c>
      <c r="J17" s="528" t="s">
        <v>316</v>
      </c>
    </row>
    <row r="18" spans="1:10" s="108" customFormat="1" ht="20.25" customHeight="1">
      <c r="A18" s="527" t="s">
        <v>22</v>
      </c>
      <c r="B18" s="722">
        <v>0</v>
      </c>
      <c r="C18" s="722">
        <v>0</v>
      </c>
      <c r="D18" s="722">
        <v>0</v>
      </c>
      <c r="E18" s="722">
        <v>0</v>
      </c>
      <c r="F18" s="722">
        <v>0</v>
      </c>
      <c r="G18" s="722">
        <v>0</v>
      </c>
      <c r="H18" s="722">
        <v>0</v>
      </c>
      <c r="I18" s="681">
        <v>5</v>
      </c>
      <c r="J18" s="528" t="s">
        <v>165</v>
      </c>
    </row>
    <row r="19" spans="1:10" s="108" customFormat="1" ht="20.25" customHeight="1">
      <c r="A19" s="527" t="s">
        <v>21</v>
      </c>
      <c r="B19" s="722">
        <v>0</v>
      </c>
      <c r="C19" s="722">
        <v>0</v>
      </c>
      <c r="D19" s="722">
        <v>0</v>
      </c>
      <c r="E19" s="722">
        <v>0</v>
      </c>
      <c r="F19" s="722">
        <v>0</v>
      </c>
      <c r="G19" s="722">
        <v>0</v>
      </c>
      <c r="H19" s="722">
        <v>0</v>
      </c>
      <c r="I19" s="681">
        <v>107</v>
      </c>
      <c r="J19" s="528" t="s">
        <v>113</v>
      </c>
    </row>
    <row r="20" spans="1:10" s="108" customFormat="1" ht="20.25" customHeight="1">
      <c r="A20" s="527" t="s">
        <v>20</v>
      </c>
      <c r="B20" s="722">
        <v>0</v>
      </c>
      <c r="C20" s="722">
        <v>0</v>
      </c>
      <c r="D20" s="722">
        <v>0</v>
      </c>
      <c r="E20" s="722">
        <v>0</v>
      </c>
      <c r="F20" s="722">
        <v>0</v>
      </c>
      <c r="G20" s="722">
        <v>0</v>
      </c>
      <c r="H20" s="722">
        <v>0</v>
      </c>
      <c r="I20" s="681">
        <v>14</v>
      </c>
      <c r="J20" s="528" t="s">
        <v>162</v>
      </c>
    </row>
    <row r="21" spans="1:10" s="108" customFormat="1" ht="20.25" customHeight="1">
      <c r="A21" s="527" t="s">
        <v>11</v>
      </c>
      <c r="B21" s="722">
        <v>0</v>
      </c>
      <c r="C21" s="722">
        <v>0</v>
      </c>
      <c r="D21" s="722">
        <v>0</v>
      </c>
      <c r="E21" s="722">
        <v>0</v>
      </c>
      <c r="F21" s="722">
        <v>0</v>
      </c>
      <c r="G21" s="722">
        <v>0</v>
      </c>
      <c r="H21" s="722">
        <v>0</v>
      </c>
      <c r="I21" s="681">
        <v>20</v>
      </c>
      <c r="J21" s="528" t="s">
        <v>121</v>
      </c>
    </row>
    <row r="22" spans="1:10" s="108" customFormat="1" ht="20.25" customHeight="1">
      <c r="A22" s="527" t="s">
        <v>18</v>
      </c>
      <c r="B22" s="722">
        <v>0</v>
      </c>
      <c r="C22" s="722">
        <v>0</v>
      </c>
      <c r="D22" s="722">
        <v>0</v>
      </c>
      <c r="E22" s="722">
        <v>0</v>
      </c>
      <c r="F22" s="722">
        <v>0</v>
      </c>
      <c r="G22" s="722">
        <v>0</v>
      </c>
      <c r="H22" s="722">
        <v>0</v>
      </c>
      <c r="I22" s="681">
        <v>144</v>
      </c>
      <c r="J22" s="528" t="s">
        <v>124</v>
      </c>
    </row>
    <row r="23" spans="1:10" s="108" customFormat="1" ht="20.25" customHeight="1">
      <c r="A23" s="527" t="s">
        <v>23</v>
      </c>
      <c r="B23" s="722">
        <v>1</v>
      </c>
      <c r="C23" s="722">
        <v>0</v>
      </c>
      <c r="D23" s="722">
        <v>0</v>
      </c>
      <c r="E23" s="722">
        <v>0</v>
      </c>
      <c r="F23" s="722">
        <v>0</v>
      </c>
      <c r="G23" s="722">
        <v>0</v>
      </c>
      <c r="H23" s="722">
        <v>0</v>
      </c>
      <c r="I23" s="681">
        <v>429</v>
      </c>
      <c r="J23" s="528" t="s">
        <v>120</v>
      </c>
    </row>
    <row r="24" spans="1:10" s="108" customFormat="1" ht="20.25" customHeight="1">
      <c r="A24" s="527" t="s">
        <v>27</v>
      </c>
      <c r="B24" s="722">
        <v>0</v>
      </c>
      <c r="C24" s="722">
        <v>0</v>
      </c>
      <c r="D24" s="722">
        <v>0</v>
      </c>
      <c r="E24" s="722">
        <v>0</v>
      </c>
      <c r="F24" s="722">
        <v>0</v>
      </c>
      <c r="G24" s="722">
        <v>0</v>
      </c>
      <c r="H24" s="722">
        <v>0</v>
      </c>
      <c r="I24" s="681">
        <v>77</v>
      </c>
      <c r="J24" s="528" t="s">
        <v>118</v>
      </c>
    </row>
    <row r="25" spans="1:10" s="108" customFormat="1" ht="20.25" customHeight="1">
      <c r="A25" s="527" t="s">
        <v>8</v>
      </c>
      <c r="B25" s="722">
        <v>0</v>
      </c>
      <c r="C25" s="722">
        <v>0</v>
      </c>
      <c r="D25" s="722">
        <v>0</v>
      </c>
      <c r="E25" s="722">
        <v>0</v>
      </c>
      <c r="F25" s="722">
        <v>0</v>
      </c>
      <c r="G25" s="722">
        <v>0</v>
      </c>
      <c r="H25" s="722">
        <v>0</v>
      </c>
      <c r="I25" s="681">
        <v>4</v>
      </c>
      <c r="J25" s="528" t="s">
        <v>158</v>
      </c>
    </row>
    <row r="26" spans="1:10" s="108" customFormat="1" ht="20.25" customHeight="1">
      <c r="A26" s="527" t="s">
        <v>14</v>
      </c>
      <c r="B26" s="722">
        <v>3</v>
      </c>
      <c r="C26" s="722">
        <v>0</v>
      </c>
      <c r="D26" s="722">
        <v>0</v>
      </c>
      <c r="E26" s="722">
        <v>0</v>
      </c>
      <c r="F26" s="722">
        <v>0</v>
      </c>
      <c r="G26" s="722">
        <v>0</v>
      </c>
      <c r="H26" s="722">
        <v>0</v>
      </c>
      <c r="I26" s="681">
        <v>2</v>
      </c>
      <c r="J26" s="528" t="s">
        <v>128</v>
      </c>
    </row>
    <row r="27" spans="1:10" s="108" customFormat="1" ht="20.25" customHeight="1">
      <c r="A27" s="527" t="s">
        <v>26</v>
      </c>
      <c r="B27" s="722">
        <v>0</v>
      </c>
      <c r="C27" s="722">
        <v>0</v>
      </c>
      <c r="D27" s="722">
        <v>0</v>
      </c>
      <c r="E27" s="722">
        <v>0</v>
      </c>
      <c r="F27" s="722">
        <v>0</v>
      </c>
      <c r="G27" s="722">
        <v>0</v>
      </c>
      <c r="H27" s="722">
        <v>0</v>
      </c>
      <c r="I27" s="681">
        <v>31</v>
      </c>
      <c r="J27" s="528" t="s">
        <v>116</v>
      </c>
    </row>
    <row r="28" spans="1:10" s="108" customFormat="1" ht="20.25" customHeight="1">
      <c r="A28" s="527" t="s">
        <v>19</v>
      </c>
      <c r="B28" s="722">
        <v>1</v>
      </c>
      <c r="C28" s="722">
        <v>0</v>
      </c>
      <c r="D28" s="722">
        <v>0</v>
      </c>
      <c r="E28" s="722">
        <v>0</v>
      </c>
      <c r="F28" s="722">
        <v>0</v>
      </c>
      <c r="G28" s="722">
        <v>0</v>
      </c>
      <c r="H28" s="722">
        <v>0</v>
      </c>
      <c r="I28" s="681">
        <v>85</v>
      </c>
      <c r="J28" s="528" t="s">
        <v>111</v>
      </c>
    </row>
    <row r="29" spans="1:10" s="108" customFormat="1" ht="20.25" customHeight="1">
      <c r="A29" s="527" t="s">
        <v>29</v>
      </c>
      <c r="B29" s="722">
        <v>0</v>
      </c>
      <c r="C29" s="722">
        <v>0</v>
      </c>
      <c r="D29" s="722">
        <v>0</v>
      </c>
      <c r="E29" s="722">
        <v>0</v>
      </c>
      <c r="F29" s="722">
        <v>0</v>
      </c>
      <c r="G29" s="722">
        <v>0</v>
      </c>
      <c r="H29" s="722">
        <v>0</v>
      </c>
      <c r="I29" s="681">
        <v>574</v>
      </c>
      <c r="J29" s="528" t="s">
        <v>114</v>
      </c>
    </row>
    <row r="30" spans="1:10" s="108" customFormat="1" ht="20.25" customHeight="1">
      <c r="A30" s="527" t="s">
        <v>15</v>
      </c>
      <c r="B30" s="722">
        <v>0</v>
      </c>
      <c r="C30" s="722">
        <v>0</v>
      </c>
      <c r="D30" s="722">
        <v>0</v>
      </c>
      <c r="E30" s="722">
        <v>0</v>
      </c>
      <c r="F30" s="722">
        <v>0</v>
      </c>
      <c r="G30" s="722">
        <v>0</v>
      </c>
      <c r="H30" s="722">
        <v>0</v>
      </c>
      <c r="I30" s="681">
        <v>166</v>
      </c>
      <c r="J30" s="528" t="s">
        <v>164</v>
      </c>
    </row>
    <row r="31" spans="1:10" s="108" customFormat="1" ht="20.25" customHeight="1">
      <c r="A31" s="527" t="s">
        <v>30</v>
      </c>
      <c r="B31" s="722">
        <v>0</v>
      </c>
      <c r="C31" s="722">
        <v>0</v>
      </c>
      <c r="D31" s="722">
        <v>0</v>
      </c>
      <c r="E31" s="722">
        <v>0</v>
      </c>
      <c r="F31" s="722">
        <v>0</v>
      </c>
      <c r="G31" s="722">
        <v>0</v>
      </c>
      <c r="H31" s="722">
        <v>0</v>
      </c>
      <c r="I31" s="681">
        <v>339</v>
      </c>
      <c r="J31" s="528" t="s">
        <v>170</v>
      </c>
    </row>
    <row r="32" spans="1:10" s="108" customFormat="1" ht="20.25" customHeight="1">
      <c r="A32" s="527" t="s">
        <v>10</v>
      </c>
      <c r="B32" s="722">
        <v>0</v>
      </c>
      <c r="C32" s="722">
        <v>0</v>
      </c>
      <c r="D32" s="722">
        <v>0</v>
      </c>
      <c r="E32" s="722">
        <v>0</v>
      </c>
      <c r="F32" s="722">
        <v>0</v>
      </c>
      <c r="G32" s="722">
        <v>0</v>
      </c>
      <c r="H32" s="722">
        <v>0</v>
      </c>
      <c r="I32" s="681">
        <v>74</v>
      </c>
      <c r="J32" s="528" t="s">
        <v>188</v>
      </c>
    </row>
    <row r="33" spans="1:10" s="108" customFormat="1" ht="20.25" customHeight="1">
      <c r="A33" s="527" t="s">
        <v>9</v>
      </c>
      <c r="B33" s="722">
        <v>0</v>
      </c>
      <c r="C33" s="722">
        <v>0</v>
      </c>
      <c r="D33" s="722">
        <v>0</v>
      </c>
      <c r="E33" s="722">
        <v>0</v>
      </c>
      <c r="F33" s="722">
        <v>0</v>
      </c>
      <c r="G33" s="722">
        <v>0</v>
      </c>
      <c r="H33" s="722">
        <v>0</v>
      </c>
      <c r="I33" s="681">
        <v>57</v>
      </c>
      <c r="J33" s="528" t="s">
        <v>112</v>
      </c>
    </row>
    <row r="34" spans="1:10" s="108" customFormat="1" ht="20.25" customHeight="1">
      <c r="A34" s="527" t="s">
        <v>24</v>
      </c>
      <c r="B34" s="722">
        <v>0</v>
      </c>
      <c r="C34" s="722">
        <v>0</v>
      </c>
      <c r="D34" s="722">
        <v>0</v>
      </c>
      <c r="E34" s="722">
        <v>0</v>
      </c>
      <c r="F34" s="722">
        <v>0</v>
      </c>
      <c r="G34" s="722">
        <v>0</v>
      </c>
      <c r="H34" s="722">
        <v>0</v>
      </c>
      <c r="I34" s="681">
        <v>0</v>
      </c>
      <c r="J34" s="528" t="s">
        <v>123</v>
      </c>
    </row>
    <row r="35" spans="1:10" s="108" customFormat="1" ht="20.25" customHeight="1">
      <c r="A35" s="527" t="s">
        <v>16</v>
      </c>
      <c r="B35" s="722">
        <v>0</v>
      </c>
      <c r="C35" s="722">
        <v>0</v>
      </c>
      <c r="D35" s="722">
        <v>0</v>
      </c>
      <c r="E35" s="722">
        <v>0</v>
      </c>
      <c r="F35" s="722">
        <v>0</v>
      </c>
      <c r="G35" s="722">
        <v>0</v>
      </c>
      <c r="H35" s="722">
        <v>0</v>
      </c>
      <c r="I35" s="681">
        <v>126</v>
      </c>
      <c r="J35" s="528" t="s">
        <v>122</v>
      </c>
    </row>
    <row r="36" spans="1:10" s="144" customFormat="1" ht="9" customHeight="1">
      <c r="B36" s="259"/>
      <c r="C36" s="213"/>
      <c r="D36" s="213"/>
      <c r="E36" s="213"/>
      <c r="F36" s="213"/>
      <c r="G36" s="213"/>
      <c r="H36" s="213"/>
      <c r="I36" s="260"/>
      <c r="J36" s="214"/>
    </row>
    <row r="37" spans="1:10" s="110" customFormat="1" ht="15" customHeight="1">
      <c r="A37" s="261" t="s">
        <v>544</v>
      </c>
      <c r="B37" s="262"/>
      <c r="C37" s="216"/>
      <c r="D37" s="216"/>
      <c r="E37" s="216"/>
      <c r="F37" s="216"/>
      <c r="G37" s="216"/>
      <c r="H37" s="216"/>
      <c r="I37" s="858" t="s">
        <v>556</v>
      </c>
      <c r="J37" s="858"/>
    </row>
    <row r="38" spans="1:10">
      <c r="A38" s="77"/>
      <c r="J38" s="78"/>
    </row>
  </sheetData>
  <sheetProtection formatCells="0" formatColumns="0" formatRows="0" insertColumns="0" insertRows="0" insertHyperlinks="0" deleteColumns="0" deleteRows="0" selectLockedCells="1" sort="0" autoFilter="0" pivotTables="0"/>
  <mergeCells count="1">
    <mergeCell ref="I37:J37"/>
  </mergeCells>
  <phoneticPr fontId="39" type="noConversion"/>
  <printOptions horizontalCentered="1"/>
  <pageMargins left="0.39370078740157483" right="0.39370078740157483" top="0.55118110236220474" bottom="0.55118110236220474" header="0.51181102362204722" footer="0.51181102362204722"/>
  <pageSetup paperSize="9" scale="99" orientation="portrait" blackAndWhite="1" r:id="rId1"/>
  <headerFooter scaleWithDoc="0"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view="pageBreakPreview" zoomScale="90" zoomScaleNormal="100" zoomScaleSheetLayoutView="90" workbookViewId="0">
      <pane xSplit="1" ySplit="8" topLeftCell="B9" activePane="bottomRight" state="frozen"/>
      <selection activeCell="A22" sqref="A22:D22"/>
      <selection pane="topRight" activeCell="A22" sqref="A22:D22"/>
      <selection pane="bottomLeft" activeCell="A22" sqref="A22:D22"/>
      <selection pane="bottomRight" activeCell="A2" sqref="A2"/>
    </sheetView>
  </sheetViews>
  <sheetFormatPr defaultRowHeight="12"/>
  <cols>
    <col min="1" max="1" width="12.7109375" style="70" customWidth="1"/>
    <col min="2" max="9" width="11.7109375" style="70" customWidth="1"/>
    <col min="10" max="17" width="11.42578125" style="70" customWidth="1"/>
    <col min="18" max="18" width="15.140625" style="70" customWidth="1"/>
    <col min="19" max="16384" width="9.140625" style="70"/>
  </cols>
  <sheetData>
    <row r="1" spans="1:18" s="105" customFormat="1" ht="24.95" customHeight="1">
      <c r="A1" s="105" t="s">
        <v>633</v>
      </c>
      <c r="B1" s="157"/>
      <c r="C1" s="158"/>
      <c r="R1" s="159" t="s">
        <v>634</v>
      </c>
    </row>
    <row r="2" spans="1:18" s="66" customFormat="1" ht="24.95" customHeight="1">
      <c r="A2" s="189" t="s">
        <v>726</v>
      </c>
      <c r="B2" s="289"/>
      <c r="C2" s="289"/>
      <c r="D2" s="289"/>
      <c r="E2" s="289"/>
      <c r="F2" s="290"/>
      <c r="G2" s="290"/>
      <c r="H2" s="290"/>
      <c r="I2" s="289"/>
      <c r="J2" s="841" t="s">
        <v>701</v>
      </c>
      <c r="K2" s="859"/>
      <c r="L2" s="859"/>
      <c r="M2" s="859"/>
      <c r="N2" s="859"/>
      <c r="O2" s="859"/>
      <c r="P2" s="859"/>
      <c r="Q2" s="859"/>
      <c r="R2" s="859"/>
    </row>
    <row r="3" spans="1:18" s="67" customFormat="1" ht="23.1" customHeight="1">
      <c r="A3" s="291"/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</row>
    <row r="4" spans="1:18" s="107" customFormat="1" ht="15" customHeight="1" thickBot="1">
      <c r="R4" s="161"/>
    </row>
    <row r="5" spans="1:18" s="108" customFormat="1" ht="16.5" customHeight="1">
      <c r="A5" s="162" t="s">
        <v>196</v>
      </c>
      <c r="B5" s="254" t="s">
        <v>431</v>
      </c>
      <c r="C5" s="254" t="s">
        <v>432</v>
      </c>
      <c r="D5" s="254" t="s">
        <v>214</v>
      </c>
      <c r="E5" s="254" t="s">
        <v>433</v>
      </c>
      <c r="F5" s="254" t="s">
        <v>81</v>
      </c>
      <c r="G5" s="254" t="s">
        <v>434</v>
      </c>
      <c r="H5" s="254" t="s">
        <v>572</v>
      </c>
      <c r="I5" s="255" t="s">
        <v>435</v>
      </c>
      <c r="J5" s="162" t="s">
        <v>299</v>
      </c>
      <c r="K5" s="254" t="s">
        <v>734</v>
      </c>
      <c r="L5" s="254" t="s">
        <v>62</v>
      </c>
      <c r="M5" s="254" t="s">
        <v>436</v>
      </c>
      <c r="N5" s="254" t="s">
        <v>88</v>
      </c>
      <c r="O5" s="254" t="s">
        <v>437</v>
      </c>
      <c r="P5" s="254" t="s">
        <v>58</v>
      </c>
      <c r="Q5" s="254" t="s">
        <v>72</v>
      </c>
      <c r="R5" s="265" t="s">
        <v>315</v>
      </c>
    </row>
    <row r="6" spans="1:18" s="108" customFormat="1" ht="16.5" customHeight="1">
      <c r="A6" s="292"/>
      <c r="B6" s="174" t="s">
        <v>322</v>
      </c>
      <c r="C6" s="172" t="s">
        <v>573</v>
      </c>
      <c r="D6" s="174" t="s">
        <v>90</v>
      </c>
      <c r="E6" s="174" t="s">
        <v>276</v>
      </c>
      <c r="F6" s="174" t="s">
        <v>276</v>
      </c>
      <c r="G6" s="174" t="s">
        <v>276</v>
      </c>
      <c r="H6" s="174" t="s">
        <v>276</v>
      </c>
      <c r="I6" s="171" t="s">
        <v>260</v>
      </c>
      <c r="J6" s="293" t="s">
        <v>276</v>
      </c>
      <c r="K6" s="174" t="s">
        <v>738</v>
      </c>
      <c r="L6" s="174" t="s">
        <v>324</v>
      </c>
      <c r="M6" s="174" t="s">
        <v>276</v>
      </c>
      <c r="N6" s="172" t="s">
        <v>325</v>
      </c>
      <c r="O6" s="174" t="s">
        <v>324</v>
      </c>
      <c r="P6" s="174" t="s">
        <v>323</v>
      </c>
      <c r="Q6" s="174"/>
      <c r="R6" s="763"/>
    </row>
    <row r="7" spans="1:18" s="108" customFormat="1" ht="16.5" customHeight="1">
      <c r="A7" s="292"/>
      <c r="B7" s="175"/>
      <c r="C7" s="175"/>
      <c r="D7" s="174" t="s">
        <v>157</v>
      </c>
      <c r="E7" s="174"/>
      <c r="F7" s="175"/>
      <c r="G7" s="174" t="s">
        <v>198</v>
      </c>
      <c r="H7" s="175"/>
      <c r="I7" s="171"/>
      <c r="J7" s="293" t="s">
        <v>241</v>
      </c>
      <c r="K7" s="174" t="s">
        <v>76</v>
      </c>
      <c r="L7" s="174" t="s">
        <v>259</v>
      </c>
      <c r="M7" s="174"/>
      <c r="N7" s="174"/>
      <c r="O7" s="174"/>
      <c r="P7" s="174" t="s">
        <v>574</v>
      </c>
      <c r="Q7" s="174"/>
      <c r="R7" s="763"/>
    </row>
    <row r="8" spans="1:18" s="108" customFormat="1" ht="16.5" customHeight="1">
      <c r="A8" s="198" t="s">
        <v>333</v>
      </c>
      <c r="B8" s="177" t="s">
        <v>220</v>
      </c>
      <c r="C8" s="177" t="s">
        <v>198</v>
      </c>
      <c r="D8" s="177" t="s">
        <v>142</v>
      </c>
      <c r="E8" s="177" t="s">
        <v>575</v>
      </c>
      <c r="F8" s="177" t="s">
        <v>180</v>
      </c>
      <c r="G8" s="177" t="s">
        <v>223</v>
      </c>
      <c r="H8" s="177" t="s">
        <v>576</v>
      </c>
      <c r="I8" s="178" t="s">
        <v>248</v>
      </c>
      <c r="J8" s="176" t="s">
        <v>142</v>
      </c>
      <c r="K8" s="177" t="s">
        <v>215</v>
      </c>
      <c r="L8" s="177" t="s">
        <v>151</v>
      </c>
      <c r="M8" s="177" t="s">
        <v>135</v>
      </c>
      <c r="N8" s="177" t="s">
        <v>577</v>
      </c>
      <c r="O8" s="177" t="s">
        <v>258</v>
      </c>
      <c r="P8" s="177" t="s">
        <v>578</v>
      </c>
      <c r="Q8" s="177" t="s">
        <v>295</v>
      </c>
      <c r="R8" s="199" t="s">
        <v>313</v>
      </c>
    </row>
    <row r="9" spans="1:18" s="676" customFormat="1" ht="18.600000000000001" customHeight="1">
      <c r="A9" s="683">
        <v>2016</v>
      </c>
      <c r="B9" s="686">
        <v>360194</v>
      </c>
      <c r="C9" s="685">
        <v>20</v>
      </c>
      <c r="D9" s="685">
        <v>87982</v>
      </c>
      <c r="E9" s="685">
        <v>40466272</v>
      </c>
      <c r="F9" s="685">
        <v>6586502</v>
      </c>
      <c r="G9" s="685">
        <v>104642</v>
      </c>
      <c r="H9" s="685">
        <v>1429384</v>
      </c>
      <c r="I9" s="685">
        <v>413484</v>
      </c>
      <c r="J9" s="685">
        <v>0</v>
      </c>
      <c r="K9" s="685">
        <v>8869</v>
      </c>
      <c r="L9" s="685">
        <v>48000</v>
      </c>
      <c r="M9" s="685">
        <v>2778601</v>
      </c>
      <c r="N9" s="685">
        <v>16691758</v>
      </c>
      <c r="O9" s="685">
        <v>0</v>
      </c>
      <c r="P9" s="685">
        <v>40617000</v>
      </c>
      <c r="Q9" s="685">
        <v>6778845</v>
      </c>
      <c r="R9" s="684">
        <v>2016</v>
      </c>
    </row>
    <row r="10" spans="1:18" s="108" customFormat="1" ht="18.600000000000001" customHeight="1">
      <c r="A10" s="663">
        <v>2017</v>
      </c>
      <c r="B10" s="237">
        <v>369552</v>
      </c>
      <c r="C10" s="205" t="s">
        <v>540</v>
      </c>
      <c r="D10" s="205">
        <v>40664</v>
      </c>
      <c r="E10" s="205">
        <v>47331045</v>
      </c>
      <c r="F10" s="205">
        <v>8511087</v>
      </c>
      <c r="G10" s="205">
        <v>54214</v>
      </c>
      <c r="H10" s="205">
        <v>1613784</v>
      </c>
      <c r="I10" s="205">
        <v>155770</v>
      </c>
      <c r="J10" s="205">
        <v>50</v>
      </c>
      <c r="K10" s="205">
        <v>13427</v>
      </c>
      <c r="L10" s="205">
        <v>170000</v>
      </c>
      <c r="M10" s="205">
        <v>2748757</v>
      </c>
      <c r="N10" s="205">
        <v>22973645</v>
      </c>
      <c r="O10" s="205" t="s">
        <v>541</v>
      </c>
      <c r="P10" s="205">
        <v>36192000</v>
      </c>
      <c r="Q10" s="205">
        <v>7018002</v>
      </c>
      <c r="R10" s="662">
        <v>2017</v>
      </c>
    </row>
    <row r="11" spans="1:18" s="108" customFormat="1" ht="18.600000000000001" customHeight="1">
      <c r="A11" s="663">
        <v>2018</v>
      </c>
      <c r="B11" s="237">
        <v>308837</v>
      </c>
      <c r="C11" s="205">
        <v>75</v>
      </c>
      <c r="D11" s="205">
        <v>87432</v>
      </c>
      <c r="E11" s="205">
        <v>45985676</v>
      </c>
      <c r="F11" s="205">
        <v>8672637</v>
      </c>
      <c r="G11" s="205">
        <v>115413</v>
      </c>
      <c r="H11" s="205">
        <v>1433171</v>
      </c>
      <c r="I11" s="205">
        <v>190181</v>
      </c>
      <c r="J11" s="205">
        <v>0</v>
      </c>
      <c r="K11" s="205">
        <v>20225</v>
      </c>
      <c r="L11" s="205">
        <v>37000</v>
      </c>
      <c r="M11" s="205">
        <v>2588982</v>
      </c>
      <c r="N11" s="205">
        <v>31743870</v>
      </c>
      <c r="O11" s="205">
        <v>0</v>
      </c>
      <c r="P11" s="205">
        <v>15054000</v>
      </c>
      <c r="Q11" s="205">
        <v>6952543</v>
      </c>
      <c r="R11" s="662">
        <v>2018</v>
      </c>
    </row>
    <row r="12" spans="1:18" s="108" customFormat="1" ht="18.600000000000001" customHeight="1">
      <c r="A12" s="663">
        <v>2019</v>
      </c>
      <c r="B12" s="237">
        <v>298202</v>
      </c>
      <c r="C12" s="205">
        <v>0</v>
      </c>
      <c r="D12" s="205">
        <v>751239</v>
      </c>
      <c r="E12" s="205">
        <v>42343179</v>
      </c>
      <c r="F12" s="205">
        <v>10029112</v>
      </c>
      <c r="G12" s="205">
        <v>63784</v>
      </c>
      <c r="H12" s="205">
        <v>1527928</v>
      </c>
      <c r="I12" s="205">
        <v>45524</v>
      </c>
      <c r="J12" s="205">
        <v>0</v>
      </c>
      <c r="K12" s="205">
        <v>2850</v>
      </c>
      <c r="L12" s="205">
        <v>15000</v>
      </c>
      <c r="M12" s="205">
        <v>2428539</v>
      </c>
      <c r="N12" s="205">
        <v>36933016</v>
      </c>
      <c r="O12" s="205">
        <v>0</v>
      </c>
      <c r="P12" s="205">
        <v>12702000</v>
      </c>
      <c r="Q12" s="205">
        <v>5585346</v>
      </c>
      <c r="R12" s="662">
        <v>2019</v>
      </c>
    </row>
    <row r="13" spans="1:18" s="108" customFormat="1" ht="18.600000000000001" customHeight="1">
      <c r="A13" s="663">
        <v>2020</v>
      </c>
      <c r="B13" s="20">
        <v>161199</v>
      </c>
      <c r="C13" s="19">
        <v>0</v>
      </c>
      <c r="D13" s="19">
        <v>0</v>
      </c>
      <c r="E13" s="19">
        <v>37136397</v>
      </c>
      <c r="F13" s="19">
        <v>7723966</v>
      </c>
      <c r="G13" s="19">
        <v>44183</v>
      </c>
      <c r="H13" s="19">
        <v>1134754</v>
      </c>
      <c r="I13" s="19">
        <v>0</v>
      </c>
      <c r="J13" s="19">
        <v>0</v>
      </c>
      <c r="K13" s="19">
        <v>365</v>
      </c>
      <c r="L13" s="19">
        <v>180000</v>
      </c>
      <c r="M13" s="19">
        <v>2211516</v>
      </c>
      <c r="N13" s="19">
        <v>31351719</v>
      </c>
      <c r="O13" s="19">
        <v>0</v>
      </c>
      <c r="P13" s="19">
        <v>15570000</v>
      </c>
      <c r="Q13" s="18">
        <v>5342393</v>
      </c>
      <c r="R13" s="662">
        <v>2020</v>
      </c>
    </row>
    <row r="14" spans="1:18" s="108" customFormat="1" ht="36" customHeight="1">
      <c r="A14" s="283">
        <v>2021</v>
      </c>
      <c r="B14" s="21">
        <v>326245</v>
      </c>
      <c r="C14" s="294">
        <v>0</v>
      </c>
      <c r="D14" s="294">
        <v>0</v>
      </c>
      <c r="E14" s="294">
        <v>41664134</v>
      </c>
      <c r="F14" s="294">
        <v>6279301</v>
      </c>
      <c r="G14" s="294">
        <v>73583</v>
      </c>
      <c r="H14" s="294">
        <v>1985936</v>
      </c>
      <c r="I14" s="294">
        <v>23574</v>
      </c>
      <c r="J14" s="294">
        <v>0</v>
      </c>
      <c r="K14" s="294">
        <v>365</v>
      </c>
      <c r="L14" s="294">
        <v>73500</v>
      </c>
      <c r="M14" s="294">
        <v>2011940</v>
      </c>
      <c r="N14" s="294">
        <v>47707012</v>
      </c>
      <c r="O14" s="294">
        <v>0</v>
      </c>
      <c r="P14" s="294">
        <v>14930000</v>
      </c>
      <c r="Q14" s="295">
        <v>5600615</v>
      </c>
      <c r="R14" s="182">
        <f>A14</f>
        <v>2021</v>
      </c>
    </row>
    <row r="15" spans="1:18" s="108" customFormat="1" ht="18.600000000000001" customHeight="1">
      <c r="A15" s="62" t="s">
        <v>12</v>
      </c>
      <c r="B15" s="205">
        <v>0</v>
      </c>
      <c r="C15" s="205">
        <v>0</v>
      </c>
      <c r="D15" s="205">
        <v>0</v>
      </c>
      <c r="E15" s="19">
        <v>67238</v>
      </c>
      <c r="F15" s="36">
        <v>0</v>
      </c>
      <c r="G15" s="205">
        <v>0</v>
      </c>
      <c r="H15" s="19">
        <v>0</v>
      </c>
      <c r="I15" s="19">
        <v>0</v>
      </c>
      <c r="J15" s="205">
        <v>0</v>
      </c>
      <c r="K15" s="205">
        <v>0</v>
      </c>
      <c r="L15" s="205">
        <v>0</v>
      </c>
      <c r="M15" s="19">
        <v>0</v>
      </c>
      <c r="N15" s="19">
        <v>0</v>
      </c>
      <c r="O15" s="205">
        <v>0</v>
      </c>
      <c r="P15" s="205">
        <v>0</v>
      </c>
      <c r="Q15" s="205">
        <v>0</v>
      </c>
      <c r="R15" s="17" t="s">
        <v>119</v>
      </c>
    </row>
    <row r="16" spans="1:18" s="108" customFormat="1" ht="18.600000000000001" customHeight="1">
      <c r="A16" s="62" t="s">
        <v>25</v>
      </c>
      <c r="B16" s="205"/>
      <c r="C16" s="205">
        <v>0</v>
      </c>
      <c r="D16" s="205">
        <v>0</v>
      </c>
      <c r="E16" s="19">
        <v>17013</v>
      </c>
      <c r="F16" s="36">
        <v>133404</v>
      </c>
      <c r="G16" s="205">
        <v>6502</v>
      </c>
      <c r="H16" s="19">
        <v>81498</v>
      </c>
      <c r="I16" s="19">
        <v>0</v>
      </c>
      <c r="J16" s="205">
        <v>0</v>
      </c>
      <c r="K16" s="205">
        <v>0</v>
      </c>
      <c r="L16" s="205">
        <v>0</v>
      </c>
      <c r="M16" s="19">
        <v>2830</v>
      </c>
      <c r="N16" s="19">
        <v>15336</v>
      </c>
      <c r="O16" s="205">
        <v>0</v>
      </c>
      <c r="P16" s="205">
        <v>0</v>
      </c>
      <c r="Q16" s="205">
        <v>1330</v>
      </c>
      <c r="R16" s="17" t="s">
        <v>117</v>
      </c>
    </row>
    <row r="17" spans="1:18" s="108" customFormat="1" ht="18.600000000000001" customHeight="1">
      <c r="A17" s="62" t="s">
        <v>13</v>
      </c>
      <c r="B17" s="205">
        <v>0</v>
      </c>
      <c r="C17" s="205">
        <v>0</v>
      </c>
      <c r="D17" s="205">
        <v>0</v>
      </c>
      <c r="E17" s="19">
        <v>8012361</v>
      </c>
      <c r="F17" s="36">
        <v>1305878</v>
      </c>
      <c r="G17" s="19">
        <v>12989</v>
      </c>
      <c r="H17" s="19">
        <v>109161</v>
      </c>
      <c r="I17" s="19">
        <v>0</v>
      </c>
      <c r="J17" s="205">
        <v>0</v>
      </c>
      <c r="K17" s="205">
        <v>0</v>
      </c>
      <c r="L17" s="205">
        <v>0</v>
      </c>
      <c r="M17" s="19">
        <v>285455</v>
      </c>
      <c r="N17" s="19">
        <v>25353909</v>
      </c>
      <c r="O17" s="205">
        <v>0</v>
      </c>
      <c r="P17" s="205">
        <v>0</v>
      </c>
      <c r="Q17" s="19">
        <v>278530</v>
      </c>
      <c r="R17" s="17" t="s">
        <v>115</v>
      </c>
    </row>
    <row r="18" spans="1:18" s="108" customFormat="1" ht="18.600000000000001" customHeight="1">
      <c r="A18" s="62" t="s">
        <v>28</v>
      </c>
      <c r="B18" s="205">
        <v>0</v>
      </c>
      <c r="C18" s="205">
        <v>0</v>
      </c>
      <c r="D18" s="205"/>
      <c r="E18" s="19">
        <v>2186160</v>
      </c>
      <c r="F18" s="36">
        <v>212974</v>
      </c>
      <c r="G18" s="19">
        <v>410</v>
      </c>
      <c r="H18" s="19">
        <v>72367</v>
      </c>
      <c r="I18" s="19">
        <v>0</v>
      </c>
      <c r="J18" s="205">
        <v>0</v>
      </c>
      <c r="K18" s="205">
        <v>0</v>
      </c>
      <c r="L18" s="205">
        <v>0</v>
      </c>
      <c r="M18" s="19">
        <v>192570</v>
      </c>
      <c r="N18" s="19">
        <v>395598</v>
      </c>
      <c r="O18" s="205">
        <v>0</v>
      </c>
      <c r="P18" s="205">
        <v>0</v>
      </c>
      <c r="Q18" s="19">
        <v>80400.407500000001</v>
      </c>
      <c r="R18" s="17" t="s">
        <v>316</v>
      </c>
    </row>
    <row r="19" spans="1:18" s="108" customFormat="1" ht="18.600000000000001" customHeight="1">
      <c r="A19" s="62" t="s">
        <v>22</v>
      </c>
      <c r="B19" s="205">
        <v>0</v>
      </c>
      <c r="C19" s="205">
        <v>0</v>
      </c>
      <c r="D19" s="205">
        <v>0</v>
      </c>
      <c r="E19" s="19">
        <v>5732651</v>
      </c>
      <c r="F19" s="36">
        <v>1137872</v>
      </c>
      <c r="G19" s="19">
        <v>2955</v>
      </c>
      <c r="H19" s="19">
        <v>7409</v>
      </c>
      <c r="I19" s="19">
        <v>0</v>
      </c>
      <c r="J19" s="205">
        <v>0</v>
      </c>
      <c r="K19" s="205">
        <v>0</v>
      </c>
      <c r="L19" s="205">
        <v>0</v>
      </c>
      <c r="M19" s="19">
        <v>1024</v>
      </c>
      <c r="N19" s="19">
        <v>1054758</v>
      </c>
      <c r="O19" s="205">
        <v>0</v>
      </c>
      <c r="P19" s="205">
        <v>0</v>
      </c>
      <c r="Q19" s="19">
        <v>751582</v>
      </c>
      <c r="R19" s="17" t="s">
        <v>165</v>
      </c>
    </row>
    <row r="20" spans="1:18" s="108" customFormat="1" ht="18.600000000000001" customHeight="1">
      <c r="A20" s="62" t="s">
        <v>21</v>
      </c>
      <c r="B20" s="205">
        <v>0</v>
      </c>
      <c r="C20" s="19">
        <v>0</v>
      </c>
      <c r="D20" s="205">
        <v>0</v>
      </c>
      <c r="E20" s="19">
        <v>305481</v>
      </c>
      <c r="F20" s="36">
        <v>258850</v>
      </c>
      <c r="G20" s="19">
        <v>44360</v>
      </c>
      <c r="H20" s="19">
        <v>5610</v>
      </c>
      <c r="I20" s="19">
        <v>0</v>
      </c>
      <c r="J20" s="205">
        <v>0</v>
      </c>
      <c r="K20" s="205">
        <v>0</v>
      </c>
      <c r="L20" s="205">
        <v>0</v>
      </c>
      <c r="M20" s="19">
        <v>24908</v>
      </c>
      <c r="N20" s="19">
        <v>90953</v>
      </c>
      <c r="O20" s="205">
        <v>0</v>
      </c>
      <c r="P20" s="205">
        <v>0</v>
      </c>
      <c r="Q20" s="19">
        <v>34880</v>
      </c>
      <c r="R20" s="17" t="s">
        <v>113</v>
      </c>
    </row>
    <row r="21" spans="1:18" s="108" customFormat="1" ht="18.600000000000001" customHeight="1">
      <c r="A21" s="62" t="s">
        <v>20</v>
      </c>
      <c r="B21" s="205">
        <v>0</v>
      </c>
      <c r="C21" s="205">
        <v>0</v>
      </c>
      <c r="D21" s="205">
        <v>0</v>
      </c>
      <c r="E21" s="19">
        <v>3212571</v>
      </c>
      <c r="F21" s="36">
        <v>114663</v>
      </c>
      <c r="G21" s="19">
        <v>400</v>
      </c>
      <c r="H21" s="19">
        <v>16504</v>
      </c>
      <c r="I21" s="19">
        <v>0</v>
      </c>
      <c r="J21" s="205">
        <v>0</v>
      </c>
      <c r="K21" s="205">
        <v>0</v>
      </c>
      <c r="L21" s="205">
        <v>0</v>
      </c>
      <c r="M21" s="19">
        <v>11217</v>
      </c>
      <c r="N21" s="19">
        <v>1242341</v>
      </c>
      <c r="O21" s="205">
        <v>0</v>
      </c>
      <c r="P21" s="205">
        <v>0</v>
      </c>
      <c r="Q21" s="19">
        <v>20746</v>
      </c>
      <c r="R21" s="17" t="s">
        <v>162</v>
      </c>
    </row>
    <row r="22" spans="1:18" s="108" customFormat="1" ht="18.600000000000001" customHeight="1">
      <c r="A22" s="62" t="s">
        <v>11</v>
      </c>
      <c r="B22" s="205">
        <v>0</v>
      </c>
      <c r="C22" s="205">
        <v>0</v>
      </c>
      <c r="D22" s="205">
        <v>0</v>
      </c>
      <c r="E22" s="19">
        <v>4350796</v>
      </c>
      <c r="F22" s="36">
        <v>661308</v>
      </c>
      <c r="G22" s="19">
        <v>2060</v>
      </c>
      <c r="H22" s="19">
        <v>210151</v>
      </c>
      <c r="I22" s="19">
        <v>0</v>
      </c>
      <c r="J22" s="205">
        <v>0</v>
      </c>
      <c r="K22" s="205">
        <v>0</v>
      </c>
      <c r="L22" s="205">
        <v>0</v>
      </c>
      <c r="M22" s="19">
        <v>21463</v>
      </c>
      <c r="N22" s="19">
        <v>30562972</v>
      </c>
      <c r="O22" s="205">
        <v>0</v>
      </c>
      <c r="P22" s="205">
        <v>0</v>
      </c>
      <c r="Q22" s="19">
        <v>440224</v>
      </c>
      <c r="R22" s="17" t="s">
        <v>121</v>
      </c>
    </row>
    <row r="23" spans="1:18" s="108" customFormat="1" ht="18.600000000000001" customHeight="1">
      <c r="A23" s="62" t="s">
        <v>18</v>
      </c>
      <c r="B23" s="205">
        <v>0</v>
      </c>
      <c r="C23" s="205">
        <v>0</v>
      </c>
      <c r="D23" s="19">
        <v>0</v>
      </c>
      <c r="E23" s="19">
        <v>558806</v>
      </c>
      <c r="F23" s="36">
        <v>1714610</v>
      </c>
      <c r="G23" s="19">
        <v>690</v>
      </c>
      <c r="H23" s="19">
        <v>261404</v>
      </c>
      <c r="I23" s="19">
        <v>0</v>
      </c>
      <c r="J23" s="205">
        <v>0</v>
      </c>
      <c r="K23" s="205">
        <v>0</v>
      </c>
      <c r="L23" s="205">
        <v>0</v>
      </c>
      <c r="M23" s="19">
        <v>11393</v>
      </c>
      <c r="N23" s="19">
        <v>92210</v>
      </c>
      <c r="O23" s="205">
        <v>0</v>
      </c>
      <c r="P23" s="205">
        <v>0</v>
      </c>
      <c r="Q23" s="19">
        <v>1775</v>
      </c>
      <c r="R23" s="17" t="s">
        <v>124</v>
      </c>
    </row>
    <row r="24" spans="1:18" s="108" customFormat="1" ht="18.600000000000001" customHeight="1">
      <c r="A24" s="62" t="s">
        <v>23</v>
      </c>
      <c r="B24" s="205"/>
      <c r="C24" s="205">
        <v>0</v>
      </c>
      <c r="D24" s="205">
        <v>0</v>
      </c>
      <c r="E24" s="19">
        <v>1121900</v>
      </c>
      <c r="F24" s="36">
        <v>67895</v>
      </c>
      <c r="G24" s="19">
        <v>0</v>
      </c>
      <c r="H24" s="19">
        <v>46795</v>
      </c>
      <c r="I24" s="19">
        <v>0</v>
      </c>
      <c r="J24" s="205">
        <v>0</v>
      </c>
      <c r="K24" s="205">
        <v>0</v>
      </c>
      <c r="L24" s="205">
        <v>0</v>
      </c>
      <c r="M24" s="19">
        <v>48457</v>
      </c>
      <c r="N24" s="19">
        <v>161359</v>
      </c>
      <c r="O24" s="205">
        <v>0</v>
      </c>
      <c r="P24" s="205">
        <v>0</v>
      </c>
      <c r="Q24" s="19">
        <v>3400</v>
      </c>
      <c r="R24" s="17" t="s">
        <v>120</v>
      </c>
    </row>
    <row r="25" spans="1:18" s="108" customFormat="1" ht="18.600000000000001" customHeight="1">
      <c r="A25" s="62" t="s">
        <v>27</v>
      </c>
      <c r="B25" s="205"/>
      <c r="C25" s="205">
        <v>0</v>
      </c>
      <c r="D25" s="205">
        <v>0</v>
      </c>
      <c r="E25" s="19">
        <v>521650</v>
      </c>
      <c r="F25" s="36">
        <v>202694</v>
      </c>
      <c r="G25" s="205">
        <v>0</v>
      </c>
      <c r="H25" s="19">
        <v>157678</v>
      </c>
      <c r="I25" s="19">
        <v>0</v>
      </c>
      <c r="J25" s="205">
        <v>0</v>
      </c>
      <c r="K25" s="205">
        <v>0</v>
      </c>
      <c r="L25" s="205">
        <v>0</v>
      </c>
      <c r="M25" s="19">
        <v>20342</v>
      </c>
      <c r="N25" s="19">
        <v>158744</v>
      </c>
      <c r="O25" s="205">
        <v>0</v>
      </c>
      <c r="P25" s="205">
        <v>0</v>
      </c>
      <c r="Q25" s="19">
        <v>94900</v>
      </c>
      <c r="R25" s="17" t="s">
        <v>118</v>
      </c>
    </row>
    <row r="26" spans="1:18" s="108" customFormat="1" ht="18.600000000000001" customHeight="1">
      <c r="A26" s="62" t="s">
        <v>8</v>
      </c>
      <c r="B26" s="205"/>
      <c r="C26" s="205">
        <v>0</v>
      </c>
      <c r="D26" s="205">
        <v>0</v>
      </c>
      <c r="E26" s="19">
        <v>22632</v>
      </c>
      <c r="F26" s="36">
        <v>20005</v>
      </c>
      <c r="G26" s="205">
        <v>0</v>
      </c>
      <c r="H26" s="19">
        <v>39323</v>
      </c>
      <c r="I26" s="19">
        <v>0</v>
      </c>
      <c r="J26" s="205">
        <v>0</v>
      </c>
      <c r="K26" s="205">
        <v>0</v>
      </c>
      <c r="L26" s="205">
        <v>0</v>
      </c>
      <c r="M26" s="19">
        <v>747057</v>
      </c>
      <c r="N26" s="19">
        <v>53100</v>
      </c>
      <c r="O26" s="205">
        <v>0</v>
      </c>
      <c r="P26" s="205">
        <v>0</v>
      </c>
      <c r="Q26" s="19">
        <v>3000</v>
      </c>
      <c r="R26" s="17" t="s">
        <v>158</v>
      </c>
    </row>
    <row r="27" spans="1:18" s="108" customFormat="1" ht="18.600000000000001" customHeight="1">
      <c r="A27" s="62" t="s">
        <v>14</v>
      </c>
      <c r="B27" s="205"/>
      <c r="C27" s="205">
        <v>0</v>
      </c>
      <c r="D27" s="205"/>
      <c r="E27" s="19">
        <v>563519</v>
      </c>
      <c r="F27" s="36">
        <v>112300</v>
      </c>
      <c r="G27" s="205">
        <v>0</v>
      </c>
      <c r="H27" s="19">
        <v>74461</v>
      </c>
      <c r="I27" s="19">
        <v>0</v>
      </c>
      <c r="J27" s="205">
        <v>0</v>
      </c>
      <c r="K27" s="205">
        <v>0</v>
      </c>
      <c r="L27" s="205">
        <v>0</v>
      </c>
      <c r="M27" s="19">
        <v>18440</v>
      </c>
      <c r="N27" s="19">
        <v>172319</v>
      </c>
      <c r="O27" s="205">
        <v>0</v>
      </c>
      <c r="P27" s="205">
        <v>0</v>
      </c>
      <c r="Q27" s="19">
        <v>5310</v>
      </c>
      <c r="R27" s="17" t="s">
        <v>128</v>
      </c>
    </row>
    <row r="28" spans="1:18" s="108" customFormat="1" ht="18.600000000000001" customHeight="1">
      <c r="A28" s="62" t="s">
        <v>26</v>
      </c>
      <c r="B28" s="205"/>
      <c r="C28" s="205">
        <v>0</v>
      </c>
      <c r="D28" s="205">
        <v>0</v>
      </c>
      <c r="E28" s="19">
        <v>211443</v>
      </c>
      <c r="F28" s="36">
        <v>129798</v>
      </c>
      <c r="G28" s="205">
        <v>0</v>
      </c>
      <c r="H28" s="19">
        <v>718156</v>
      </c>
      <c r="I28" s="19">
        <v>0</v>
      </c>
      <c r="J28" s="205">
        <v>0</v>
      </c>
      <c r="K28" s="205">
        <v>0</v>
      </c>
      <c r="L28" s="205">
        <v>0</v>
      </c>
      <c r="M28" s="19">
        <v>30817</v>
      </c>
      <c r="N28" s="19">
        <v>401640</v>
      </c>
      <c r="O28" s="205">
        <v>0</v>
      </c>
      <c r="P28" s="205">
        <v>0</v>
      </c>
      <c r="Q28" s="205">
        <v>300</v>
      </c>
      <c r="R28" s="17" t="s">
        <v>116</v>
      </c>
    </row>
    <row r="29" spans="1:18" s="108" customFormat="1" ht="18.600000000000001" customHeight="1">
      <c r="A29" s="62" t="s">
        <v>19</v>
      </c>
      <c r="B29" s="205"/>
      <c r="C29" s="205">
        <v>0</v>
      </c>
      <c r="D29" s="205">
        <v>0</v>
      </c>
      <c r="E29" s="19">
        <v>9610589</v>
      </c>
      <c r="F29" s="36">
        <v>6131</v>
      </c>
      <c r="G29" s="19">
        <v>130</v>
      </c>
      <c r="H29" s="19">
        <v>19479</v>
      </c>
      <c r="I29" s="19">
        <v>0</v>
      </c>
      <c r="J29" s="205">
        <v>0</v>
      </c>
      <c r="K29" s="205">
        <v>0</v>
      </c>
      <c r="L29" s="205">
        <v>0</v>
      </c>
      <c r="M29" s="19">
        <v>27814</v>
      </c>
      <c r="N29" s="19">
        <v>-28523</v>
      </c>
      <c r="O29" s="205"/>
      <c r="P29" s="205"/>
      <c r="Q29" s="19">
        <v>17138</v>
      </c>
      <c r="R29" s="17" t="s">
        <v>111</v>
      </c>
    </row>
    <row r="30" spans="1:18" s="108" customFormat="1" ht="18.600000000000001" customHeight="1">
      <c r="A30" s="62" t="s">
        <v>29</v>
      </c>
      <c r="B30" s="205"/>
      <c r="C30" s="205">
        <v>0</v>
      </c>
      <c r="D30" s="205">
        <v>0</v>
      </c>
      <c r="E30" s="19">
        <v>947716</v>
      </c>
      <c r="F30" s="36">
        <v>1604</v>
      </c>
      <c r="G30" s="205">
        <v>0</v>
      </c>
      <c r="H30" s="19">
        <v>8980</v>
      </c>
      <c r="I30" s="19">
        <v>0</v>
      </c>
      <c r="J30" s="205">
        <v>0</v>
      </c>
      <c r="K30" s="205">
        <v>0</v>
      </c>
      <c r="L30" s="205">
        <v>0</v>
      </c>
      <c r="M30" s="19">
        <v>7565</v>
      </c>
      <c r="N30" s="19">
        <v>-766940</v>
      </c>
      <c r="O30" s="205">
        <v>0</v>
      </c>
      <c r="P30" s="205">
        <v>0</v>
      </c>
      <c r="Q30" s="19">
        <v>242880</v>
      </c>
      <c r="R30" s="17" t="s">
        <v>114</v>
      </c>
    </row>
    <row r="31" spans="1:18" s="108" customFormat="1" ht="18.600000000000001" customHeight="1">
      <c r="A31" s="62" t="s">
        <v>15</v>
      </c>
      <c r="B31" s="205"/>
      <c r="C31" s="205">
        <v>0</v>
      </c>
      <c r="D31" s="19">
        <v>0</v>
      </c>
      <c r="E31" s="19">
        <v>815634</v>
      </c>
      <c r="F31" s="36">
        <v>67006</v>
      </c>
      <c r="G31" s="19">
        <v>3087</v>
      </c>
      <c r="H31" s="19">
        <v>34430</v>
      </c>
      <c r="I31" s="19">
        <v>0</v>
      </c>
      <c r="J31" s="205">
        <v>0</v>
      </c>
      <c r="K31" s="205">
        <v>0</v>
      </c>
      <c r="L31" s="205">
        <v>0</v>
      </c>
      <c r="M31" s="19">
        <v>289553</v>
      </c>
      <c r="N31" s="19">
        <v>-3401422</v>
      </c>
      <c r="O31" s="205">
        <v>0</v>
      </c>
      <c r="P31" s="205">
        <v>0</v>
      </c>
      <c r="Q31" s="19">
        <v>1092756</v>
      </c>
      <c r="R31" s="17" t="s">
        <v>164</v>
      </c>
    </row>
    <row r="32" spans="1:18" s="108" customFormat="1" ht="18.600000000000001" customHeight="1">
      <c r="A32" s="62" t="s">
        <v>30</v>
      </c>
      <c r="B32" s="205"/>
      <c r="C32" s="205">
        <v>0</v>
      </c>
      <c r="D32" s="205">
        <v>0</v>
      </c>
      <c r="E32" s="19">
        <v>591438</v>
      </c>
      <c r="F32" s="36">
        <v>13405</v>
      </c>
      <c r="G32" s="205">
        <v>0</v>
      </c>
      <c r="H32" s="19">
        <v>9042</v>
      </c>
      <c r="I32" s="19">
        <v>0</v>
      </c>
      <c r="J32" s="205">
        <v>0</v>
      </c>
      <c r="K32" s="205">
        <v>0</v>
      </c>
      <c r="L32" s="205">
        <v>0</v>
      </c>
      <c r="M32" s="19">
        <v>14</v>
      </c>
      <c r="N32" s="19">
        <v>-618067</v>
      </c>
      <c r="O32" s="205">
        <v>0</v>
      </c>
      <c r="P32" s="205">
        <v>0</v>
      </c>
      <c r="Q32" s="19">
        <v>199816</v>
      </c>
      <c r="R32" s="17" t="s">
        <v>170</v>
      </c>
    </row>
    <row r="33" spans="1:18" s="108" customFormat="1" ht="18.600000000000001" customHeight="1">
      <c r="A33" s="62" t="s">
        <v>10</v>
      </c>
      <c r="B33" s="205"/>
      <c r="C33" s="205">
        <v>0</v>
      </c>
      <c r="D33" s="205">
        <v>0</v>
      </c>
      <c r="E33" s="19">
        <v>2681662</v>
      </c>
      <c r="F33" s="36">
        <v>38222</v>
      </c>
      <c r="G33" s="205">
        <v>0</v>
      </c>
      <c r="H33" s="19">
        <v>34202</v>
      </c>
      <c r="I33" s="19">
        <v>0</v>
      </c>
      <c r="J33" s="205">
        <v>0</v>
      </c>
      <c r="K33" s="205">
        <v>0</v>
      </c>
      <c r="L33" s="205">
        <v>0</v>
      </c>
      <c r="M33" s="19">
        <v>38584</v>
      </c>
      <c r="N33" s="19">
        <v>-7437975</v>
      </c>
      <c r="O33" s="205">
        <v>0</v>
      </c>
      <c r="P33" s="205">
        <v>0</v>
      </c>
      <c r="Q33" s="19">
        <v>2257772</v>
      </c>
      <c r="R33" s="17" t="s">
        <v>188</v>
      </c>
    </row>
    <row r="34" spans="1:18" s="108" customFormat="1" ht="18.600000000000001" customHeight="1">
      <c r="A34" s="62" t="s">
        <v>9</v>
      </c>
      <c r="B34" s="205"/>
      <c r="C34" s="205">
        <v>0</v>
      </c>
      <c r="D34" s="205">
        <v>0</v>
      </c>
      <c r="E34" s="19">
        <v>38940</v>
      </c>
      <c r="F34" s="36">
        <v>920</v>
      </c>
      <c r="G34" s="205">
        <v>0</v>
      </c>
      <c r="H34" s="19">
        <v>53870</v>
      </c>
      <c r="I34" s="19">
        <v>0</v>
      </c>
      <c r="J34" s="205">
        <v>0</v>
      </c>
      <c r="K34" s="205">
        <v>0</v>
      </c>
      <c r="L34" s="205">
        <v>0</v>
      </c>
      <c r="M34" s="19">
        <v>105</v>
      </c>
      <c r="N34" s="19">
        <v>172650</v>
      </c>
      <c r="O34" s="205">
        <v>0</v>
      </c>
      <c r="P34" s="205">
        <v>0</v>
      </c>
      <c r="Q34" s="205">
        <v>0</v>
      </c>
      <c r="R34" s="17" t="s">
        <v>112</v>
      </c>
    </row>
    <row r="35" spans="1:18" s="108" customFormat="1" ht="18.600000000000001" customHeight="1">
      <c r="A35" s="62" t="s">
        <v>24</v>
      </c>
      <c r="B35" s="205"/>
      <c r="C35" s="205">
        <v>0</v>
      </c>
      <c r="D35" s="205">
        <v>0</v>
      </c>
      <c r="E35" s="19">
        <v>37222</v>
      </c>
      <c r="F35" s="36">
        <v>6567</v>
      </c>
      <c r="G35" s="205">
        <v>0</v>
      </c>
      <c r="H35" s="19">
        <v>12005</v>
      </c>
      <c r="I35" s="19">
        <v>0</v>
      </c>
      <c r="J35" s="205">
        <v>0</v>
      </c>
      <c r="K35" s="205">
        <v>0</v>
      </c>
      <c r="L35" s="205">
        <v>0</v>
      </c>
      <c r="M35" s="19">
        <v>231732</v>
      </c>
      <c r="N35" s="205">
        <v>32050</v>
      </c>
      <c r="O35" s="205">
        <v>0</v>
      </c>
      <c r="P35" s="205">
        <v>0</v>
      </c>
      <c r="Q35" s="19">
        <v>10</v>
      </c>
      <c r="R35" s="17" t="s">
        <v>123</v>
      </c>
    </row>
    <row r="36" spans="1:18" s="108" customFormat="1" ht="18.600000000000001" customHeight="1">
      <c r="A36" s="62" t="s">
        <v>16</v>
      </c>
      <c r="B36" s="205"/>
      <c r="C36" s="205">
        <v>0</v>
      </c>
      <c r="D36" s="205">
        <v>0</v>
      </c>
      <c r="E36" s="19">
        <v>56712</v>
      </c>
      <c r="F36" s="36">
        <v>73195</v>
      </c>
      <c r="G36" s="205">
        <v>0</v>
      </c>
      <c r="H36" s="19">
        <v>13411</v>
      </c>
      <c r="I36" s="19">
        <v>0</v>
      </c>
      <c r="J36" s="205">
        <v>0</v>
      </c>
      <c r="K36" s="205">
        <v>0</v>
      </c>
      <c r="L36" s="205">
        <v>0</v>
      </c>
      <c r="M36" s="19">
        <v>600</v>
      </c>
      <c r="N36" s="19">
        <v>0</v>
      </c>
      <c r="O36" s="205">
        <v>0</v>
      </c>
      <c r="P36" s="205">
        <v>0</v>
      </c>
      <c r="Q36" s="19">
        <v>0</v>
      </c>
      <c r="R36" s="17" t="s">
        <v>122</v>
      </c>
    </row>
    <row r="37" spans="1:18" s="144" customFormat="1" ht="6" customHeight="1">
      <c r="B37" s="259"/>
      <c r="C37" s="296"/>
      <c r="D37" s="213"/>
      <c r="E37" s="213"/>
      <c r="F37" s="213"/>
      <c r="G37" s="213"/>
      <c r="H37" s="213"/>
      <c r="I37" s="213"/>
      <c r="J37" s="213"/>
      <c r="K37" s="213"/>
      <c r="L37" s="213"/>
      <c r="M37" s="213"/>
      <c r="N37" s="213"/>
      <c r="O37" s="213"/>
      <c r="P37" s="213"/>
      <c r="Q37" s="213"/>
      <c r="R37" s="214"/>
    </row>
    <row r="38" spans="1:18" s="110" customFormat="1" ht="15" customHeight="1">
      <c r="A38" s="654" t="s">
        <v>735</v>
      </c>
      <c r="B38" s="297"/>
      <c r="C38" s="297"/>
      <c r="D38" s="216"/>
      <c r="E38" s="216"/>
      <c r="F38" s="216"/>
      <c r="G38" s="216"/>
      <c r="H38" s="216"/>
      <c r="I38" s="216"/>
      <c r="J38" s="216" t="s">
        <v>17</v>
      </c>
      <c r="K38" s="216"/>
      <c r="L38" s="216"/>
      <c r="M38" s="216"/>
      <c r="N38" s="216"/>
      <c r="O38" s="216"/>
      <c r="P38" s="216"/>
      <c r="Q38" s="216"/>
      <c r="R38" s="68" t="s">
        <v>571</v>
      </c>
    </row>
    <row r="39" spans="1:18">
      <c r="A39" s="288" t="s">
        <v>570</v>
      </c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78"/>
    </row>
  </sheetData>
  <sheetProtection formatCells="0" formatColumns="0" formatRows="0" insertColumns="0" insertRows="0" insertHyperlinks="0" deleteColumns="0" deleteRows="0" selectLockedCells="1" sort="0" autoFilter="0" pivotTables="0"/>
  <mergeCells count="2">
    <mergeCell ref="R6:R7"/>
    <mergeCell ref="J2:R2"/>
  </mergeCells>
  <phoneticPr fontId="39" type="noConversion"/>
  <printOptions horizontalCentered="1"/>
  <pageMargins left="0.39370078740157483" right="0.39370078740157483" top="0.55118110236220474" bottom="0.55118110236220474" header="0.51181102362204722" footer="0.51181102362204722"/>
  <pageSetup paperSize="9" scale="98" orientation="portrait" blackAndWhite="1" r:id="rId1"/>
  <headerFooter scaleWithDoc="0"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view="pageBreakPreview" zoomScale="85" zoomScaleNormal="100" workbookViewId="0">
      <pane xSplit="1" ySplit="8" topLeftCell="B9" activePane="bottomRight" state="frozen"/>
      <selection activeCell="A22" sqref="A22:D22"/>
      <selection pane="topRight" activeCell="A22" sqref="A22:D22"/>
      <selection pane="bottomLeft" activeCell="A22" sqref="A22:D22"/>
      <selection pane="bottomRight" activeCell="A2" sqref="A2"/>
    </sheetView>
  </sheetViews>
  <sheetFormatPr defaultRowHeight="12"/>
  <cols>
    <col min="1" max="1" width="13.140625" style="70" customWidth="1"/>
    <col min="2" max="7" width="15.5703125" style="70" customWidth="1"/>
    <col min="8" max="15" width="11.42578125" style="70" customWidth="1"/>
    <col min="16" max="16" width="15.140625" style="70" customWidth="1"/>
    <col min="17" max="16384" width="9.140625" style="70"/>
  </cols>
  <sheetData>
    <row r="1" spans="1:16" s="105" customFormat="1" ht="24.95" customHeight="1">
      <c r="A1" s="105" t="s">
        <v>635</v>
      </c>
      <c r="B1" s="157"/>
      <c r="C1" s="158"/>
      <c r="P1" s="159" t="s">
        <v>636</v>
      </c>
    </row>
    <row r="2" spans="1:16" s="66" customFormat="1" ht="24.95" customHeight="1">
      <c r="A2" s="189" t="s">
        <v>727</v>
      </c>
      <c r="B2" s="189"/>
      <c r="C2" s="189"/>
      <c r="D2" s="189"/>
      <c r="E2" s="189"/>
      <c r="F2" s="189"/>
      <c r="G2" s="189"/>
      <c r="H2" s="190" t="s">
        <v>702</v>
      </c>
      <c r="I2" s="190"/>
      <c r="J2" s="190"/>
      <c r="K2" s="190"/>
      <c r="L2" s="190"/>
      <c r="M2" s="190"/>
      <c r="N2" s="190"/>
      <c r="O2" s="190"/>
      <c r="P2" s="190"/>
    </row>
    <row r="3" spans="1:16" s="67" customFormat="1" ht="23.1" customHeight="1">
      <c r="A3" s="291"/>
      <c r="B3" s="272"/>
      <c r="C3" s="272"/>
      <c r="D3" s="272"/>
      <c r="E3" s="272"/>
      <c r="F3" s="272" t="s">
        <v>48</v>
      </c>
      <c r="G3" s="272"/>
      <c r="H3" s="272"/>
      <c r="I3" s="272"/>
      <c r="J3" s="272"/>
      <c r="K3" s="272"/>
      <c r="L3" s="272"/>
      <c r="M3" s="272"/>
      <c r="N3" s="272"/>
      <c r="O3" s="272"/>
      <c r="P3" s="272"/>
    </row>
    <row r="4" spans="1:16" s="107" customFormat="1" ht="15" customHeight="1" thickBot="1">
      <c r="A4" s="107" t="s">
        <v>579</v>
      </c>
      <c r="P4" s="68" t="s">
        <v>580</v>
      </c>
    </row>
    <row r="5" spans="1:16" s="108" customFormat="1" ht="17.100000000000001" customHeight="1">
      <c r="A5" s="162" t="s">
        <v>196</v>
      </c>
      <c r="B5" s="242" t="s">
        <v>438</v>
      </c>
      <c r="C5" s="219"/>
      <c r="D5" s="242" t="s">
        <v>703</v>
      </c>
      <c r="E5" s="219"/>
      <c r="F5" s="242" t="s">
        <v>263</v>
      </c>
      <c r="G5" s="307"/>
      <c r="H5" s="308" t="s">
        <v>274</v>
      </c>
      <c r="I5" s="165"/>
      <c r="J5" s="308" t="s">
        <v>148</v>
      </c>
      <c r="K5" s="164"/>
      <c r="L5" s="163" t="s">
        <v>581</v>
      </c>
      <c r="M5" s="165"/>
      <c r="N5" s="308" t="s">
        <v>286</v>
      </c>
      <c r="O5" s="165"/>
      <c r="P5" s="265" t="s">
        <v>315</v>
      </c>
    </row>
    <row r="6" spans="1:16" s="108" customFormat="1" ht="17.100000000000001" customHeight="1">
      <c r="A6" s="292"/>
      <c r="B6" s="860" t="s">
        <v>314</v>
      </c>
      <c r="C6" s="860"/>
      <c r="D6" s="243" t="s">
        <v>0</v>
      </c>
      <c r="E6" s="243"/>
      <c r="F6" s="243" t="s">
        <v>102</v>
      </c>
      <c r="G6" s="258"/>
      <c r="H6" s="170" t="s">
        <v>32</v>
      </c>
      <c r="I6" s="309"/>
      <c r="J6" s="787" t="s">
        <v>34</v>
      </c>
      <c r="K6" s="789"/>
      <c r="L6" s="258" t="s">
        <v>704</v>
      </c>
      <c r="M6" s="309"/>
      <c r="N6" s="170" t="s">
        <v>295</v>
      </c>
      <c r="O6" s="309"/>
      <c r="P6" s="763"/>
    </row>
    <row r="7" spans="1:16" s="108" customFormat="1" ht="17.100000000000001" customHeight="1">
      <c r="A7" s="292"/>
      <c r="B7" s="279" t="s">
        <v>439</v>
      </c>
      <c r="C7" s="279" t="s">
        <v>440</v>
      </c>
      <c r="D7" s="279" t="s">
        <v>439</v>
      </c>
      <c r="E7" s="310" t="s">
        <v>440</v>
      </c>
      <c r="F7" s="279" t="s">
        <v>439</v>
      </c>
      <c r="G7" s="311" t="s">
        <v>440</v>
      </c>
      <c r="H7" s="312" t="s">
        <v>439</v>
      </c>
      <c r="I7" s="312" t="s">
        <v>440</v>
      </c>
      <c r="J7" s="312" t="s">
        <v>439</v>
      </c>
      <c r="K7" s="312" t="s">
        <v>440</v>
      </c>
      <c r="L7" s="312" t="s">
        <v>439</v>
      </c>
      <c r="M7" s="312" t="s">
        <v>440</v>
      </c>
      <c r="N7" s="312" t="s">
        <v>439</v>
      </c>
      <c r="O7" s="312" t="s">
        <v>440</v>
      </c>
      <c r="P7" s="763"/>
    </row>
    <row r="8" spans="1:16" s="108" customFormat="1" ht="17.100000000000001" customHeight="1">
      <c r="A8" s="198" t="s">
        <v>333</v>
      </c>
      <c r="B8" s="177" t="s">
        <v>254</v>
      </c>
      <c r="C8" s="177" t="s">
        <v>144</v>
      </c>
      <c r="D8" s="177" t="s">
        <v>254</v>
      </c>
      <c r="E8" s="177" t="s">
        <v>144</v>
      </c>
      <c r="F8" s="177" t="s">
        <v>254</v>
      </c>
      <c r="G8" s="178" t="s">
        <v>144</v>
      </c>
      <c r="H8" s="176" t="s">
        <v>254</v>
      </c>
      <c r="I8" s="177" t="s">
        <v>144</v>
      </c>
      <c r="J8" s="177" t="s">
        <v>254</v>
      </c>
      <c r="K8" s="177" t="s">
        <v>144</v>
      </c>
      <c r="L8" s="177" t="s">
        <v>254</v>
      </c>
      <c r="M8" s="177" t="s">
        <v>144</v>
      </c>
      <c r="N8" s="177" t="s">
        <v>254</v>
      </c>
      <c r="O8" s="177" t="s">
        <v>144</v>
      </c>
      <c r="P8" s="199" t="s">
        <v>313</v>
      </c>
    </row>
    <row r="9" spans="1:16" s="682" customFormat="1" ht="18.600000000000001" customHeight="1">
      <c r="A9" s="280">
        <v>2016</v>
      </c>
      <c r="B9" s="749">
        <v>3261.3</v>
      </c>
      <c r="C9" s="313">
        <v>6372.2</v>
      </c>
      <c r="D9" s="313">
        <v>1946.4</v>
      </c>
      <c r="E9" s="313">
        <v>5263.5</v>
      </c>
      <c r="F9" s="313">
        <v>690.9</v>
      </c>
      <c r="G9" s="313">
        <v>797.1</v>
      </c>
      <c r="H9" s="313">
        <v>86.3</v>
      </c>
      <c r="I9" s="313">
        <v>140.9</v>
      </c>
      <c r="J9" s="313">
        <v>0</v>
      </c>
      <c r="K9" s="313">
        <v>0</v>
      </c>
      <c r="L9" s="313">
        <v>0</v>
      </c>
      <c r="M9" s="313">
        <v>0</v>
      </c>
      <c r="N9" s="313">
        <v>537.70000000000005</v>
      </c>
      <c r="O9" s="314">
        <v>170.7</v>
      </c>
      <c r="P9" s="701">
        <v>2016</v>
      </c>
    </row>
    <row r="10" spans="1:16" s="144" customFormat="1" ht="18.600000000000001" customHeight="1">
      <c r="A10" s="280">
        <v>2017</v>
      </c>
      <c r="B10" s="313">
        <v>3435.6</v>
      </c>
      <c r="C10" s="313">
        <v>7257.4</v>
      </c>
      <c r="D10" s="313">
        <v>1971.9</v>
      </c>
      <c r="E10" s="313">
        <v>5655.4</v>
      </c>
      <c r="F10" s="313">
        <v>768.8</v>
      </c>
      <c r="G10" s="313">
        <v>966.1</v>
      </c>
      <c r="H10" s="313">
        <v>63.5</v>
      </c>
      <c r="I10" s="313">
        <v>122.3</v>
      </c>
      <c r="J10" s="313">
        <v>18.8</v>
      </c>
      <c r="K10" s="313">
        <v>26.4</v>
      </c>
      <c r="L10" s="313" t="s">
        <v>543</v>
      </c>
      <c r="M10" s="313" t="s">
        <v>543</v>
      </c>
      <c r="N10" s="313">
        <v>612.6</v>
      </c>
      <c r="O10" s="314">
        <v>487.2</v>
      </c>
      <c r="P10" s="203">
        <v>2017</v>
      </c>
    </row>
    <row r="11" spans="1:16" s="144" customFormat="1" ht="18.600000000000001" customHeight="1">
      <c r="A11" s="280">
        <v>2018</v>
      </c>
      <c r="B11" s="313">
        <v>3565.4</v>
      </c>
      <c r="C11" s="313">
        <v>7145.4</v>
      </c>
      <c r="D11" s="313">
        <v>2106.1000000000004</v>
      </c>
      <c r="E11" s="313">
        <v>5570.5000000000009</v>
      </c>
      <c r="F11" s="313">
        <v>798.9</v>
      </c>
      <c r="G11" s="313">
        <v>937.4</v>
      </c>
      <c r="H11" s="313">
        <v>72.799999999999983</v>
      </c>
      <c r="I11" s="313">
        <v>113.00000000000001</v>
      </c>
      <c r="J11" s="313">
        <v>0</v>
      </c>
      <c r="K11" s="313">
        <v>0</v>
      </c>
      <c r="L11" s="313">
        <v>498.90000000000003</v>
      </c>
      <c r="M11" s="313">
        <v>346.59999999999997</v>
      </c>
      <c r="N11" s="313">
        <v>88.7</v>
      </c>
      <c r="O11" s="314">
        <v>177.9</v>
      </c>
      <c r="P11" s="203">
        <v>2018</v>
      </c>
    </row>
    <row r="12" spans="1:16" s="144" customFormat="1" ht="18.600000000000001" customHeight="1">
      <c r="A12" s="280">
        <v>2019</v>
      </c>
      <c r="B12" s="313">
        <v>2698.2</v>
      </c>
      <c r="C12" s="313">
        <v>5484.9999999999991</v>
      </c>
      <c r="D12" s="313">
        <v>1372.1999999999998</v>
      </c>
      <c r="E12" s="313">
        <v>3919.2000000000003</v>
      </c>
      <c r="F12" s="313">
        <v>859.2</v>
      </c>
      <c r="G12" s="313">
        <v>1174.7000000000003</v>
      </c>
      <c r="H12" s="313">
        <v>20.2</v>
      </c>
      <c r="I12" s="313">
        <v>38.1</v>
      </c>
      <c r="J12" s="313">
        <v>0</v>
      </c>
      <c r="K12" s="313">
        <v>0</v>
      </c>
      <c r="L12" s="313">
        <v>422.99999999999994</v>
      </c>
      <c r="M12" s="313">
        <v>286.3</v>
      </c>
      <c r="N12" s="313">
        <v>23.6</v>
      </c>
      <c r="O12" s="314">
        <v>66.7</v>
      </c>
      <c r="P12" s="203">
        <v>2019</v>
      </c>
    </row>
    <row r="13" spans="1:16" s="144" customFormat="1" ht="18.600000000000001" customHeight="1">
      <c r="A13" s="280">
        <v>2020</v>
      </c>
      <c r="B13" s="313">
        <v>2803.6</v>
      </c>
      <c r="C13" s="313">
        <v>5836.5899999999992</v>
      </c>
      <c r="D13" s="313">
        <v>1503.1</v>
      </c>
      <c r="E13" s="313">
        <v>4282.7099999999991</v>
      </c>
      <c r="F13" s="313">
        <v>365.9</v>
      </c>
      <c r="G13" s="313">
        <v>566.98</v>
      </c>
      <c r="H13" s="313">
        <v>16.100000000000001</v>
      </c>
      <c r="I13" s="313">
        <v>46.1</v>
      </c>
      <c r="J13" s="313">
        <v>0</v>
      </c>
      <c r="K13" s="313">
        <v>0</v>
      </c>
      <c r="L13" s="313">
        <v>483.8</v>
      </c>
      <c r="M13" s="313">
        <v>538.6</v>
      </c>
      <c r="N13" s="313">
        <v>434.70000000000005</v>
      </c>
      <c r="O13" s="314">
        <v>402.2</v>
      </c>
      <c r="P13" s="203">
        <v>2020</v>
      </c>
    </row>
    <row r="14" spans="1:16" s="108" customFormat="1" ht="29.25" customHeight="1">
      <c r="A14" s="315">
        <v>2021</v>
      </c>
      <c r="B14" s="316">
        <f>SUM(B15:B36)</f>
        <v>2472.2000000000003</v>
      </c>
      <c r="C14" s="316">
        <f>SUM(C15:C36)</f>
        <v>4988.5950000000003</v>
      </c>
      <c r="D14" s="316">
        <f t="shared" ref="D14:O14" si="0">SUM(D15:D36)</f>
        <v>1397.6999999999996</v>
      </c>
      <c r="E14" s="316">
        <f t="shared" si="0"/>
        <v>3798.4950000000003</v>
      </c>
      <c r="F14" s="316">
        <f t="shared" si="0"/>
        <v>344.20000000000005</v>
      </c>
      <c r="G14" s="316">
        <f t="shared" si="0"/>
        <v>474.7</v>
      </c>
      <c r="H14" s="316">
        <f t="shared" si="0"/>
        <v>11.7</v>
      </c>
      <c r="I14" s="316">
        <f t="shared" si="0"/>
        <v>15.3</v>
      </c>
      <c r="J14" s="316">
        <f t="shared" si="0"/>
        <v>0</v>
      </c>
      <c r="K14" s="316">
        <f t="shared" si="0"/>
        <v>0</v>
      </c>
      <c r="L14" s="316">
        <f t="shared" si="0"/>
        <v>449.2</v>
      </c>
      <c r="M14" s="316">
        <f t="shared" si="0"/>
        <v>372.70000000000005</v>
      </c>
      <c r="N14" s="316">
        <f t="shared" si="0"/>
        <v>269.39999999999998</v>
      </c>
      <c r="O14" s="316">
        <f t="shared" si="0"/>
        <v>327.40000000000003</v>
      </c>
      <c r="P14" s="182">
        <f>A14</f>
        <v>2021</v>
      </c>
    </row>
    <row r="15" spans="1:16" s="144" customFormat="1" ht="18" customHeight="1">
      <c r="A15" s="317" t="s">
        <v>12</v>
      </c>
      <c r="B15" s="313">
        <f>SUM(D15,F15,H15,J15,L15,N15)</f>
        <v>10</v>
      </c>
      <c r="C15" s="313">
        <f>SUM(E15,G15,I15,K15,M15,O15)</f>
        <v>8.8000000000000007</v>
      </c>
      <c r="D15" s="313">
        <v>0</v>
      </c>
      <c r="E15" s="313">
        <v>0</v>
      </c>
      <c r="F15" s="313">
        <v>5</v>
      </c>
      <c r="G15" s="313">
        <v>2.2999999999999998</v>
      </c>
      <c r="H15" s="313"/>
      <c r="I15" s="313"/>
      <c r="J15" s="313">
        <v>0</v>
      </c>
      <c r="K15" s="313">
        <v>0</v>
      </c>
      <c r="L15" s="313">
        <v>0</v>
      </c>
      <c r="M15" s="313">
        <v>0</v>
      </c>
      <c r="N15" s="313">
        <v>5</v>
      </c>
      <c r="O15" s="314">
        <v>6.5</v>
      </c>
      <c r="P15" s="208" t="s">
        <v>119</v>
      </c>
    </row>
    <row r="16" spans="1:16" s="144" customFormat="1" ht="18" customHeight="1">
      <c r="A16" s="317" t="s">
        <v>25</v>
      </c>
      <c r="B16" s="313">
        <f t="shared" ref="B16:B36" si="1">SUM(D16,F16,H16,J16,L16,N16)</f>
        <v>62</v>
      </c>
      <c r="C16" s="313">
        <f t="shared" ref="C16:C36" si="2">SUM(E16,G16,I16,K16,M16,O16)</f>
        <v>141.19999999999999</v>
      </c>
      <c r="D16" s="313">
        <v>52</v>
      </c>
      <c r="E16" s="313">
        <v>132.5</v>
      </c>
      <c r="F16" s="313">
        <v>5</v>
      </c>
      <c r="G16" s="313">
        <v>7.5</v>
      </c>
      <c r="H16" s="313"/>
      <c r="I16" s="313"/>
      <c r="J16" s="313">
        <v>0</v>
      </c>
      <c r="K16" s="313">
        <v>0</v>
      </c>
      <c r="L16" s="313">
        <v>0</v>
      </c>
      <c r="M16" s="313">
        <v>0</v>
      </c>
      <c r="N16" s="313">
        <v>5</v>
      </c>
      <c r="O16" s="314">
        <v>1.2</v>
      </c>
      <c r="P16" s="208" t="s">
        <v>117</v>
      </c>
    </row>
    <row r="17" spans="1:16" s="144" customFormat="1" ht="18" customHeight="1">
      <c r="A17" s="317" t="s">
        <v>13</v>
      </c>
      <c r="B17" s="313">
        <f t="shared" si="1"/>
        <v>149.5</v>
      </c>
      <c r="C17" s="313">
        <f t="shared" si="2"/>
        <v>368.79999999999995</v>
      </c>
      <c r="D17" s="313">
        <v>118</v>
      </c>
      <c r="E17" s="313">
        <v>326.39999999999998</v>
      </c>
      <c r="F17" s="313">
        <v>17</v>
      </c>
      <c r="G17" s="313">
        <v>25.5</v>
      </c>
      <c r="H17" s="313"/>
      <c r="I17" s="313"/>
      <c r="J17" s="313">
        <v>0</v>
      </c>
      <c r="K17" s="313">
        <v>0</v>
      </c>
      <c r="L17" s="313">
        <v>3.5</v>
      </c>
      <c r="M17" s="313">
        <v>0.4</v>
      </c>
      <c r="N17" s="313">
        <v>11</v>
      </c>
      <c r="O17" s="314">
        <v>16.5</v>
      </c>
      <c r="P17" s="208" t="s">
        <v>115</v>
      </c>
    </row>
    <row r="18" spans="1:16" s="144" customFormat="1" ht="18" customHeight="1">
      <c r="A18" s="317" t="s">
        <v>28</v>
      </c>
      <c r="B18" s="313">
        <f t="shared" si="1"/>
        <v>84.7</v>
      </c>
      <c r="C18" s="313">
        <f t="shared" si="2"/>
        <v>187.8</v>
      </c>
      <c r="D18" s="313">
        <v>62.7</v>
      </c>
      <c r="E18" s="313">
        <v>165.8</v>
      </c>
      <c r="F18" s="313">
        <v>5</v>
      </c>
      <c r="G18" s="313">
        <v>7.5</v>
      </c>
      <c r="H18" s="313"/>
      <c r="I18" s="313"/>
      <c r="J18" s="313">
        <v>0</v>
      </c>
      <c r="K18" s="313">
        <v>0</v>
      </c>
      <c r="L18" s="313">
        <v>0</v>
      </c>
      <c r="M18" s="313">
        <v>0</v>
      </c>
      <c r="N18" s="313">
        <v>17</v>
      </c>
      <c r="O18" s="314">
        <v>14.5</v>
      </c>
      <c r="P18" s="208" t="s">
        <v>316</v>
      </c>
    </row>
    <row r="19" spans="1:16" s="144" customFormat="1" ht="18" customHeight="1">
      <c r="A19" s="317" t="s">
        <v>22</v>
      </c>
      <c r="B19" s="313">
        <f t="shared" si="1"/>
        <v>159.69999999999999</v>
      </c>
      <c r="C19" s="313">
        <f t="shared" si="2"/>
        <v>274.70000000000005</v>
      </c>
      <c r="D19" s="313">
        <v>50</v>
      </c>
      <c r="E19" s="313">
        <v>143.20000000000002</v>
      </c>
      <c r="F19" s="313">
        <v>9.6999999999999993</v>
      </c>
      <c r="G19" s="313">
        <v>14.1</v>
      </c>
      <c r="H19" s="313">
        <v>3</v>
      </c>
      <c r="I19" s="313">
        <v>4.3</v>
      </c>
      <c r="J19" s="313">
        <v>0</v>
      </c>
      <c r="K19" s="313">
        <v>0</v>
      </c>
      <c r="L19" s="313">
        <v>80</v>
      </c>
      <c r="M19" s="313">
        <v>86.5</v>
      </c>
      <c r="N19" s="313">
        <v>17</v>
      </c>
      <c r="O19" s="314">
        <v>26.6</v>
      </c>
      <c r="P19" s="208" t="s">
        <v>165</v>
      </c>
    </row>
    <row r="20" spans="1:16" s="144" customFormat="1" ht="18" customHeight="1">
      <c r="A20" s="317" t="s">
        <v>21</v>
      </c>
      <c r="B20" s="313">
        <f t="shared" si="1"/>
        <v>106.5</v>
      </c>
      <c r="C20" s="313">
        <f t="shared" si="2"/>
        <v>190.10000000000002</v>
      </c>
      <c r="D20" s="313">
        <v>57</v>
      </c>
      <c r="E20" s="313">
        <v>150.4</v>
      </c>
      <c r="F20" s="313">
        <v>17.5</v>
      </c>
      <c r="G20" s="313">
        <v>26.3</v>
      </c>
      <c r="H20" s="313"/>
      <c r="I20" s="313"/>
      <c r="J20" s="313">
        <v>0</v>
      </c>
      <c r="K20" s="313">
        <v>0</v>
      </c>
      <c r="L20" s="313">
        <v>20</v>
      </c>
      <c r="M20" s="313">
        <v>3.6</v>
      </c>
      <c r="N20" s="313">
        <v>12</v>
      </c>
      <c r="O20" s="314">
        <v>9.8000000000000007</v>
      </c>
      <c r="P20" s="208" t="s">
        <v>113</v>
      </c>
    </row>
    <row r="21" spans="1:16" s="144" customFormat="1" ht="18" customHeight="1">
      <c r="A21" s="317" t="s">
        <v>20</v>
      </c>
      <c r="B21" s="313">
        <f t="shared" si="1"/>
        <v>136.30000000000001</v>
      </c>
      <c r="C21" s="313">
        <f t="shared" si="2"/>
        <v>353</v>
      </c>
      <c r="D21" s="313">
        <v>113</v>
      </c>
      <c r="E21" s="313">
        <v>322.3</v>
      </c>
      <c r="F21" s="313">
        <v>19.5</v>
      </c>
      <c r="G21" s="313">
        <v>25</v>
      </c>
      <c r="H21" s="313"/>
      <c r="I21" s="313"/>
      <c r="J21" s="313">
        <v>0</v>
      </c>
      <c r="K21" s="313">
        <v>0</v>
      </c>
      <c r="L21" s="313">
        <v>0</v>
      </c>
      <c r="M21" s="313">
        <v>0</v>
      </c>
      <c r="N21" s="313">
        <v>3.8</v>
      </c>
      <c r="O21" s="314">
        <v>5.7</v>
      </c>
      <c r="P21" s="208" t="s">
        <v>162</v>
      </c>
    </row>
    <row r="22" spans="1:16" s="144" customFormat="1" ht="18" customHeight="1">
      <c r="A22" s="317" t="s">
        <v>11</v>
      </c>
      <c r="B22" s="313">
        <f t="shared" si="1"/>
        <v>55.1</v>
      </c>
      <c r="C22" s="313">
        <f t="shared" si="2"/>
        <v>128.6</v>
      </c>
      <c r="D22" s="313">
        <v>32.5</v>
      </c>
      <c r="E22" s="313">
        <v>97.5</v>
      </c>
      <c r="F22" s="313">
        <v>15.6</v>
      </c>
      <c r="G22" s="313">
        <v>23.4</v>
      </c>
      <c r="H22" s="313"/>
      <c r="I22" s="313"/>
      <c r="J22" s="313">
        <v>0</v>
      </c>
      <c r="K22" s="313">
        <v>0</v>
      </c>
      <c r="L22" s="313">
        <v>0</v>
      </c>
      <c r="M22" s="313">
        <v>0</v>
      </c>
      <c r="N22" s="313">
        <v>7</v>
      </c>
      <c r="O22" s="314">
        <v>7.7</v>
      </c>
      <c r="P22" s="208" t="s">
        <v>121</v>
      </c>
    </row>
    <row r="23" spans="1:16" s="144" customFormat="1" ht="18" customHeight="1">
      <c r="A23" s="317" t="s">
        <v>18</v>
      </c>
      <c r="B23" s="313">
        <f t="shared" si="1"/>
        <v>179.00000000000003</v>
      </c>
      <c r="C23" s="313">
        <f t="shared" si="2"/>
        <v>447.2</v>
      </c>
      <c r="D23" s="313">
        <v>118.60000000000001</v>
      </c>
      <c r="E23" s="313">
        <v>350.5</v>
      </c>
      <c r="F23" s="313">
        <v>40</v>
      </c>
      <c r="G23" s="313">
        <v>60</v>
      </c>
      <c r="H23" s="313">
        <v>2.4</v>
      </c>
      <c r="I23" s="313">
        <v>3</v>
      </c>
      <c r="J23" s="313">
        <v>0</v>
      </c>
      <c r="K23" s="313">
        <v>0</v>
      </c>
      <c r="L23" s="313">
        <v>0</v>
      </c>
      <c r="M23" s="313">
        <v>0</v>
      </c>
      <c r="N23" s="313">
        <v>18</v>
      </c>
      <c r="O23" s="314">
        <v>33.700000000000003</v>
      </c>
      <c r="P23" s="208" t="s">
        <v>124</v>
      </c>
    </row>
    <row r="24" spans="1:16" s="144" customFormat="1" ht="18" customHeight="1">
      <c r="A24" s="317" t="s">
        <v>23</v>
      </c>
      <c r="B24" s="313">
        <f t="shared" si="1"/>
        <v>186.39999999999998</v>
      </c>
      <c r="C24" s="313">
        <f t="shared" si="2"/>
        <v>407.1</v>
      </c>
      <c r="D24" s="313">
        <v>98.3</v>
      </c>
      <c r="E24" s="313">
        <v>265.5</v>
      </c>
      <c r="F24" s="313">
        <v>10</v>
      </c>
      <c r="G24" s="313">
        <v>15.1</v>
      </c>
      <c r="H24" s="313"/>
      <c r="I24" s="313"/>
      <c r="J24" s="313">
        <v>0</v>
      </c>
      <c r="K24" s="313">
        <v>0</v>
      </c>
      <c r="L24" s="313">
        <v>10</v>
      </c>
      <c r="M24" s="313">
        <v>9.6999999999999993</v>
      </c>
      <c r="N24" s="313">
        <v>68.099999999999994</v>
      </c>
      <c r="O24" s="314">
        <v>116.8</v>
      </c>
      <c r="P24" s="208" t="s">
        <v>120</v>
      </c>
    </row>
    <row r="25" spans="1:16" s="144" customFormat="1" ht="18" customHeight="1">
      <c r="A25" s="317" t="s">
        <v>27</v>
      </c>
      <c r="B25" s="313">
        <f t="shared" si="1"/>
        <v>231.5</v>
      </c>
      <c r="C25" s="313">
        <f t="shared" si="2"/>
        <v>436.40000000000003</v>
      </c>
      <c r="D25" s="313">
        <v>150.5</v>
      </c>
      <c r="E25" s="313">
        <v>359.3</v>
      </c>
      <c r="F25" s="313">
        <v>29</v>
      </c>
      <c r="G25" s="313">
        <v>43.5</v>
      </c>
      <c r="H25" s="313"/>
      <c r="I25" s="313"/>
      <c r="J25" s="318">
        <v>0</v>
      </c>
      <c r="K25" s="318">
        <v>0</v>
      </c>
      <c r="L25" s="313">
        <v>18</v>
      </c>
      <c r="M25" s="313">
        <v>6.3</v>
      </c>
      <c r="N25" s="313">
        <v>34</v>
      </c>
      <c r="O25" s="314">
        <v>27.3</v>
      </c>
      <c r="P25" s="208" t="s">
        <v>118</v>
      </c>
    </row>
    <row r="26" spans="1:16" s="144" customFormat="1" ht="18" customHeight="1">
      <c r="A26" s="317" t="s">
        <v>8</v>
      </c>
      <c r="B26" s="313">
        <f t="shared" si="1"/>
        <v>167.4</v>
      </c>
      <c r="C26" s="313">
        <f t="shared" si="2"/>
        <v>353</v>
      </c>
      <c r="D26" s="313">
        <v>63.1</v>
      </c>
      <c r="E26" s="313">
        <v>172</v>
      </c>
      <c r="F26" s="313">
        <v>16.399999999999999</v>
      </c>
      <c r="G26" s="313">
        <v>24</v>
      </c>
      <c r="H26" s="313"/>
      <c r="I26" s="313"/>
      <c r="J26" s="318">
        <v>0</v>
      </c>
      <c r="K26" s="318">
        <v>0</v>
      </c>
      <c r="L26" s="313">
        <v>77.5</v>
      </c>
      <c r="M26" s="313">
        <v>134</v>
      </c>
      <c r="N26" s="313">
        <v>10.4</v>
      </c>
      <c r="O26" s="314">
        <v>23</v>
      </c>
      <c r="P26" s="208" t="s">
        <v>158</v>
      </c>
    </row>
    <row r="27" spans="1:16" s="144" customFormat="1" ht="18" customHeight="1">
      <c r="A27" s="317" t="s">
        <v>14</v>
      </c>
      <c r="B27" s="313">
        <f t="shared" si="1"/>
        <v>126.4</v>
      </c>
      <c r="C27" s="313">
        <f t="shared" si="2"/>
        <v>229.90000000000003</v>
      </c>
      <c r="D27" s="313">
        <v>69</v>
      </c>
      <c r="E27" s="313">
        <v>182.9</v>
      </c>
      <c r="F27" s="313">
        <v>28.4</v>
      </c>
      <c r="G27" s="313">
        <v>26.9</v>
      </c>
      <c r="H27" s="313">
        <v>2</v>
      </c>
      <c r="I27" s="313">
        <v>2.5</v>
      </c>
      <c r="J27" s="318">
        <v>0</v>
      </c>
      <c r="K27" s="318">
        <v>0</v>
      </c>
      <c r="L27" s="313">
        <v>16</v>
      </c>
      <c r="M27" s="313">
        <v>9.8000000000000007</v>
      </c>
      <c r="N27" s="313">
        <v>11</v>
      </c>
      <c r="O27" s="314">
        <v>7.8</v>
      </c>
      <c r="P27" s="208" t="s">
        <v>128</v>
      </c>
    </row>
    <row r="28" spans="1:16" s="144" customFormat="1" ht="18" customHeight="1">
      <c r="A28" s="317" t="s">
        <v>26</v>
      </c>
      <c r="B28" s="313">
        <f t="shared" si="1"/>
        <v>199</v>
      </c>
      <c r="C28" s="313">
        <f t="shared" si="2"/>
        <v>337.9</v>
      </c>
      <c r="D28" s="313">
        <v>74</v>
      </c>
      <c r="E28" s="313">
        <v>206</v>
      </c>
      <c r="F28" s="313">
        <v>42</v>
      </c>
      <c r="G28" s="313">
        <v>58.7</v>
      </c>
      <c r="H28" s="313">
        <v>2</v>
      </c>
      <c r="I28" s="313">
        <v>4</v>
      </c>
      <c r="J28" s="318">
        <v>0</v>
      </c>
      <c r="K28" s="318">
        <v>0</v>
      </c>
      <c r="L28" s="313">
        <v>70</v>
      </c>
      <c r="M28" s="313">
        <v>66.8</v>
      </c>
      <c r="N28" s="313">
        <v>11</v>
      </c>
      <c r="O28" s="314">
        <v>2.4</v>
      </c>
      <c r="P28" s="208" t="s">
        <v>116</v>
      </c>
    </row>
    <row r="29" spans="1:16" s="144" customFormat="1" ht="18" customHeight="1">
      <c r="A29" s="317" t="s">
        <v>19</v>
      </c>
      <c r="B29" s="313">
        <f t="shared" si="1"/>
        <v>99.9</v>
      </c>
      <c r="C29" s="313">
        <f t="shared" si="2"/>
        <v>157.6</v>
      </c>
      <c r="D29" s="313">
        <v>45.800000000000004</v>
      </c>
      <c r="E29" s="313">
        <v>119</v>
      </c>
      <c r="F29" s="313">
        <v>10</v>
      </c>
      <c r="G29" s="313">
        <v>15</v>
      </c>
      <c r="H29" s="313"/>
      <c r="I29" s="313"/>
      <c r="J29" s="318">
        <v>0</v>
      </c>
      <c r="K29" s="318">
        <v>0</v>
      </c>
      <c r="L29" s="313">
        <v>26</v>
      </c>
      <c r="M29" s="313">
        <v>16.600000000000001</v>
      </c>
      <c r="N29" s="313">
        <v>18.100000000000001</v>
      </c>
      <c r="O29" s="314">
        <v>7</v>
      </c>
      <c r="P29" s="208" t="s">
        <v>111</v>
      </c>
    </row>
    <row r="30" spans="1:16" s="144" customFormat="1" ht="18" customHeight="1">
      <c r="A30" s="317" t="s">
        <v>29</v>
      </c>
      <c r="B30" s="313">
        <f t="shared" si="1"/>
        <v>37</v>
      </c>
      <c r="C30" s="313">
        <f t="shared" si="2"/>
        <v>91.4</v>
      </c>
      <c r="D30" s="313">
        <v>29</v>
      </c>
      <c r="E30" s="313">
        <v>80.800000000000011</v>
      </c>
      <c r="F30" s="313">
        <v>6</v>
      </c>
      <c r="G30" s="313">
        <v>6.6</v>
      </c>
      <c r="H30" s="313"/>
      <c r="I30" s="313"/>
      <c r="J30" s="318">
        <v>0</v>
      </c>
      <c r="K30" s="318">
        <v>0</v>
      </c>
      <c r="L30" s="313">
        <v>0</v>
      </c>
      <c r="M30" s="313">
        <v>0</v>
      </c>
      <c r="N30" s="313">
        <v>2</v>
      </c>
      <c r="O30" s="313">
        <v>4</v>
      </c>
      <c r="P30" s="208" t="s">
        <v>114</v>
      </c>
    </row>
    <row r="31" spans="1:16" s="144" customFormat="1" ht="18" customHeight="1">
      <c r="A31" s="317" t="s">
        <v>15</v>
      </c>
      <c r="B31" s="313">
        <f t="shared" si="1"/>
        <v>74.2</v>
      </c>
      <c r="C31" s="313">
        <f t="shared" si="2"/>
        <v>187.095</v>
      </c>
      <c r="D31" s="313">
        <v>61.2</v>
      </c>
      <c r="E31" s="313">
        <v>165.095</v>
      </c>
      <c r="F31" s="313">
        <v>9</v>
      </c>
      <c r="G31" s="313">
        <v>12</v>
      </c>
      <c r="H31" s="313"/>
      <c r="I31" s="313"/>
      <c r="J31" s="318">
        <v>0</v>
      </c>
      <c r="K31" s="318">
        <v>0</v>
      </c>
      <c r="L31" s="313">
        <v>0</v>
      </c>
      <c r="M31" s="313">
        <v>0</v>
      </c>
      <c r="N31" s="313">
        <v>4</v>
      </c>
      <c r="O31" s="313">
        <v>10</v>
      </c>
      <c r="P31" s="208" t="s">
        <v>164</v>
      </c>
    </row>
    <row r="32" spans="1:16" s="144" customFormat="1" ht="18" customHeight="1">
      <c r="A32" s="317" t="s">
        <v>30</v>
      </c>
      <c r="B32" s="313">
        <f t="shared" si="1"/>
        <v>81.399999999999991</v>
      </c>
      <c r="C32" s="313">
        <f t="shared" si="2"/>
        <v>110.4</v>
      </c>
      <c r="D32" s="313">
        <v>32.799999999999997</v>
      </c>
      <c r="E32" s="313">
        <v>75.800000000000011</v>
      </c>
      <c r="F32" s="313">
        <v>20</v>
      </c>
      <c r="G32" s="313">
        <v>30</v>
      </c>
      <c r="H32" s="313"/>
      <c r="I32" s="313"/>
      <c r="J32" s="313">
        <v>0</v>
      </c>
      <c r="K32" s="313">
        <v>0</v>
      </c>
      <c r="L32" s="313">
        <v>24.5</v>
      </c>
      <c r="M32" s="313">
        <v>2.8</v>
      </c>
      <c r="N32" s="313">
        <v>4.0999999999999996</v>
      </c>
      <c r="O32" s="314">
        <v>1.8</v>
      </c>
      <c r="P32" s="208" t="s">
        <v>170</v>
      </c>
    </row>
    <row r="33" spans="1:16" s="144" customFormat="1" ht="18" customHeight="1">
      <c r="A33" s="317" t="s">
        <v>10</v>
      </c>
      <c r="B33" s="313">
        <f t="shared" si="1"/>
        <v>118.2</v>
      </c>
      <c r="C33" s="313">
        <f t="shared" si="2"/>
        <v>316.70000000000005</v>
      </c>
      <c r="D33" s="313">
        <v>99.3</v>
      </c>
      <c r="E33" s="313">
        <v>298</v>
      </c>
      <c r="F33" s="313">
        <v>15.5</v>
      </c>
      <c r="G33" s="313">
        <v>16.100000000000001</v>
      </c>
      <c r="H33" s="313"/>
      <c r="I33" s="313"/>
      <c r="J33" s="313">
        <v>0</v>
      </c>
      <c r="K33" s="313">
        <v>0</v>
      </c>
      <c r="L33" s="313">
        <v>0</v>
      </c>
      <c r="M33" s="313">
        <v>0</v>
      </c>
      <c r="N33" s="313">
        <v>3.4</v>
      </c>
      <c r="O33" s="313">
        <v>2.6</v>
      </c>
      <c r="P33" s="208" t="s">
        <v>188</v>
      </c>
    </row>
    <row r="34" spans="1:16" s="144" customFormat="1" ht="18" customHeight="1">
      <c r="A34" s="317" t="s">
        <v>9</v>
      </c>
      <c r="B34" s="313">
        <f t="shared" si="1"/>
        <v>110</v>
      </c>
      <c r="C34" s="313">
        <f t="shared" si="2"/>
        <v>110.5</v>
      </c>
      <c r="D34" s="313">
        <v>25</v>
      </c>
      <c r="E34" s="313">
        <v>75</v>
      </c>
      <c r="F34" s="313">
        <v>5</v>
      </c>
      <c r="G34" s="313">
        <v>7.5</v>
      </c>
      <c r="H34" s="313"/>
      <c r="I34" s="313"/>
      <c r="J34" s="313">
        <v>0</v>
      </c>
      <c r="K34" s="313">
        <v>0</v>
      </c>
      <c r="L34" s="313">
        <v>80</v>
      </c>
      <c r="M34" s="313">
        <v>28</v>
      </c>
      <c r="N34" s="313">
        <v>0</v>
      </c>
      <c r="O34" s="314">
        <v>0</v>
      </c>
      <c r="P34" s="208" t="s">
        <v>112</v>
      </c>
    </row>
    <row r="35" spans="1:16" s="144" customFormat="1" ht="18" customHeight="1">
      <c r="A35" s="317" t="s">
        <v>24</v>
      </c>
      <c r="B35" s="313">
        <f t="shared" si="1"/>
        <v>63.7</v>
      </c>
      <c r="C35" s="313">
        <f t="shared" si="2"/>
        <v>90.3</v>
      </c>
      <c r="D35" s="313">
        <v>28.6</v>
      </c>
      <c r="E35" s="313">
        <v>64</v>
      </c>
      <c r="F35" s="313">
        <v>11.6</v>
      </c>
      <c r="G35" s="313">
        <v>17.2</v>
      </c>
      <c r="H35" s="313"/>
      <c r="I35" s="313"/>
      <c r="J35" s="313">
        <v>0</v>
      </c>
      <c r="K35" s="313">
        <v>0</v>
      </c>
      <c r="L35" s="313">
        <v>18</v>
      </c>
      <c r="M35" s="313">
        <v>7</v>
      </c>
      <c r="N35" s="313">
        <v>5.5</v>
      </c>
      <c r="O35" s="314">
        <v>2.1</v>
      </c>
      <c r="P35" s="208" t="s">
        <v>123</v>
      </c>
    </row>
    <row r="36" spans="1:16" s="112" customFormat="1" ht="18" customHeight="1">
      <c r="A36" s="317" t="s">
        <v>16</v>
      </c>
      <c r="B36" s="313">
        <f t="shared" si="1"/>
        <v>34.300000000000004</v>
      </c>
      <c r="C36" s="313">
        <f t="shared" si="2"/>
        <v>60.1</v>
      </c>
      <c r="D36" s="313">
        <v>17.3</v>
      </c>
      <c r="E36" s="313">
        <v>46.5</v>
      </c>
      <c r="F36" s="313">
        <v>7</v>
      </c>
      <c r="G36" s="313">
        <v>10.5</v>
      </c>
      <c r="H36" s="313">
        <v>2.2999999999999998</v>
      </c>
      <c r="I36" s="313">
        <v>1.5</v>
      </c>
      <c r="J36" s="313">
        <v>0</v>
      </c>
      <c r="K36" s="313">
        <v>0</v>
      </c>
      <c r="L36" s="313">
        <v>5.7</v>
      </c>
      <c r="M36" s="313">
        <v>1.2</v>
      </c>
      <c r="N36" s="313">
        <v>2</v>
      </c>
      <c r="O36" s="314">
        <v>0.4</v>
      </c>
      <c r="P36" s="208" t="s">
        <v>122</v>
      </c>
    </row>
    <row r="37" spans="1:16" s="144" customFormat="1" ht="6.95" customHeight="1">
      <c r="B37" s="319"/>
      <c r="C37" s="319"/>
      <c r="D37" s="306"/>
      <c r="E37" s="306"/>
      <c r="F37" s="306"/>
      <c r="G37" s="306"/>
      <c r="H37" s="306"/>
      <c r="I37" s="306"/>
      <c r="J37" s="306"/>
      <c r="K37" s="306"/>
      <c r="L37" s="306"/>
      <c r="M37" s="306"/>
      <c r="N37" s="306"/>
      <c r="O37" s="320"/>
      <c r="P37" s="214"/>
    </row>
    <row r="38" spans="1:16" s="110" customFormat="1" ht="15" customHeight="1">
      <c r="A38" s="321" t="s">
        <v>570</v>
      </c>
      <c r="B38" s="297"/>
      <c r="C38" s="297"/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297"/>
      <c r="P38" s="68" t="s">
        <v>571</v>
      </c>
    </row>
    <row r="39" spans="1:16" ht="12.75">
      <c r="A39" s="77"/>
      <c r="B39" s="87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78"/>
    </row>
    <row r="40" spans="1:16"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</row>
  </sheetData>
  <sheetProtection formatCells="0" formatColumns="0" formatRows="0" insertColumns="0" insertRows="0" insertHyperlinks="0" deleteColumns="0" deleteRows="0" selectLockedCells="1" sort="0" autoFilter="0" pivotTables="0"/>
  <mergeCells count="3">
    <mergeCell ref="B6:C6"/>
    <mergeCell ref="P6:P7"/>
    <mergeCell ref="J6:K6"/>
  </mergeCells>
  <phoneticPr fontId="39" type="noConversion"/>
  <printOptions horizontalCentered="1"/>
  <pageMargins left="0.39370078740157483" right="0.39370078740157483" top="0.55118110236220474" bottom="0.55118110236220474" header="0.51181102362204722" footer="0.51181102362204722"/>
  <pageSetup paperSize="9" orientation="portrait" blackAndWhite="1" r:id="rId1"/>
  <headerFooter scaleWithDoc="0"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view="pageBreakPreview" zoomScale="85" zoomScaleNormal="100" zoomScaleSheetLayoutView="85" workbookViewId="0">
      <pane xSplit="1" ySplit="9" topLeftCell="B10" activePane="bottomRight" state="frozen"/>
      <selection activeCell="A22" sqref="A22:D22"/>
      <selection pane="topRight" activeCell="A22" sqref="A22:D22"/>
      <selection pane="bottomLeft" activeCell="A22" sqref="A22:D22"/>
      <selection pane="bottomRight" activeCell="A2" sqref="A2"/>
    </sheetView>
  </sheetViews>
  <sheetFormatPr defaultRowHeight="12"/>
  <cols>
    <col min="1" max="1" width="12.85546875" style="70" customWidth="1"/>
    <col min="2" max="2" width="9.28515625" style="70" customWidth="1"/>
    <col min="3" max="3" width="10.7109375" style="70" customWidth="1"/>
    <col min="4" max="4" width="12.140625" style="70" customWidth="1"/>
    <col min="5" max="5" width="9.140625" style="70" customWidth="1"/>
    <col min="6" max="7" width="10.7109375" style="70" customWidth="1"/>
    <col min="8" max="8" width="9.42578125" style="70" customWidth="1"/>
    <col min="9" max="10" width="10.7109375" style="70" customWidth="1"/>
    <col min="11" max="19" width="10.140625" style="70" customWidth="1"/>
    <col min="20" max="20" width="15" style="70" customWidth="1"/>
    <col min="21" max="16384" width="9.140625" style="70"/>
  </cols>
  <sheetData>
    <row r="1" spans="1:20" s="105" customFormat="1" ht="24.95" customHeight="1">
      <c r="A1" s="389" t="s">
        <v>637</v>
      </c>
      <c r="B1" s="157"/>
      <c r="C1" s="158"/>
      <c r="T1" s="159" t="s">
        <v>638</v>
      </c>
    </row>
    <row r="2" spans="1:20" s="66" customFormat="1" ht="24.95" customHeight="1">
      <c r="A2" s="189" t="s">
        <v>728</v>
      </c>
      <c r="B2" s="289"/>
      <c r="C2" s="289"/>
      <c r="D2" s="289"/>
      <c r="E2" s="289"/>
      <c r="F2" s="289"/>
      <c r="G2" s="289"/>
      <c r="H2" s="289"/>
      <c r="I2" s="289"/>
      <c r="J2" s="289"/>
      <c r="K2" s="190" t="s">
        <v>705</v>
      </c>
      <c r="L2" s="290"/>
      <c r="M2" s="290"/>
      <c r="N2" s="322"/>
      <c r="O2" s="322"/>
      <c r="P2" s="290"/>
      <c r="Q2" s="290"/>
      <c r="R2" s="290"/>
      <c r="S2" s="290"/>
      <c r="T2" s="290"/>
    </row>
    <row r="3" spans="1:20" s="67" customFormat="1" ht="23.1" customHeight="1">
      <c r="A3" s="291"/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</row>
    <row r="4" spans="1:20" s="107" customFormat="1" ht="15" customHeight="1" thickBot="1">
      <c r="A4" s="107" t="s">
        <v>582</v>
      </c>
      <c r="T4" s="68" t="s">
        <v>583</v>
      </c>
    </row>
    <row r="5" spans="1:20" s="108" customFormat="1" ht="16.5" customHeight="1">
      <c r="A5" s="162" t="s">
        <v>196</v>
      </c>
      <c r="B5" s="768" t="s">
        <v>446</v>
      </c>
      <c r="C5" s="824"/>
      <c r="D5" s="769"/>
      <c r="E5" s="242" t="s">
        <v>444</v>
      </c>
      <c r="F5" s="219"/>
      <c r="G5" s="219"/>
      <c r="H5" s="242" t="s">
        <v>445</v>
      </c>
      <c r="I5" s="219"/>
      <c r="J5" s="307"/>
      <c r="K5" s="308" t="s">
        <v>153</v>
      </c>
      <c r="L5" s="164"/>
      <c r="M5" s="165"/>
      <c r="N5" s="308" t="s">
        <v>441</v>
      </c>
      <c r="O5" s="164"/>
      <c r="P5" s="165"/>
      <c r="Q5" s="308" t="s">
        <v>442</v>
      </c>
      <c r="R5" s="164"/>
      <c r="S5" s="165"/>
      <c r="T5" s="265" t="s">
        <v>315</v>
      </c>
    </row>
    <row r="6" spans="1:20" s="108" customFormat="1" ht="16.5" customHeight="1">
      <c r="A6" s="323"/>
      <c r="B6" s="243" t="s">
        <v>314</v>
      </c>
      <c r="C6" s="243"/>
      <c r="D6" s="243"/>
      <c r="E6" s="243" t="s">
        <v>584</v>
      </c>
      <c r="F6" s="243"/>
      <c r="G6" s="243"/>
      <c r="H6" s="243" t="s">
        <v>706</v>
      </c>
      <c r="I6" s="243"/>
      <c r="J6" s="258"/>
      <c r="K6" s="170" t="s">
        <v>97</v>
      </c>
      <c r="L6" s="170"/>
      <c r="M6" s="309"/>
      <c r="N6" s="170" t="s">
        <v>160</v>
      </c>
      <c r="O6" s="170"/>
      <c r="P6" s="309"/>
      <c r="Q6" s="170" t="s">
        <v>295</v>
      </c>
      <c r="R6" s="170"/>
      <c r="S6" s="309"/>
      <c r="T6" s="324"/>
    </row>
    <row r="7" spans="1:20" s="108" customFormat="1" ht="16.5" customHeight="1">
      <c r="A7" s="323"/>
      <c r="B7" s="279" t="s">
        <v>443</v>
      </c>
      <c r="C7" s="279" t="s">
        <v>91</v>
      </c>
      <c r="D7" s="279" t="s">
        <v>67</v>
      </c>
      <c r="E7" s="279" t="s">
        <v>443</v>
      </c>
      <c r="F7" s="279" t="s">
        <v>91</v>
      </c>
      <c r="G7" s="279" t="s">
        <v>67</v>
      </c>
      <c r="H7" s="279" t="s">
        <v>443</v>
      </c>
      <c r="I7" s="279" t="s">
        <v>91</v>
      </c>
      <c r="J7" s="325" t="s">
        <v>67</v>
      </c>
      <c r="K7" s="326" t="s">
        <v>443</v>
      </c>
      <c r="L7" s="310" t="s">
        <v>91</v>
      </c>
      <c r="M7" s="310" t="s">
        <v>67</v>
      </c>
      <c r="N7" s="310" t="s">
        <v>443</v>
      </c>
      <c r="O7" s="310" t="s">
        <v>91</v>
      </c>
      <c r="P7" s="310" t="s">
        <v>67</v>
      </c>
      <c r="Q7" s="310" t="s">
        <v>443</v>
      </c>
      <c r="R7" s="310" t="s">
        <v>91</v>
      </c>
      <c r="S7" s="310" t="s">
        <v>67</v>
      </c>
      <c r="T7" s="324"/>
    </row>
    <row r="8" spans="1:20" s="108" customFormat="1" ht="16.5" customHeight="1">
      <c r="A8" s="323"/>
      <c r="B8" s="175"/>
      <c r="C8" s="175"/>
      <c r="D8" s="174" t="s">
        <v>267</v>
      </c>
      <c r="E8" s="175"/>
      <c r="F8" s="175"/>
      <c r="G8" s="174" t="s">
        <v>267</v>
      </c>
      <c r="H8" s="175"/>
      <c r="I8" s="175"/>
      <c r="J8" s="171" t="s">
        <v>267</v>
      </c>
      <c r="K8" s="292"/>
      <c r="L8" s="175"/>
      <c r="M8" s="174" t="s">
        <v>267</v>
      </c>
      <c r="N8" s="175"/>
      <c r="O8" s="175"/>
      <c r="P8" s="174" t="s">
        <v>267</v>
      </c>
      <c r="Q8" s="175"/>
      <c r="R8" s="175"/>
      <c r="S8" s="174" t="s">
        <v>267</v>
      </c>
      <c r="T8" s="324"/>
    </row>
    <row r="9" spans="1:20" s="108" customFormat="1" ht="16.5" customHeight="1">
      <c r="A9" s="198" t="s">
        <v>333</v>
      </c>
      <c r="B9" s="177" t="s">
        <v>231</v>
      </c>
      <c r="C9" s="177" t="s">
        <v>294</v>
      </c>
      <c r="D9" s="177" t="s">
        <v>253</v>
      </c>
      <c r="E9" s="177" t="s">
        <v>231</v>
      </c>
      <c r="F9" s="177" t="s">
        <v>294</v>
      </c>
      <c r="G9" s="177" t="s">
        <v>253</v>
      </c>
      <c r="H9" s="177" t="s">
        <v>231</v>
      </c>
      <c r="I9" s="177" t="s">
        <v>294</v>
      </c>
      <c r="J9" s="178" t="s">
        <v>253</v>
      </c>
      <c r="K9" s="176" t="s">
        <v>231</v>
      </c>
      <c r="L9" s="177" t="s">
        <v>294</v>
      </c>
      <c r="M9" s="177" t="s">
        <v>253</v>
      </c>
      <c r="N9" s="177" t="s">
        <v>231</v>
      </c>
      <c r="O9" s="177" t="s">
        <v>294</v>
      </c>
      <c r="P9" s="177" t="s">
        <v>253</v>
      </c>
      <c r="Q9" s="653" t="s">
        <v>231</v>
      </c>
      <c r="R9" s="653" t="s">
        <v>294</v>
      </c>
      <c r="S9" s="653" t="s">
        <v>253</v>
      </c>
      <c r="T9" s="199" t="s">
        <v>313</v>
      </c>
    </row>
    <row r="10" spans="1:20" s="687" customFormat="1" ht="18" customHeight="1">
      <c r="A10" s="689">
        <v>2016</v>
      </c>
      <c r="B10" s="691">
        <v>261</v>
      </c>
      <c r="C10" s="692">
        <v>65.58</v>
      </c>
      <c r="D10" s="693">
        <v>2600782</v>
      </c>
      <c r="E10" s="694">
        <v>23</v>
      </c>
      <c r="F10" s="695">
        <v>1.7</v>
      </c>
      <c r="G10" s="694">
        <v>48864</v>
      </c>
      <c r="H10" s="694">
        <v>19</v>
      </c>
      <c r="I10" s="697">
        <v>17.55</v>
      </c>
      <c r="J10" s="694">
        <v>59494</v>
      </c>
      <c r="K10" s="694">
        <v>169</v>
      </c>
      <c r="L10" s="695">
        <v>35.19</v>
      </c>
      <c r="M10" s="696">
        <v>2305877</v>
      </c>
      <c r="N10" s="694">
        <v>23</v>
      </c>
      <c r="O10" s="695">
        <v>1.7</v>
      </c>
      <c r="P10" s="694">
        <v>48864</v>
      </c>
      <c r="Q10" s="694">
        <v>27</v>
      </c>
      <c r="R10" s="697">
        <v>9.44</v>
      </c>
      <c r="S10" s="698">
        <v>145757</v>
      </c>
      <c r="T10" s="690">
        <v>2016</v>
      </c>
    </row>
    <row r="11" spans="1:20" s="144" customFormat="1" ht="18" customHeight="1">
      <c r="A11" s="270">
        <v>2017</v>
      </c>
      <c r="B11" s="244">
        <v>241</v>
      </c>
      <c r="C11" s="327">
        <v>62.540000000000006</v>
      </c>
      <c r="D11" s="328">
        <v>1873236</v>
      </c>
      <c r="E11" s="329">
        <v>0</v>
      </c>
      <c r="F11" s="330">
        <v>0</v>
      </c>
      <c r="G11" s="329">
        <v>0</v>
      </c>
      <c r="H11" s="329">
        <v>32</v>
      </c>
      <c r="I11" s="639">
        <v>12.98</v>
      </c>
      <c r="J11" s="329">
        <v>84887</v>
      </c>
      <c r="K11" s="329">
        <v>154</v>
      </c>
      <c r="L11" s="330">
        <v>25.53</v>
      </c>
      <c r="M11" s="331">
        <v>1424849</v>
      </c>
      <c r="N11" s="329">
        <v>31</v>
      </c>
      <c r="O11" s="330">
        <v>4</v>
      </c>
      <c r="P11" s="329">
        <v>272810</v>
      </c>
      <c r="Q11" s="329">
        <v>24</v>
      </c>
      <c r="R11" s="639">
        <v>20.03</v>
      </c>
      <c r="S11" s="655">
        <v>90690</v>
      </c>
      <c r="T11" s="203">
        <v>2017</v>
      </c>
    </row>
    <row r="12" spans="1:20" s="144" customFormat="1" ht="18" customHeight="1">
      <c r="A12" s="270">
        <v>2018</v>
      </c>
      <c r="B12" s="244">
        <v>192</v>
      </c>
      <c r="C12" s="327">
        <v>67.090029999999999</v>
      </c>
      <c r="D12" s="328">
        <v>1769339.82</v>
      </c>
      <c r="E12" s="329">
        <v>3</v>
      </c>
      <c r="F12" s="330">
        <v>8.3999999999999991E-2</v>
      </c>
      <c r="G12" s="329">
        <v>343</v>
      </c>
      <c r="H12" s="329">
        <v>15</v>
      </c>
      <c r="I12" s="639">
        <v>4.7253299999999996</v>
      </c>
      <c r="J12" s="329">
        <v>57489</v>
      </c>
      <c r="K12" s="329">
        <v>111</v>
      </c>
      <c r="L12" s="330">
        <v>24.1891</v>
      </c>
      <c r="M12" s="331">
        <v>1242224.82</v>
      </c>
      <c r="N12" s="329">
        <v>38</v>
      </c>
      <c r="O12" s="330">
        <v>6.2499999999999991</v>
      </c>
      <c r="P12" s="329">
        <v>286143</v>
      </c>
      <c r="Q12" s="329">
        <v>25</v>
      </c>
      <c r="R12" s="639">
        <v>31.841599999999996</v>
      </c>
      <c r="S12" s="655">
        <v>183140</v>
      </c>
      <c r="T12" s="203">
        <v>2018</v>
      </c>
    </row>
    <row r="13" spans="1:20" s="144" customFormat="1" ht="18" customHeight="1">
      <c r="A13" s="270">
        <v>2019</v>
      </c>
      <c r="B13" s="244">
        <v>169</v>
      </c>
      <c r="C13" s="327">
        <v>45.765700000000002</v>
      </c>
      <c r="D13" s="328">
        <v>2459045</v>
      </c>
      <c r="E13" s="329">
        <v>4</v>
      </c>
      <c r="F13" s="332">
        <v>0.01</v>
      </c>
      <c r="G13" s="329">
        <v>970</v>
      </c>
      <c r="H13" s="329">
        <v>9</v>
      </c>
      <c r="I13" s="639">
        <v>3.3078000000000003</v>
      </c>
      <c r="J13" s="329">
        <v>55080</v>
      </c>
      <c r="K13" s="329">
        <v>113</v>
      </c>
      <c r="L13" s="330">
        <v>29.117899999999995</v>
      </c>
      <c r="M13" s="331">
        <v>1794492</v>
      </c>
      <c r="N13" s="329">
        <v>37</v>
      </c>
      <c r="O13" s="330">
        <v>12.969999999999999</v>
      </c>
      <c r="P13" s="329">
        <v>608503</v>
      </c>
      <c r="Q13" s="329">
        <v>6</v>
      </c>
      <c r="R13" s="639">
        <v>0.36</v>
      </c>
      <c r="S13" s="329">
        <v>0</v>
      </c>
      <c r="T13" s="203">
        <v>2019</v>
      </c>
    </row>
    <row r="14" spans="1:20" s="144" customFormat="1" ht="18" customHeight="1">
      <c r="A14" s="270">
        <v>2020</v>
      </c>
      <c r="B14" s="244">
        <v>241</v>
      </c>
      <c r="C14" s="327">
        <v>53.27</v>
      </c>
      <c r="D14" s="328">
        <v>5528498</v>
      </c>
      <c r="E14" s="329">
        <v>2</v>
      </c>
      <c r="F14" s="330">
        <v>0</v>
      </c>
      <c r="G14" s="329">
        <v>120181</v>
      </c>
      <c r="H14" s="329">
        <v>17</v>
      </c>
      <c r="I14" s="639">
        <v>3.2499999999999996</v>
      </c>
      <c r="J14" s="329">
        <v>818977</v>
      </c>
      <c r="K14" s="329">
        <v>195</v>
      </c>
      <c r="L14" s="330">
        <v>34.080000000000005</v>
      </c>
      <c r="M14" s="331">
        <v>4203111</v>
      </c>
      <c r="N14" s="329">
        <v>0</v>
      </c>
      <c r="O14" s="330">
        <v>0</v>
      </c>
      <c r="P14" s="329">
        <v>0</v>
      </c>
      <c r="Q14" s="329">
        <v>27</v>
      </c>
      <c r="R14" s="639">
        <v>15.94</v>
      </c>
      <c r="S14" s="329">
        <v>386229</v>
      </c>
      <c r="T14" s="203">
        <v>2020</v>
      </c>
    </row>
    <row r="15" spans="1:20" s="143" customFormat="1" ht="33.75" customHeight="1">
      <c r="A15" s="333">
        <v>2021</v>
      </c>
      <c r="B15" s="16">
        <f>SUM(B16:B37)</f>
        <v>267</v>
      </c>
      <c r="C15" s="284">
        <f t="shared" ref="C15:S15" si="0">SUM(C16:C37)</f>
        <v>50.36797</v>
      </c>
      <c r="D15" s="284">
        <f t="shared" si="0"/>
        <v>5598468</v>
      </c>
      <c r="E15" s="284">
        <f t="shared" si="0"/>
        <v>2</v>
      </c>
      <c r="F15" s="284">
        <f t="shared" si="0"/>
        <v>0</v>
      </c>
      <c r="G15" s="284">
        <f t="shared" si="0"/>
        <v>123</v>
      </c>
      <c r="H15" s="284">
        <f t="shared" si="0"/>
        <v>40</v>
      </c>
      <c r="I15" s="728">
        <f t="shared" si="0"/>
        <v>10.856269999999999</v>
      </c>
      <c r="J15" s="284">
        <f t="shared" si="0"/>
        <v>630058</v>
      </c>
      <c r="K15" s="284">
        <f t="shared" si="0"/>
        <v>193</v>
      </c>
      <c r="L15" s="727">
        <f t="shared" si="0"/>
        <v>36.5503</v>
      </c>
      <c r="M15" s="284">
        <f t="shared" si="0"/>
        <v>4012097</v>
      </c>
      <c r="N15" s="284">
        <f t="shared" si="0"/>
        <v>0</v>
      </c>
      <c r="O15" s="284">
        <f t="shared" si="0"/>
        <v>0</v>
      </c>
      <c r="P15" s="284">
        <f t="shared" si="0"/>
        <v>0</v>
      </c>
      <c r="Q15" s="284">
        <f t="shared" si="0"/>
        <v>32</v>
      </c>
      <c r="R15" s="728">
        <f t="shared" si="0"/>
        <v>2.9613999999999998</v>
      </c>
      <c r="S15" s="15">
        <f t="shared" si="0"/>
        <v>956190</v>
      </c>
      <c r="T15" s="335">
        <f>A15</f>
        <v>2021</v>
      </c>
    </row>
    <row r="16" spans="1:20" s="144" customFormat="1" ht="18.95" customHeight="1">
      <c r="A16" s="285" t="s">
        <v>12</v>
      </c>
      <c r="B16" s="14">
        <f>SUM(E16,H16,K16,N16,Q16)</f>
        <v>0</v>
      </c>
      <c r="C16" s="336">
        <f t="shared" ref="C16:D16" si="1">SUM(F16,I16,L16,O16,R16)</f>
        <v>0</v>
      </c>
      <c r="D16" s="336">
        <f t="shared" si="1"/>
        <v>0</v>
      </c>
      <c r="E16" s="336">
        <v>0</v>
      </c>
      <c r="F16" s="336">
        <v>0</v>
      </c>
      <c r="G16" s="336">
        <v>0</v>
      </c>
      <c r="H16" s="336">
        <v>0</v>
      </c>
      <c r="I16" s="640">
        <v>0</v>
      </c>
      <c r="J16" s="336">
        <v>0</v>
      </c>
      <c r="K16" s="336">
        <v>0</v>
      </c>
      <c r="L16" s="745">
        <v>0</v>
      </c>
      <c r="M16" s="336">
        <v>0</v>
      </c>
      <c r="N16" s="336">
        <v>0</v>
      </c>
      <c r="O16" s="640">
        <v>0</v>
      </c>
      <c r="P16" s="336">
        <v>0</v>
      </c>
      <c r="Q16" s="336">
        <v>0</v>
      </c>
      <c r="R16" s="640">
        <v>0</v>
      </c>
      <c r="S16" s="336">
        <v>0</v>
      </c>
      <c r="T16" s="610" t="s">
        <v>609</v>
      </c>
    </row>
    <row r="17" spans="1:24" s="144" customFormat="1" ht="18.95" customHeight="1">
      <c r="A17" s="285" t="s">
        <v>25</v>
      </c>
      <c r="B17" s="14">
        <f t="shared" ref="B17:B37" si="2">SUM(E17,H17,K17,N17,Q17)</f>
        <v>7</v>
      </c>
      <c r="C17" s="336">
        <f t="shared" ref="C17:C37" si="3">SUM(F17,I17,L17,O17,R17)</f>
        <v>0.60589999999999999</v>
      </c>
      <c r="D17" s="336">
        <f t="shared" ref="D17:D37" si="4">SUM(G17,J17,M17,P17,S17)</f>
        <v>65962</v>
      </c>
      <c r="E17" s="336">
        <v>0</v>
      </c>
      <c r="F17" s="336">
        <v>0</v>
      </c>
      <c r="G17" s="336">
        <v>0</v>
      </c>
      <c r="H17" s="336">
        <v>2</v>
      </c>
      <c r="I17" s="640">
        <v>2.5999999999999999E-2</v>
      </c>
      <c r="J17" s="336">
        <v>85</v>
      </c>
      <c r="K17" s="336">
        <v>5</v>
      </c>
      <c r="L17" s="745">
        <v>0.57989999999999997</v>
      </c>
      <c r="M17" s="336">
        <v>65877</v>
      </c>
      <c r="N17" s="338">
        <v>0</v>
      </c>
      <c r="O17" s="339">
        <v>0</v>
      </c>
      <c r="P17" s="340">
        <v>0</v>
      </c>
      <c r="Q17" s="336">
        <v>0</v>
      </c>
      <c r="R17" s="640">
        <v>0</v>
      </c>
      <c r="S17" s="336">
        <v>0</v>
      </c>
      <c r="T17" s="610" t="s">
        <v>117</v>
      </c>
    </row>
    <row r="18" spans="1:24" s="144" customFormat="1" ht="18.95" customHeight="1">
      <c r="A18" s="285" t="s">
        <v>13</v>
      </c>
      <c r="B18" s="14">
        <f t="shared" si="2"/>
        <v>37</v>
      </c>
      <c r="C18" s="336">
        <f t="shared" si="3"/>
        <v>5.9093</v>
      </c>
      <c r="D18" s="336">
        <f t="shared" si="4"/>
        <v>0</v>
      </c>
      <c r="E18" s="336">
        <v>0</v>
      </c>
      <c r="F18" s="336">
        <v>0</v>
      </c>
      <c r="G18" s="336">
        <v>0</v>
      </c>
      <c r="H18" s="341">
        <v>11</v>
      </c>
      <c r="I18" s="342">
        <v>0.90229999999999999</v>
      </c>
      <c r="J18" s="336">
        <v>0</v>
      </c>
      <c r="K18" s="341">
        <v>26</v>
      </c>
      <c r="L18" s="746">
        <v>5.0069999999999997</v>
      </c>
      <c r="M18" s="336">
        <v>0</v>
      </c>
      <c r="N18" s="343">
        <v>0</v>
      </c>
      <c r="O18" s="344">
        <v>0</v>
      </c>
      <c r="P18" s="337">
        <v>0</v>
      </c>
      <c r="Q18" s="341">
        <v>0</v>
      </c>
      <c r="R18" s="342">
        <v>0</v>
      </c>
      <c r="S18" s="343">
        <v>0</v>
      </c>
      <c r="T18" s="610" t="s">
        <v>115</v>
      </c>
    </row>
    <row r="19" spans="1:24" s="144" customFormat="1" ht="18.95" customHeight="1">
      <c r="A19" s="285" t="s">
        <v>28</v>
      </c>
      <c r="B19" s="14">
        <f t="shared" si="2"/>
        <v>7</v>
      </c>
      <c r="C19" s="336">
        <f t="shared" si="3"/>
        <v>2.1486999999999998</v>
      </c>
      <c r="D19" s="336">
        <f t="shared" si="4"/>
        <v>242945</v>
      </c>
      <c r="E19" s="336">
        <v>0</v>
      </c>
      <c r="F19" s="336">
        <v>0</v>
      </c>
      <c r="G19" s="336">
        <v>0</v>
      </c>
      <c r="H19" s="341">
        <v>4</v>
      </c>
      <c r="I19" s="342">
        <v>0.29449999999999998</v>
      </c>
      <c r="J19" s="341">
        <v>107012</v>
      </c>
      <c r="K19" s="341">
        <v>3</v>
      </c>
      <c r="L19" s="747">
        <v>1.8542000000000001</v>
      </c>
      <c r="M19" s="341">
        <v>135933</v>
      </c>
      <c r="N19" s="343">
        <v>0</v>
      </c>
      <c r="O19" s="344">
        <v>0</v>
      </c>
      <c r="P19" s="337">
        <v>0</v>
      </c>
      <c r="Q19" s="337">
        <v>0</v>
      </c>
      <c r="R19" s="344">
        <v>0</v>
      </c>
      <c r="S19" s="337">
        <v>0</v>
      </c>
      <c r="T19" s="610" t="s">
        <v>316</v>
      </c>
    </row>
    <row r="20" spans="1:24" s="144" customFormat="1" ht="18.95" customHeight="1">
      <c r="A20" s="285" t="s">
        <v>22</v>
      </c>
      <c r="B20" s="14">
        <f t="shared" si="2"/>
        <v>13</v>
      </c>
      <c r="C20" s="336">
        <f t="shared" si="3"/>
        <v>2.9249000000000001</v>
      </c>
      <c r="D20" s="336">
        <f t="shared" si="4"/>
        <v>0</v>
      </c>
      <c r="E20" s="336">
        <v>0</v>
      </c>
      <c r="F20" s="336">
        <v>0</v>
      </c>
      <c r="G20" s="336">
        <v>0</v>
      </c>
      <c r="H20" s="336">
        <v>1</v>
      </c>
      <c r="I20" s="640">
        <v>0</v>
      </c>
      <c r="J20" s="336">
        <v>0</v>
      </c>
      <c r="K20" s="341">
        <v>8</v>
      </c>
      <c r="L20" s="746">
        <v>2.9249000000000001</v>
      </c>
      <c r="M20" s="341">
        <v>0</v>
      </c>
      <c r="N20" s="343">
        <v>0</v>
      </c>
      <c r="O20" s="344">
        <v>0</v>
      </c>
      <c r="P20" s="337">
        <v>0</v>
      </c>
      <c r="Q20" s="337">
        <v>4</v>
      </c>
      <c r="R20" s="344">
        <v>0</v>
      </c>
      <c r="S20" s="337">
        <v>0</v>
      </c>
      <c r="T20" s="610" t="s">
        <v>165</v>
      </c>
    </row>
    <row r="21" spans="1:24" s="144" customFormat="1" ht="18.95" customHeight="1">
      <c r="A21" s="285" t="s">
        <v>21</v>
      </c>
      <c r="B21" s="14">
        <f t="shared" si="2"/>
        <v>13</v>
      </c>
      <c r="C21" s="336">
        <f t="shared" si="3"/>
        <v>2.5849000000000002</v>
      </c>
      <c r="D21" s="336">
        <f t="shared" si="4"/>
        <v>412528</v>
      </c>
      <c r="E21" s="336">
        <v>0</v>
      </c>
      <c r="F21" s="336">
        <v>0</v>
      </c>
      <c r="G21" s="336">
        <v>0</v>
      </c>
      <c r="H21" s="341">
        <v>0</v>
      </c>
      <c r="I21" s="342">
        <v>0</v>
      </c>
      <c r="J21" s="341">
        <v>0</v>
      </c>
      <c r="K21" s="341">
        <v>11</v>
      </c>
      <c r="L21" s="746">
        <v>2.5849000000000002</v>
      </c>
      <c r="M21" s="341">
        <v>412523</v>
      </c>
      <c r="N21" s="343">
        <v>0</v>
      </c>
      <c r="O21" s="344">
        <v>0</v>
      </c>
      <c r="P21" s="337">
        <v>0</v>
      </c>
      <c r="Q21" s="341">
        <v>2</v>
      </c>
      <c r="R21" s="342">
        <v>0</v>
      </c>
      <c r="S21" s="341">
        <v>5</v>
      </c>
      <c r="T21" s="610" t="s">
        <v>113</v>
      </c>
    </row>
    <row r="22" spans="1:24" s="144" customFormat="1" ht="18.95" customHeight="1">
      <c r="A22" s="285" t="s">
        <v>20</v>
      </c>
      <c r="B22" s="14">
        <f t="shared" si="2"/>
        <v>9</v>
      </c>
      <c r="C22" s="336">
        <f t="shared" si="3"/>
        <v>0.13120000000000001</v>
      </c>
      <c r="D22" s="336">
        <f t="shared" si="4"/>
        <v>41383</v>
      </c>
      <c r="E22" s="336">
        <v>0</v>
      </c>
      <c r="F22" s="336">
        <v>0</v>
      </c>
      <c r="G22" s="336">
        <v>0</v>
      </c>
      <c r="H22" s="341">
        <v>5</v>
      </c>
      <c r="I22" s="342">
        <v>0</v>
      </c>
      <c r="J22" s="341">
        <v>31905</v>
      </c>
      <c r="K22" s="341">
        <v>4</v>
      </c>
      <c r="L22" s="746">
        <v>0.13120000000000001</v>
      </c>
      <c r="M22" s="341">
        <v>9478</v>
      </c>
      <c r="N22" s="343">
        <v>0</v>
      </c>
      <c r="O22" s="345">
        <v>0</v>
      </c>
      <c r="P22" s="346">
        <v>0</v>
      </c>
      <c r="Q22" s="337">
        <v>0</v>
      </c>
      <c r="R22" s="344">
        <v>0</v>
      </c>
      <c r="S22" s="337">
        <v>0</v>
      </c>
      <c r="T22" s="610" t="s">
        <v>162</v>
      </c>
    </row>
    <row r="23" spans="1:24" s="144" customFormat="1" ht="18.95" customHeight="1">
      <c r="A23" s="285" t="s">
        <v>11</v>
      </c>
      <c r="B23" s="14">
        <f t="shared" si="2"/>
        <v>7</v>
      </c>
      <c r="C23" s="336">
        <f t="shared" si="3"/>
        <v>0.40600000000000003</v>
      </c>
      <c r="D23" s="336">
        <f t="shared" si="4"/>
        <v>75001</v>
      </c>
      <c r="E23" s="336">
        <v>0</v>
      </c>
      <c r="F23" s="336">
        <v>0</v>
      </c>
      <c r="G23" s="336">
        <v>0</v>
      </c>
      <c r="H23" s="338">
        <v>0</v>
      </c>
      <c r="I23" s="641">
        <v>0</v>
      </c>
      <c r="J23" s="338">
        <v>0</v>
      </c>
      <c r="K23" s="341">
        <v>6</v>
      </c>
      <c r="L23" s="746">
        <v>0.40600000000000003</v>
      </c>
      <c r="M23" s="341">
        <v>74801</v>
      </c>
      <c r="N23" s="343">
        <v>0</v>
      </c>
      <c r="O23" s="344">
        <v>0</v>
      </c>
      <c r="P23" s="337">
        <v>0</v>
      </c>
      <c r="Q23" s="341">
        <v>1</v>
      </c>
      <c r="R23" s="342">
        <v>0</v>
      </c>
      <c r="S23" s="341">
        <v>200</v>
      </c>
      <c r="T23" s="610" t="s">
        <v>121</v>
      </c>
    </row>
    <row r="24" spans="1:24" s="144" customFormat="1" ht="18.95" customHeight="1">
      <c r="A24" s="285" t="s">
        <v>18</v>
      </c>
      <c r="B24" s="14">
        <f t="shared" si="2"/>
        <v>26</v>
      </c>
      <c r="C24" s="336">
        <f t="shared" si="3"/>
        <v>4.3667999999999996</v>
      </c>
      <c r="D24" s="336">
        <f t="shared" si="4"/>
        <v>2835614</v>
      </c>
      <c r="E24" s="336">
        <v>2</v>
      </c>
      <c r="F24" s="336">
        <v>0</v>
      </c>
      <c r="G24" s="336">
        <v>123</v>
      </c>
      <c r="H24" s="336">
        <v>1</v>
      </c>
      <c r="I24" s="640">
        <v>1.2901</v>
      </c>
      <c r="J24" s="336">
        <v>361407</v>
      </c>
      <c r="K24" s="341">
        <v>14</v>
      </c>
      <c r="L24" s="746">
        <v>2.0404</v>
      </c>
      <c r="M24" s="341">
        <v>1568958</v>
      </c>
      <c r="N24" s="343">
        <v>0</v>
      </c>
      <c r="O24" s="344">
        <v>0</v>
      </c>
      <c r="P24" s="337">
        <v>0</v>
      </c>
      <c r="Q24" s="341">
        <v>9</v>
      </c>
      <c r="R24" s="342">
        <v>1.0363</v>
      </c>
      <c r="S24" s="341">
        <v>905126</v>
      </c>
      <c r="T24" s="610" t="s">
        <v>124</v>
      </c>
    </row>
    <row r="25" spans="1:24" s="144" customFormat="1" ht="18.95" customHeight="1">
      <c r="A25" s="285" t="s">
        <v>23</v>
      </c>
      <c r="B25" s="14">
        <f t="shared" si="2"/>
        <v>25</v>
      </c>
      <c r="C25" s="336">
        <f t="shared" si="3"/>
        <v>1.4195</v>
      </c>
      <c r="D25" s="336">
        <f t="shared" si="4"/>
        <v>43547</v>
      </c>
      <c r="E25" s="336">
        <v>0</v>
      </c>
      <c r="F25" s="336">
        <v>0</v>
      </c>
      <c r="G25" s="336">
        <v>0</v>
      </c>
      <c r="H25" s="341">
        <v>3</v>
      </c>
      <c r="I25" s="342">
        <v>0.11360000000000001</v>
      </c>
      <c r="J25" s="341">
        <v>1350</v>
      </c>
      <c r="K25" s="341">
        <v>10</v>
      </c>
      <c r="L25" s="746">
        <v>0.88919999999999999</v>
      </c>
      <c r="M25" s="341">
        <v>0</v>
      </c>
      <c r="N25" s="343">
        <v>0</v>
      </c>
      <c r="O25" s="344">
        <v>0</v>
      </c>
      <c r="P25" s="337">
        <v>0</v>
      </c>
      <c r="Q25" s="341">
        <v>12</v>
      </c>
      <c r="R25" s="342">
        <v>0.41670000000000001</v>
      </c>
      <c r="S25" s="341">
        <v>42197</v>
      </c>
      <c r="T25" s="610" t="s">
        <v>120</v>
      </c>
      <c r="X25" s="144" t="s">
        <v>331</v>
      </c>
    </row>
    <row r="26" spans="1:24" s="144" customFormat="1" ht="18.95" customHeight="1">
      <c r="A26" s="285" t="s">
        <v>27</v>
      </c>
      <c r="B26" s="14">
        <f t="shared" si="2"/>
        <v>17</v>
      </c>
      <c r="C26" s="336">
        <f t="shared" si="3"/>
        <v>3.3342999999999998</v>
      </c>
      <c r="D26" s="336">
        <f t="shared" si="4"/>
        <v>82483</v>
      </c>
      <c r="E26" s="336">
        <v>0</v>
      </c>
      <c r="F26" s="336">
        <v>0</v>
      </c>
      <c r="G26" s="336">
        <v>0</v>
      </c>
      <c r="H26" s="336">
        <v>3</v>
      </c>
      <c r="I26" s="640">
        <v>2.1572</v>
      </c>
      <c r="J26" s="336">
        <v>11424</v>
      </c>
      <c r="K26" s="341">
        <v>14</v>
      </c>
      <c r="L26" s="746">
        <v>1.1771</v>
      </c>
      <c r="M26" s="341">
        <v>71059</v>
      </c>
      <c r="N26" s="343">
        <v>0</v>
      </c>
      <c r="O26" s="344">
        <v>0</v>
      </c>
      <c r="P26" s="337">
        <v>0</v>
      </c>
      <c r="Q26" s="341">
        <v>0</v>
      </c>
      <c r="R26" s="342">
        <v>0</v>
      </c>
      <c r="S26" s="341">
        <v>0</v>
      </c>
      <c r="T26" s="610" t="s">
        <v>118</v>
      </c>
    </row>
    <row r="27" spans="1:24" s="144" customFormat="1" ht="18.95" customHeight="1">
      <c r="A27" s="285" t="s">
        <v>8</v>
      </c>
      <c r="B27" s="14">
        <f t="shared" si="2"/>
        <v>8</v>
      </c>
      <c r="C27" s="336">
        <f t="shared" si="3"/>
        <v>2.5129999999999999</v>
      </c>
      <c r="D27" s="336">
        <f t="shared" si="4"/>
        <v>36248</v>
      </c>
      <c r="E27" s="341">
        <v>0</v>
      </c>
      <c r="F27" s="336">
        <v>0</v>
      </c>
      <c r="G27" s="341">
        <v>0</v>
      </c>
      <c r="H27" s="336">
        <v>0</v>
      </c>
      <c r="I27" s="640">
        <v>0</v>
      </c>
      <c r="J27" s="336">
        <v>0</v>
      </c>
      <c r="K27" s="341">
        <v>7</v>
      </c>
      <c r="L27" s="747">
        <v>1.3006</v>
      </c>
      <c r="M27" s="341">
        <v>34750</v>
      </c>
      <c r="N27" s="343">
        <v>0</v>
      </c>
      <c r="O27" s="344">
        <v>0</v>
      </c>
      <c r="P27" s="337">
        <v>0</v>
      </c>
      <c r="Q27" s="337">
        <v>1</v>
      </c>
      <c r="R27" s="344">
        <v>1.2123999999999999</v>
      </c>
      <c r="S27" s="337">
        <v>1498</v>
      </c>
      <c r="T27" s="610" t="s">
        <v>158</v>
      </c>
    </row>
    <row r="28" spans="1:24" s="144" customFormat="1" ht="18.95" customHeight="1">
      <c r="A28" s="285" t="s">
        <v>14</v>
      </c>
      <c r="B28" s="14">
        <f t="shared" si="2"/>
        <v>4</v>
      </c>
      <c r="C28" s="336">
        <f t="shared" si="3"/>
        <v>1.3028999999999999</v>
      </c>
      <c r="D28" s="336">
        <f t="shared" si="4"/>
        <v>147433</v>
      </c>
      <c r="E28" s="336">
        <v>0</v>
      </c>
      <c r="F28" s="336">
        <v>0</v>
      </c>
      <c r="G28" s="336">
        <v>0</v>
      </c>
      <c r="H28" s="336">
        <v>0</v>
      </c>
      <c r="I28" s="640">
        <v>0</v>
      </c>
      <c r="J28" s="336">
        <v>0</v>
      </c>
      <c r="K28" s="336">
        <v>4</v>
      </c>
      <c r="L28" s="745">
        <v>1.3028999999999999</v>
      </c>
      <c r="M28" s="336">
        <v>147433</v>
      </c>
      <c r="N28" s="343">
        <v>0</v>
      </c>
      <c r="O28" s="344">
        <v>0</v>
      </c>
      <c r="P28" s="337">
        <v>0</v>
      </c>
      <c r="Q28" s="337">
        <v>0</v>
      </c>
      <c r="R28" s="344">
        <v>0</v>
      </c>
      <c r="S28" s="337">
        <v>0</v>
      </c>
      <c r="T28" s="610" t="s">
        <v>128</v>
      </c>
    </row>
    <row r="29" spans="1:24" s="144" customFormat="1" ht="18.95" customHeight="1">
      <c r="A29" s="285" t="s">
        <v>26</v>
      </c>
      <c r="B29" s="14">
        <f t="shared" si="2"/>
        <v>19</v>
      </c>
      <c r="C29" s="336">
        <f t="shared" si="3"/>
        <v>5.7214</v>
      </c>
      <c r="D29" s="336">
        <f t="shared" si="4"/>
        <v>413626</v>
      </c>
      <c r="E29" s="336">
        <v>0</v>
      </c>
      <c r="F29" s="336">
        <v>0</v>
      </c>
      <c r="G29" s="336">
        <v>0</v>
      </c>
      <c r="H29" s="336">
        <v>0</v>
      </c>
      <c r="I29" s="640">
        <v>0</v>
      </c>
      <c r="J29" s="336">
        <v>0</v>
      </c>
      <c r="K29" s="341">
        <v>19</v>
      </c>
      <c r="L29" s="746">
        <v>5.7214</v>
      </c>
      <c r="M29" s="336">
        <v>413626</v>
      </c>
      <c r="N29" s="343">
        <v>0</v>
      </c>
      <c r="O29" s="344">
        <v>0</v>
      </c>
      <c r="P29" s="346">
        <v>0</v>
      </c>
      <c r="Q29" s="341">
        <v>0</v>
      </c>
      <c r="R29" s="342">
        <v>0</v>
      </c>
      <c r="S29" s="337">
        <v>0</v>
      </c>
      <c r="T29" s="610" t="s">
        <v>116</v>
      </c>
    </row>
    <row r="30" spans="1:24" s="144" customFormat="1" ht="18.95" customHeight="1">
      <c r="A30" s="285" t="s">
        <v>19</v>
      </c>
      <c r="B30" s="14">
        <f t="shared" si="2"/>
        <v>14</v>
      </c>
      <c r="C30" s="336">
        <f t="shared" si="3"/>
        <v>2.6505999999999998</v>
      </c>
      <c r="D30" s="336">
        <f t="shared" si="4"/>
        <v>318061</v>
      </c>
      <c r="E30" s="336">
        <v>0</v>
      </c>
      <c r="F30" s="336">
        <v>0</v>
      </c>
      <c r="G30" s="336">
        <v>0</v>
      </c>
      <c r="H30" s="341">
        <v>0</v>
      </c>
      <c r="I30" s="342">
        <v>0</v>
      </c>
      <c r="J30" s="336">
        <v>0</v>
      </c>
      <c r="K30" s="341">
        <v>14</v>
      </c>
      <c r="L30" s="746">
        <v>2.6505999999999998</v>
      </c>
      <c r="M30" s="336">
        <v>318061</v>
      </c>
      <c r="N30" s="336">
        <v>0</v>
      </c>
      <c r="O30" s="344">
        <v>0</v>
      </c>
      <c r="P30" s="337">
        <v>0</v>
      </c>
      <c r="Q30" s="341">
        <v>0</v>
      </c>
      <c r="R30" s="342">
        <v>0</v>
      </c>
      <c r="S30" s="337">
        <v>0</v>
      </c>
      <c r="T30" s="610" t="s">
        <v>111</v>
      </c>
    </row>
    <row r="31" spans="1:24" s="144" customFormat="1" ht="18.95" customHeight="1">
      <c r="A31" s="285" t="s">
        <v>29</v>
      </c>
      <c r="B31" s="14">
        <f t="shared" si="2"/>
        <v>21</v>
      </c>
      <c r="C31" s="336">
        <f t="shared" si="3"/>
        <v>2.5998000000000001</v>
      </c>
      <c r="D31" s="336">
        <f t="shared" si="4"/>
        <v>102201</v>
      </c>
      <c r="E31" s="336">
        <v>0</v>
      </c>
      <c r="F31" s="336">
        <v>0</v>
      </c>
      <c r="G31" s="336">
        <v>0</v>
      </c>
      <c r="H31" s="336">
        <v>4</v>
      </c>
      <c r="I31" s="640">
        <v>0.39900000000000002</v>
      </c>
      <c r="J31" s="336">
        <v>50597</v>
      </c>
      <c r="K31" s="341">
        <v>17</v>
      </c>
      <c r="L31" s="746">
        <v>2.2008000000000001</v>
      </c>
      <c r="M31" s="341">
        <v>51604</v>
      </c>
      <c r="N31" s="343">
        <v>0</v>
      </c>
      <c r="O31" s="344">
        <v>0</v>
      </c>
      <c r="P31" s="337">
        <v>0</v>
      </c>
      <c r="Q31" s="341">
        <v>0</v>
      </c>
      <c r="R31" s="342">
        <v>0</v>
      </c>
      <c r="S31" s="341">
        <v>0</v>
      </c>
      <c r="T31" s="610" t="s">
        <v>114</v>
      </c>
    </row>
    <row r="32" spans="1:24" s="144" customFormat="1" ht="18.95" customHeight="1">
      <c r="A32" s="285" t="s">
        <v>15</v>
      </c>
      <c r="B32" s="14">
        <f t="shared" si="2"/>
        <v>13</v>
      </c>
      <c r="C32" s="336">
        <f t="shared" si="3"/>
        <v>7.0685699999999994</v>
      </c>
      <c r="D32" s="336">
        <f t="shared" si="4"/>
        <v>413012</v>
      </c>
      <c r="E32" s="336">
        <v>0</v>
      </c>
      <c r="F32" s="336">
        <v>0</v>
      </c>
      <c r="G32" s="336">
        <v>0</v>
      </c>
      <c r="H32" s="336">
        <v>2</v>
      </c>
      <c r="I32" s="640">
        <v>5.5535699999999997</v>
      </c>
      <c r="J32" s="336">
        <v>59973</v>
      </c>
      <c r="K32" s="341">
        <v>9</v>
      </c>
      <c r="L32" s="746">
        <v>1.5149999999999999</v>
      </c>
      <c r="M32" s="336">
        <v>349375</v>
      </c>
      <c r="N32" s="343">
        <v>0</v>
      </c>
      <c r="O32" s="344">
        <v>0</v>
      </c>
      <c r="P32" s="346">
        <v>0</v>
      </c>
      <c r="Q32" s="341">
        <v>2</v>
      </c>
      <c r="R32" s="342">
        <v>0</v>
      </c>
      <c r="S32" s="341">
        <v>3664</v>
      </c>
      <c r="T32" s="610" t="s">
        <v>164</v>
      </c>
    </row>
    <row r="33" spans="1:20" s="144" customFormat="1" ht="18.95" customHeight="1">
      <c r="A33" s="285" t="s">
        <v>30</v>
      </c>
      <c r="B33" s="14">
        <f t="shared" si="2"/>
        <v>2</v>
      </c>
      <c r="C33" s="336">
        <f t="shared" si="3"/>
        <v>0.4456</v>
      </c>
      <c r="D33" s="336">
        <f t="shared" si="4"/>
        <v>71242</v>
      </c>
      <c r="E33" s="336">
        <v>0</v>
      </c>
      <c r="F33" s="336">
        <v>0</v>
      </c>
      <c r="G33" s="336">
        <v>0</v>
      </c>
      <c r="H33" s="341">
        <v>0</v>
      </c>
      <c r="I33" s="342">
        <v>0</v>
      </c>
      <c r="J33" s="341">
        <v>0</v>
      </c>
      <c r="K33" s="341">
        <v>2</v>
      </c>
      <c r="L33" s="746">
        <v>0.4456</v>
      </c>
      <c r="M33" s="341">
        <v>71242</v>
      </c>
      <c r="N33" s="336">
        <v>0</v>
      </c>
      <c r="O33" s="344">
        <v>0</v>
      </c>
      <c r="P33" s="346">
        <v>0</v>
      </c>
      <c r="Q33" s="341">
        <v>0</v>
      </c>
      <c r="R33" s="342">
        <v>0</v>
      </c>
      <c r="S33" s="341">
        <v>0</v>
      </c>
      <c r="T33" s="610" t="s">
        <v>170</v>
      </c>
    </row>
    <row r="34" spans="1:20" s="144" customFormat="1" ht="18.95" customHeight="1">
      <c r="A34" s="285" t="s">
        <v>10</v>
      </c>
      <c r="B34" s="14">
        <f t="shared" si="2"/>
        <v>8</v>
      </c>
      <c r="C34" s="336">
        <f t="shared" si="3"/>
        <v>1.3517999999999999</v>
      </c>
      <c r="D34" s="336">
        <f t="shared" si="4"/>
        <v>34200</v>
      </c>
      <c r="E34" s="336">
        <v>0</v>
      </c>
      <c r="F34" s="336">
        <v>0</v>
      </c>
      <c r="G34" s="336">
        <v>0</v>
      </c>
      <c r="H34" s="336">
        <v>1</v>
      </c>
      <c r="I34" s="640">
        <v>7.0000000000000001E-3</v>
      </c>
      <c r="J34" s="336">
        <v>500</v>
      </c>
      <c r="K34" s="347">
        <v>6</v>
      </c>
      <c r="L34" s="748">
        <v>1.0488</v>
      </c>
      <c r="M34" s="347">
        <v>30200</v>
      </c>
      <c r="N34" s="338">
        <v>0</v>
      </c>
      <c r="O34" s="344">
        <v>0</v>
      </c>
      <c r="P34" s="337">
        <v>0</v>
      </c>
      <c r="Q34" s="337">
        <v>1</v>
      </c>
      <c r="R34" s="344">
        <v>0.29599999999999999</v>
      </c>
      <c r="S34" s="337">
        <v>3500</v>
      </c>
      <c r="T34" s="610" t="s">
        <v>188</v>
      </c>
    </row>
    <row r="35" spans="1:20" s="144" customFormat="1" ht="18.95" customHeight="1">
      <c r="A35" s="285" t="s">
        <v>9</v>
      </c>
      <c r="B35" s="14">
        <f t="shared" si="2"/>
        <v>5</v>
      </c>
      <c r="C35" s="336">
        <f t="shared" si="3"/>
        <v>0.40400000000000003</v>
      </c>
      <c r="D35" s="336">
        <f t="shared" si="4"/>
        <v>49451</v>
      </c>
      <c r="E35" s="336">
        <v>0</v>
      </c>
      <c r="F35" s="336">
        <v>0</v>
      </c>
      <c r="G35" s="336">
        <v>0</v>
      </c>
      <c r="H35" s="336">
        <v>0</v>
      </c>
      <c r="I35" s="640">
        <v>0</v>
      </c>
      <c r="J35" s="336">
        <v>0</v>
      </c>
      <c r="K35" s="341">
        <v>5</v>
      </c>
      <c r="L35" s="746">
        <v>0.40400000000000003</v>
      </c>
      <c r="M35" s="341">
        <v>49451</v>
      </c>
      <c r="N35" s="343">
        <v>0</v>
      </c>
      <c r="O35" s="344">
        <v>0</v>
      </c>
      <c r="P35" s="346">
        <v>0</v>
      </c>
      <c r="Q35" s="337">
        <v>0</v>
      </c>
      <c r="R35" s="344">
        <v>0</v>
      </c>
      <c r="S35" s="337">
        <v>0</v>
      </c>
      <c r="T35" s="610" t="s">
        <v>112</v>
      </c>
    </row>
    <row r="36" spans="1:20" s="144" customFormat="1" ht="18.95" customHeight="1">
      <c r="A36" s="285" t="s">
        <v>24</v>
      </c>
      <c r="B36" s="14">
        <f t="shared" si="2"/>
        <v>7</v>
      </c>
      <c r="C36" s="336">
        <f t="shared" si="3"/>
        <v>2.0752999999999999</v>
      </c>
      <c r="D36" s="336">
        <f t="shared" si="4"/>
        <v>166933</v>
      </c>
      <c r="E36" s="341">
        <v>0</v>
      </c>
      <c r="F36" s="342">
        <v>0</v>
      </c>
      <c r="G36" s="341">
        <v>0</v>
      </c>
      <c r="H36" s="336">
        <v>1</v>
      </c>
      <c r="I36" s="640">
        <v>1E-3</v>
      </c>
      <c r="J36" s="336">
        <v>7</v>
      </c>
      <c r="K36" s="341">
        <v>6</v>
      </c>
      <c r="L36" s="746">
        <v>2.0743</v>
      </c>
      <c r="M36" s="341">
        <v>166926</v>
      </c>
      <c r="N36" s="336">
        <v>0</v>
      </c>
      <c r="O36" s="344">
        <v>0</v>
      </c>
      <c r="P36" s="337">
        <v>0</v>
      </c>
      <c r="Q36" s="341">
        <v>0</v>
      </c>
      <c r="R36" s="342">
        <v>0</v>
      </c>
      <c r="S36" s="341">
        <v>0</v>
      </c>
      <c r="T36" s="610" t="s">
        <v>123</v>
      </c>
    </row>
    <row r="37" spans="1:20" s="144" customFormat="1" ht="18.95" customHeight="1">
      <c r="A37" s="285" t="s">
        <v>16</v>
      </c>
      <c r="B37" s="14">
        <f t="shared" si="2"/>
        <v>5</v>
      </c>
      <c r="C37" s="336">
        <f t="shared" si="3"/>
        <v>0.40349999999999997</v>
      </c>
      <c r="D37" s="336">
        <f t="shared" si="4"/>
        <v>46598</v>
      </c>
      <c r="E37" s="336">
        <v>0</v>
      </c>
      <c r="F37" s="336">
        <v>0</v>
      </c>
      <c r="G37" s="336">
        <v>0</v>
      </c>
      <c r="H37" s="341">
        <v>2</v>
      </c>
      <c r="I37" s="342">
        <v>0.112</v>
      </c>
      <c r="J37" s="341">
        <v>5798</v>
      </c>
      <c r="K37" s="341">
        <v>3</v>
      </c>
      <c r="L37" s="746">
        <v>0.29149999999999998</v>
      </c>
      <c r="M37" s="341">
        <v>40800</v>
      </c>
      <c r="N37" s="343">
        <v>0</v>
      </c>
      <c r="O37" s="344">
        <v>0</v>
      </c>
      <c r="P37" s="337">
        <v>0</v>
      </c>
      <c r="Q37" s="337">
        <v>0</v>
      </c>
      <c r="R37" s="344">
        <v>0</v>
      </c>
      <c r="S37" s="337">
        <v>0</v>
      </c>
      <c r="T37" s="610" t="s">
        <v>122</v>
      </c>
    </row>
    <row r="38" spans="1:20" s="144" customFormat="1" ht="6.95" customHeight="1">
      <c r="B38" s="208"/>
      <c r="C38" s="348"/>
      <c r="D38" s="212"/>
      <c r="E38" s="349"/>
      <c r="F38" s="349"/>
      <c r="G38" s="349"/>
      <c r="H38" s="213"/>
      <c r="I38" s="350"/>
      <c r="J38" s="213"/>
      <c r="K38" s="213"/>
      <c r="L38" s="350"/>
      <c r="M38" s="213"/>
      <c r="N38" s="351"/>
      <c r="O38" s="352"/>
      <c r="P38" s="353"/>
      <c r="Q38" s="213"/>
      <c r="R38" s="350"/>
      <c r="S38" s="260"/>
      <c r="T38" s="214"/>
    </row>
    <row r="39" spans="1:20" s="110" customFormat="1" ht="15" customHeight="1">
      <c r="A39" s="321" t="s">
        <v>570</v>
      </c>
      <c r="B39" s="297"/>
      <c r="C39" s="297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354"/>
      <c r="P39" s="216"/>
      <c r="Q39" s="216"/>
      <c r="R39" s="216"/>
      <c r="T39" s="248" t="s">
        <v>571</v>
      </c>
    </row>
    <row r="40" spans="1:20" ht="12.75">
      <c r="B40" s="88"/>
      <c r="C40" s="86"/>
      <c r="D40" s="137"/>
      <c r="E40" s="137"/>
      <c r="F40" s="86"/>
      <c r="G40" s="137"/>
      <c r="H40" s="137"/>
      <c r="I40" s="86"/>
      <c r="J40" s="137"/>
      <c r="K40" s="137"/>
      <c r="L40" s="86"/>
      <c r="M40" s="137"/>
      <c r="N40" s="137"/>
      <c r="O40" s="86"/>
      <c r="P40" s="137"/>
      <c r="Q40" s="137"/>
      <c r="R40" s="86"/>
      <c r="S40" s="76"/>
    </row>
    <row r="41" spans="1:20"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</row>
  </sheetData>
  <sheetProtection formatCells="0" formatColumns="0" formatRows="0" insertColumns="0" insertRows="0" insertHyperlinks="0" deleteColumns="0" deleteRows="0" selectLockedCells="1" sort="0" autoFilter="0" pivotTables="0"/>
  <mergeCells count="1">
    <mergeCell ref="B5:D5"/>
  </mergeCells>
  <phoneticPr fontId="39" type="noConversion"/>
  <printOptions horizontalCentered="1"/>
  <pageMargins left="0.39370078740157483" right="0.39370078740157483" top="0.55118110236220474" bottom="0.55118110236220474" header="0.51181102362204722" footer="0.51181102362204722"/>
  <pageSetup paperSize="9" orientation="portrait" blackAndWhite="1" r:id="rId1"/>
  <headerFooter scaleWithDoc="0"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view="pageBreakPreview" zoomScale="85" zoomScaleNormal="100" zoomScaleSheetLayoutView="85" workbookViewId="0">
      <pane xSplit="1" ySplit="9" topLeftCell="B10" activePane="bottomRight" state="frozen"/>
      <selection activeCell="F2" sqref="F2"/>
      <selection pane="topRight" activeCell="F2" sqref="F2"/>
      <selection pane="bottomLeft" activeCell="F2" sqref="F2"/>
      <selection pane="bottomRight" activeCell="A2" sqref="A2:H2"/>
    </sheetView>
  </sheetViews>
  <sheetFormatPr defaultRowHeight="12"/>
  <cols>
    <col min="1" max="1" width="11.5703125" style="83" customWidth="1"/>
    <col min="2" max="8" width="13.5703125" style="83" customWidth="1"/>
    <col min="9" max="11" width="14.85546875" style="83" customWidth="1"/>
    <col min="12" max="12" width="16.28515625" style="83" customWidth="1"/>
    <col min="13" max="14" width="14.85546875" style="83" customWidth="1"/>
    <col min="15" max="15" width="16" style="83" customWidth="1"/>
    <col min="16" max="16" width="12.140625" style="83" customWidth="1"/>
    <col min="17" max="16384" width="9.140625" style="83"/>
  </cols>
  <sheetData>
    <row r="1" spans="1:17" s="105" customFormat="1" ht="24.95" customHeight="1">
      <c r="A1" s="105" t="s">
        <v>639</v>
      </c>
      <c r="B1" s="157"/>
      <c r="C1" s="158"/>
      <c r="O1" s="159" t="s">
        <v>640</v>
      </c>
    </row>
    <row r="2" spans="1:17" s="79" customFormat="1" ht="24.95" customHeight="1">
      <c r="A2" s="776" t="s">
        <v>729</v>
      </c>
      <c r="B2" s="776"/>
      <c r="C2" s="776"/>
      <c r="D2" s="776"/>
      <c r="E2" s="776"/>
      <c r="F2" s="776"/>
      <c r="G2" s="776"/>
      <c r="H2" s="776"/>
      <c r="I2" s="190" t="s">
        <v>707</v>
      </c>
      <c r="J2" s="355"/>
      <c r="K2" s="355"/>
      <c r="L2" s="355"/>
      <c r="M2" s="355"/>
      <c r="N2" s="355"/>
      <c r="O2" s="355"/>
    </row>
    <row r="3" spans="1:17" s="80" customFormat="1" ht="23.1" customHeight="1">
      <c r="A3" s="160"/>
      <c r="B3" s="356"/>
      <c r="C3" s="356"/>
      <c r="D3" s="356"/>
      <c r="E3" s="356"/>
      <c r="F3" s="356"/>
      <c r="G3" s="356"/>
      <c r="H3" s="356"/>
      <c r="I3" s="356"/>
      <c r="J3" s="356"/>
    </row>
    <row r="4" spans="1:17" s="107" customFormat="1" ht="15" customHeight="1" thickBot="1">
      <c r="A4" s="107" t="s">
        <v>529</v>
      </c>
      <c r="N4" s="161"/>
      <c r="O4" s="68" t="s">
        <v>530</v>
      </c>
    </row>
    <row r="5" spans="1:17" s="108" customFormat="1" ht="17.100000000000001" customHeight="1">
      <c r="A5" s="162" t="s">
        <v>285</v>
      </c>
      <c r="B5" s="864" t="s">
        <v>449</v>
      </c>
      <c r="C5" s="864"/>
      <c r="D5" s="864"/>
      <c r="E5" s="864"/>
      <c r="F5" s="865"/>
      <c r="G5" s="846" t="s">
        <v>448</v>
      </c>
      <c r="H5" s="847"/>
      <c r="I5" s="263" t="s">
        <v>108</v>
      </c>
      <c r="J5" s="263"/>
      <c r="K5" s="863" t="s">
        <v>447</v>
      </c>
      <c r="L5" s="864"/>
      <c r="M5" s="864"/>
      <c r="N5" s="865"/>
      <c r="O5" s="166" t="s">
        <v>315</v>
      </c>
    </row>
    <row r="6" spans="1:17" s="108" customFormat="1" ht="17.100000000000001" customHeight="1">
      <c r="A6" s="169" t="s">
        <v>17</v>
      </c>
      <c r="C6" s="273" t="s">
        <v>206</v>
      </c>
      <c r="D6" s="866" t="s">
        <v>450</v>
      </c>
      <c r="E6" s="867"/>
      <c r="F6" s="868"/>
      <c r="G6" s="300"/>
      <c r="H6" s="170"/>
      <c r="I6" s="193" t="s">
        <v>44</v>
      </c>
      <c r="J6" s="273" t="s">
        <v>42</v>
      </c>
      <c r="K6" s="311"/>
      <c r="L6" s="357"/>
      <c r="M6" s="310" t="s">
        <v>44</v>
      </c>
      <c r="N6" s="326" t="s">
        <v>42</v>
      </c>
      <c r="O6" s="171"/>
    </row>
    <row r="7" spans="1:17" s="108" customFormat="1" ht="17.100000000000001" customHeight="1">
      <c r="A7" s="266"/>
      <c r="B7" s="200"/>
      <c r="C7" s="174"/>
      <c r="D7" s="267"/>
      <c r="E7" s="273" t="s">
        <v>262</v>
      </c>
      <c r="F7" s="358" t="s">
        <v>200</v>
      </c>
      <c r="G7" s="279"/>
      <c r="H7" s="359" t="s">
        <v>246</v>
      </c>
      <c r="I7" s="167"/>
      <c r="J7" s="174"/>
      <c r="K7" s="174"/>
      <c r="L7" s="360" t="s">
        <v>245</v>
      </c>
      <c r="M7" s="174"/>
      <c r="N7" s="200"/>
      <c r="O7" s="171"/>
    </row>
    <row r="8" spans="1:17" s="108" customFormat="1" ht="17.100000000000001" customHeight="1">
      <c r="A8" s="266"/>
      <c r="B8" s="200"/>
      <c r="C8" s="174"/>
      <c r="D8" s="172"/>
      <c r="E8" s="174"/>
      <c r="F8" s="200"/>
      <c r="G8" s="174"/>
      <c r="H8" s="200" t="s">
        <v>143</v>
      </c>
      <c r="I8" s="167"/>
      <c r="J8" s="174"/>
      <c r="K8" s="174"/>
      <c r="L8" s="201" t="s">
        <v>134</v>
      </c>
      <c r="M8" s="174"/>
      <c r="N8" s="200"/>
      <c r="O8" s="269"/>
    </row>
    <row r="9" spans="1:17" s="108" customFormat="1" ht="17.100000000000001" customHeight="1">
      <c r="A9" s="198" t="s">
        <v>43</v>
      </c>
      <c r="B9" s="199"/>
      <c r="C9" s="177" t="s">
        <v>140</v>
      </c>
      <c r="D9" s="177"/>
      <c r="E9" s="177" t="s">
        <v>269</v>
      </c>
      <c r="F9" s="199" t="s">
        <v>131</v>
      </c>
      <c r="G9" s="177"/>
      <c r="H9" s="199" t="s">
        <v>149</v>
      </c>
      <c r="I9" s="176" t="s">
        <v>318</v>
      </c>
      <c r="J9" s="177" t="s">
        <v>317</v>
      </c>
      <c r="K9" s="177"/>
      <c r="L9" s="243" t="s">
        <v>145</v>
      </c>
      <c r="M9" s="176" t="s">
        <v>318</v>
      </c>
      <c r="N9" s="177" t="s">
        <v>317</v>
      </c>
      <c r="O9" s="178" t="s">
        <v>313</v>
      </c>
      <c r="P9" s="81"/>
      <c r="Q9" s="141"/>
    </row>
    <row r="10" spans="1:17" s="108" customFormat="1" ht="80.099999999999994" customHeight="1">
      <c r="A10" s="167">
        <v>2016</v>
      </c>
      <c r="B10" s="179">
        <v>18601</v>
      </c>
      <c r="C10" s="179">
        <v>6535</v>
      </c>
      <c r="D10" s="179">
        <v>12066</v>
      </c>
      <c r="E10" s="179">
        <v>7416</v>
      </c>
      <c r="F10" s="179">
        <v>4650</v>
      </c>
      <c r="G10" s="179">
        <v>44262</v>
      </c>
      <c r="H10" s="362">
        <v>2.4</v>
      </c>
      <c r="I10" s="179">
        <v>22656</v>
      </c>
      <c r="J10" s="179">
        <v>21606</v>
      </c>
      <c r="K10" s="179">
        <v>33291</v>
      </c>
      <c r="L10" s="362">
        <v>1.8</v>
      </c>
      <c r="M10" s="179">
        <v>18041</v>
      </c>
      <c r="N10" s="179">
        <v>15250</v>
      </c>
      <c r="O10" s="171">
        <v>2016</v>
      </c>
      <c r="P10" s="133"/>
    </row>
    <row r="11" spans="1:17" s="108" customFormat="1" ht="80.099999999999994" customHeight="1">
      <c r="A11" s="167">
        <v>2017</v>
      </c>
      <c r="B11" s="179">
        <v>18871</v>
      </c>
      <c r="C11" s="179">
        <v>7331</v>
      </c>
      <c r="D11" s="179">
        <v>11540</v>
      </c>
      <c r="E11" s="179">
        <v>4964</v>
      </c>
      <c r="F11" s="179">
        <v>6576</v>
      </c>
      <c r="G11" s="179">
        <v>44051</v>
      </c>
      <c r="H11" s="362">
        <v>2.2999999999999998</v>
      </c>
      <c r="I11" s="179">
        <v>22535</v>
      </c>
      <c r="J11" s="179">
        <v>21515</v>
      </c>
      <c r="K11" s="179">
        <v>34011</v>
      </c>
      <c r="L11" s="363">
        <v>1.8</v>
      </c>
      <c r="M11" s="179">
        <v>18487</v>
      </c>
      <c r="N11" s="179">
        <v>15524</v>
      </c>
      <c r="O11" s="171">
        <v>2017</v>
      </c>
      <c r="P11" s="133"/>
    </row>
    <row r="12" spans="1:17" s="108" customFormat="1" ht="80.099999999999994" customHeight="1">
      <c r="A12" s="167">
        <v>2018</v>
      </c>
      <c r="B12" s="179">
        <v>18506</v>
      </c>
      <c r="C12" s="179">
        <v>7538</v>
      </c>
      <c r="D12" s="179">
        <v>10968</v>
      </c>
      <c r="E12" s="179">
        <v>4287</v>
      </c>
      <c r="F12" s="179">
        <v>6681</v>
      </c>
      <c r="G12" s="179">
        <v>42584</v>
      </c>
      <c r="H12" s="362">
        <v>2.3010915378796066</v>
      </c>
      <c r="I12" s="179">
        <v>21814</v>
      </c>
      <c r="J12" s="179">
        <v>20770</v>
      </c>
      <c r="K12" s="179">
        <v>32933</v>
      </c>
      <c r="L12" s="363">
        <v>1.7795849994596347</v>
      </c>
      <c r="M12" s="179">
        <v>17930</v>
      </c>
      <c r="N12" s="179">
        <v>15003</v>
      </c>
      <c r="O12" s="171">
        <v>2018</v>
      </c>
      <c r="P12" s="133"/>
    </row>
    <row r="13" spans="1:17" s="108" customFormat="1" ht="80.099999999999994" customHeight="1">
      <c r="A13" s="167">
        <v>2019</v>
      </c>
      <c r="B13" s="179">
        <v>18680</v>
      </c>
      <c r="C13" s="179">
        <v>7632</v>
      </c>
      <c r="D13" s="179">
        <v>11048</v>
      </c>
      <c r="E13" s="179">
        <v>4692</v>
      </c>
      <c r="F13" s="179">
        <v>6356</v>
      </c>
      <c r="G13" s="179">
        <v>42060</v>
      </c>
      <c r="H13" s="362">
        <v>2.2516059957173447</v>
      </c>
      <c r="I13" s="179">
        <v>21286</v>
      </c>
      <c r="J13" s="179">
        <v>20774</v>
      </c>
      <c r="K13" s="179">
        <v>32464</v>
      </c>
      <c r="L13" s="363">
        <v>1.7379014989293362</v>
      </c>
      <c r="M13" s="179">
        <v>17733</v>
      </c>
      <c r="N13" s="179">
        <v>14731</v>
      </c>
      <c r="O13" s="171">
        <v>2019</v>
      </c>
      <c r="P13" s="133"/>
    </row>
    <row r="14" spans="1:17" s="108" customFormat="1" ht="80.099999999999994" customHeight="1">
      <c r="A14" s="167">
        <v>2020</v>
      </c>
      <c r="B14" s="179">
        <v>15574</v>
      </c>
      <c r="C14" s="179">
        <v>6055</v>
      </c>
      <c r="D14" s="179">
        <v>9519</v>
      </c>
      <c r="E14" s="179">
        <v>4797</v>
      </c>
      <c r="F14" s="179">
        <v>4722</v>
      </c>
      <c r="G14" s="179">
        <v>35357</v>
      </c>
      <c r="H14" s="362">
        <v>2.270258122511879</v>
      </c>
      <c r="I14" s="179">
        <v>18627</v>
      </c>
      <c r="J14" s="179">
        <v>16730</v>
      </c>
      <c r="K14" s="179">
        <v>26028</v>
      </c>
      <c r="L14" s="363">
        <v>1.6712469500449467</v>
      </c>
      <c r="M14" s="179">
        <v>14985</v>
      </c>
      <c r="N14" s="179">
        <v>11043</v>
      </c>
      <c r="O14" s="171">
        <v>2020</v>
      </c>
      <c r="P14" s="133"/>
    </row>
    <row r="15" spans="1:17" s="109" customFormat="1" ht="80.099999999999994" customHeight="1">
      <c r="A15" s="181">
        <v>2021</v>
      </c>
      <c r="B15" s="84">
        <f>SUM(C15:D15)</f>
        <v>15912</v>
      </c>
      <c r="C15" s="84">
        <v>7920</v>
      </c>
      <c r="D15" s="84">
        <f>SUM(E15:F15)</f>
        <v>7992</v>
      </c>
      <c r="E15" s="84">
        <v>4574</v>
      </c>
      <c r="F15" s="84">
        <v>3418</v>
      </c>
      <c r="G15" s="84">
        <f>SUM(I15:J15)</f>
        <v>35249</v>
      </c>
      <c r="H15" s="364">
        <f>G15/B15</f>
        <v>2.2152463549522374</v>
      </c>
      <c r="I15" s="84">
        <v>18292</v>
      </c>
      <c r="J15" s="84">
        <v>16957</v>
      </c>
      <c r="K15" s="84">
        <f>SUM(M15:N15)</f>
        <v>28223</v>
      </c>
      <c r="L15" s="365">
        <f>K15/B15</f>
        <v>1.7736928104575163</v>
      </c>
      <c r="M15" s="84">
        <v>15612</v>
      </c>
      <c r="N15" s="84">
        <v>12611</v>
      </c>
      <c r="O15" s="182">
        <f>A15</f>
        <v>2021</v>
      </c>
      <c r="P15" s="133"/>
      <c r="Q15" s="156"/>
    </row>
    <row r="16" spans="1:17" s="108" customFormat="1" ht="6" customHeight="1">
      <c r="A16" s="366"/>
      <c r="B16" s="361"/>
      <c r="C16" s="367"/>
      <c r="D16" s="287"/>
      <c r="E16" s="287"/>
      <c r="F16" s="367"/>
      <c r="G16" s="287"/>
      <c r="H16" s="287"/>
      <c r="I16" s="367"/>
      <c r="J16" s="287"/>
      <c r="K16" s="287"/>
      <c r="L16" s="367"/>
      <c r="M16" s="287"/>
      <c r="N16" s="368"/>
      <c r="O16" s="214"/>
    </row>
    <row r="17" spans="1:15" s="85" customFormat="1" ht="15" customHeight="1">
      <c r="A17" s="869" t="s">
        <v>531</v>
      </c>
      <c r="B17" s="869"/>
      <c r="C17" s="869"/>
      <c r="D17" s="869"/>
      <c r="E17" s="869"/>
      <c r="F17" s="869"/>
      <c r="G17" s="215"/>
      <c r="H17" s="369"/>
      <c r="I17" s="858" t="s">
        <v>533</v>
      </c>
      <c r="J17" s="861"/>
      <c r="K17" s="861"/>
      <c r="L17" s="861"/>
      <c r="M17" s="861"/>
      <c r="N17" s="861"/>
      <c r="O17" s="861"/>
    </row>
    <row r="18" spans="1:15" s="85" customFormat="1" ht="15" customHeight="1">
      <c r="A18" s="370" t="s">
        <v>532</v>
      </c>
      <c r="B18" s="215"/>
      <c r="C18" s="215"/>
      <c r="D18" s="215"/>
      <c r="E18" s="215"/>
      <c r="F18" s="215"/>
      <c r="G18" s="215"/>
      <c r="H18" s="369"/>
      <c r="I18" s="215"/>
      <c r="J18" s="215"/>
      <c r="K18" s="371"/>
      <c r="M18" s="371"/>
      <c r="N18" s="371"/>
    </row>
    <row r="19" spans="1:15" s="110" customFormat="1" ht="15" customHeight="1">
      <c r="A19" s="862" t="s">
        <v>708</v>
      </c>
      <c r="B19" s="862"/>
      <c r="C19" s="862"/>
      <c r="D19" s="862"/>
      <c r="O19" s="68" t="s">
        <v>534</v>
      </c>
    </row>
  </sheetData>
  <mergeCells count="8">
    <mergeCell ref="A2:H2"/>
    <mergeCell ref="I17:O17"/>
    <mergeCell ref="A19:D19"/>
    <mergeCell ref="G5:H5"/>
    <mergeCell ref="K5:N5"/>
    <mergeCell ref="B5:F5"/>
    <mergeCell ref="D6:F6"/>
    <mergeCell ref="A17:F17"/>
  </mergeCells>
  <phoneticPr fontId="39" type="noConversion"/>
  <printOptions horizontalCentered="1"/>
  <pageMargins left="0.39370078740157483" right="0.39370078740157483" top="0.55118110236220474" bottom="0.55118110236220474" header="0.51181102362204722" footer="0.51181102362204722"/>
  <pageSetup paperSize="9" orientation="portrait" blackAndWhite="1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view="pageBreakPreview" zoomScale="75" zoomScaleNormal="100" workbookViewId="0"/>
  </sheetViews>
  <sheetFormatPr defaultColWidth="10.28515625" defaultRowHeight="15.75"/>
  <cols>
    <col min="1" max="16384" width="10.28515625" style="65"/>
  </cols>
  <sheetData>
    <row r="1" spans="1:9" s="102" customFormat="1"/>
    <row r="11" spans="1:9" s="64" customFormat="1" ht="109.5" customHeight="1">
      <c r="A11" s="750" t="s">
        <v>332</v>
      </c>
      <c r="B11" s="751"/>
      <c r="C11" s="751"/>
      <c r="D11" s="751"/>
      <c r="E11" s="751"/>
      <c r="F11" s="751"/>
      <c r="G11" s="751"/>
      <c r="H11" s="751"/>
      <c r="I11" s="751"/>
    </row>
  </sheetData>
  <mergeCells count="1">
    <mergeCell ref="A11:I11"/>
  </mergeCells>
  <phoneticPr fontId="39" type="noConversion"/>
  <printOptions horizontalCentered="1"/>
  <pageMargins left="0.39370078740157483" right="0.39370078740157483" top="0.55118110236220474" bottom="0.55118110236220474" header="0.51181102362204722" footer="0.51181102362204722"/>
  <pageSetup paperSize="9" orientation="portrait" blackAndWhite="1" r:id="rId1"/>
  <headerFooter scaleWithDoc="0" alignWithMargins="0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view="pageBreakPreview" zoomScale="85" zoomScaleNormal="100" zoomScaleSheetLayoutView="85" workbookViewId="0">
      <selection activeCell="A2" sqref="A2:H2"/>
    </sheetView>
  </sheetViews>
  <sheetFormatPr defaultRowHeight="12"/>
  <cols>
    <col min="1" max="1" width="12.28515625" style="83" customWidth="1"/>
    <col min="2" max="8" width="13.42578125" style="83" customWidth="1"/>
    <col min="9" max="14" width="14.85546875" style="83" customWidth="1"/>
    <col min="15" max="15" width="17.42578125" style="83" customWidth="1"/>
    <col min="16" max="17" width="9.140625" style="298"/>
    <col min="18" max="16384" width="9.140625" style="83"/>
  </cols>
  <sheetData>
    <row r="1" spans="1:19" s="105" customFormat="1" ht="24.95" customHeight="1">
      <c r="A1" s="105" t="s">
        <v>641</v>
      </c>
      <c r="B1" s="157"/>
      <c r="C1" s="158"/>
      <c r="O1" s="159" t="s">
        <v>642</v>
      </c>
    </row>
    <row r="2" spans="1:19" s="79" customFormat="1" ht="24.95" customHeight="1">
      <c r="A2" s="776" t="s">
        <v>730</v>
      </c>
      <c r="B2" s="776"/>
      <c r="C2" s="776"/>
      <c r="D2" s="776"/>
      <c r="E2" s="776"/>
      <c r="F2" s="776"/>
      <c r="G2" s="776"/>
      <c r="H2" s="776"/>
      <c r="I2" s="841" t="s">
        <v>559</v>
      </c>
      <c r="J2" s="841"/>
      <c r="K2" s="841"/>
      <c r="L2" s="841"/>
      <c r="M2" s="841"/>
      <c r="N2" s="841"/>
      <c r="O2" s="841"/>
    </row>
    <row r="3" spans="1:19" s="80" customFormat="1" ht="23.1" customHeight="1">
      <c r="A3" s="160"/>
      <c r="B3" s="356"/>
      <c r="C3" s="356"/>
      <c r="D3" s="356"/>
      <c r="E3" s="356"/>
      <c r="F3" s="356"/>
      <c r="G3" s="356"/>
      <c r="H3" s="356"/>
      <c r="I3" s="777"/>
      <c r="J3" s="777"/>
      <c r="K3" s="777"/>
      <c r="L3" s="777"/>
      <c r="M3" s="777"/>
      <c r="N3" s="777"/>
      <c r="O3" s="777"/>
    </row>
    <row r="4" spans="1:19" s="107" customFormat="1" ht="15" customHeight="1" thickBot="1">
      <c r="A4" s="107" t="s">
        <v>529</v>
      </c>
      <c r="N4" s="161"/>
      <c r="O4" s="68" t="s">
        <v>530</v>
      </c>
    </row>
    <row r="5" spans="1:19" s="108" customFormat="1" ht="15.75" customHeight="1">
      <c r="A5" s="162" t="s">
        <v>209</v>
      </c>
      <c r="B5" s="863" t="s">
        <v>472</v>
      </c>
      <c r="C5" s="864"/>
      <c r="D5" s="864"/>
      <c r="E5" s="864"/>
      <c r="F5" s="865"/>
      <c r="G5" s="846" t="s">
        <v>448</v>
      </c>
      <c r="H5" s="847"/>
      <c r="I5" s="263" t="s">
        <v>108</v>
      </c>
      <c r="J5" s="263"/>
      <c r="K5" s="863" t="s">
        <v>471</v>
      </c>
      <c r="L5" s="864"/>
      <c r="M5" s="864"/>
      <c r="N5" s="865"/>
      <c r="O5" s="166" t="s">
        <v>281</v>
      </c>
    </row>
    <row r="6" spans="1:19" s="108" customFormat="1" ht="15.75" customHeight="1">
      <c r="A6" s="169" t="s">
        <v>17</v>
      </c>
      <c r="C6" s="273" t="s">
        <v>206</v>
      </c>
      <c r="D6" s="866" t="s">
        <v>473</v>
      </c>
      <c r="E6" s="867"/>
      <c r="F6" s="868"/>
      <c r="G6" s="300"/>
      <c r="H6" s="201"/>
      <c r="I6" s="193" t="s">
        <v>44</v>
      </c>
      <c r="J6" s="273" t="s">
        <v>42</v>
      </c>
      <c r="K6" s="300"/>
      <c r="L6" s="372"/>
      <c r="M6" s="310" t="s">
        <v>44</v>
      </c>
      <c r="N6" s="326" t="s">
        <v>42</v>
      </c>
      <c r="O6" s="171"/>
    </row>
    <row r="7" spans="1:19" s="108" customFormat="1" ht="15.75" customHeight="1">
      <c r="A7" s="267"/>
      <c r="B7" s="171"/>
      <c r="C7" s="174"/>
      <c r="E7" s="273" t="s">
        <v>262</v>
      </c>
      <c r="F7" s="358" t="s">
        <v>200</v>
      </c>
      <c r="G7" s="279"/>
      <c r="H7" s="359" t="s">
        <v>246</v>
      </c>
      <c r="I7" s="167"/>
      <c r="J7" s="174"/>
      <c r="K7" s="174"/>
      <c r="L7" s="360" t="s">
        <v>245</v>
      </c>
      <c r="M7" s="174"/>
      <c r="N7" s="200"/>
      <c r="O7" s="171"/>
    </row>
    <row r="8" spans="1:19" s="108" customFormat="1" ht="15.75" customHeight="1">
      <c r="A8" s="267"/>
      <c r="B8" s="171"/>
      <c r="C8" s="174"/>
      <c r="D8" s="172"/>
      <c r="E8" s="174"/>
      <c r="F8" s="200"/>
      <c r="G8" s="174"/>
      <c r="H8" s="200" t="s">
        <v>143</v>
      </c>
      <c r="I8" s="167"/>
      <c r="J8" s="174"/>
      <c r="K8" s="174"/>
      <c r="L8" s="201" t="s">
        <v>134</v>
      </c>
      <c r="M8" s="174"/>
      <c r="N8" s="200"/>
      <c r="O8" s="269"/>
    </row>
    <row r="9" spans="1:19" s="108" customFormat="1" ht="15.75" customHeight="1">
      <c r="A9" s="198" t="s">
        <v>197</v>
      </c>
      <c r="B9" s="178"/>
      <c r="C9" s="177" t="s">
        <v>140</v>
      </c>
      <c r="D9" s="177"/>
      <c r="E9" s="177" t="s">
        <v>269</v>
      </c>
      <c r="F9" s="199" t="s">
        <v>131</v>
      </c>
      <c r="G9" s="177"/>
      <c r="H9" s="199" t="s">
        <v>149</v>
      </c>
      <c r="I9" s="176" t="s">
        <v>318</v>
      </c>
      <c r="J9" s="177" t="s">
        <v>317</v>
      </c>
      <c r="K9" s="177"/>
      <c r="L9" s="243" t="s">
        <v>145</v>
      </c>
      <c r="M9" s="176" t="s">
        <v>318</v>
      </c>
      <c r="N9" s="177" t="s">
        <v>317</v>
      </c>
      <c r="O9" s="178" t="s">
        <v>313</v>
      </c>
      <c r="P9" s="141"/>
      <c r="R9" s="154"/>
    </row>
    <row r="10" spans="1:19" s="108" customFormat="1" ht="18" customHeight="1">
      <c r="A10" s="167">
        <v>1995</v>
      </c>
      <c r="B10" s="179">
        <v>658</v>
      </c>
      <c r="C10" s="179">
        <v>162</v>
      </c>
      <c r="D10" s="179">
        <v>496</v>
      </c>
      <c r="E10" s="179">
        <v>172</v>
      </c>
      <c r="F10" s="179">
        <v>324</v>
      </c>
      <c r="G10" s="179">
        <v>2506</v>
      </c>
      <c r="H10" s="362">
        <v>3.8085106382978724</v>
      </c>
      <c r="I10" s="179">
        <v>1306</v>
      </c>
      <c r="J10" s="179">
        <v>1200</v>
      </c>
      <c r="K10" s="179">
        <v>1190</v>
      </c>
      <c r="L10" s="362">
        <v>1.8085106382978724</v>
      </c>
      <c r="M10" s="179">
        <v>715</v>
      </c>
      <c r="N10" s="179">
        <v>475</v>
      </c>
      <c r="O10" s="662">
        <v>1995</v>
      </c>
      <c r="P10" s="13"/>
      <c r="Q10" s="12"/>
      <c r="R10" s="13"/>
      <c r="S10" s="12"/>
    </row>
    <row r="11" spans="1:19" s="108" customFormat="1" ht="18" customHeight="1">
      <c r="A11" s="167">
        <v>2000</v>
      </c>
      <c r="B11" s="179">
        <v>602</v>
      </c>
      <c r="C11" s="179">
        <v>155</v>
      </c>
      <c r="D11" s="179">
        <v>447</v>
      </c>
      <c r="E11" s="179">
        <v>197</v>
      </c>
      <c r="F11" s="179">
        <v>250</v>
      </c>
      <c r="G11" s="179">
        <v>1930</v>
      </c>
      <c r="H11" s="362">
        <v>3.2059800664451825</v>
      </c>
      <c r="I11" s="179">
        <v>1026</v>
      </c>
      <c r="J11" s="179">
        <v>904</v>
      </c>
      <c r="K11" s="179">
        <v>1083</v>
      </c>
      <c r="L11" s="362">
        <v>1.7990033222591362</v>
      </c>
      <c r="M11" s="179">
        <v>648</v>
      </c>
      <c r="N11" s="179">
        <v>435</v>
      </c>
      <c r="O11" s="662">
        <v>2000</v>
      </c>
      <c r="P11" s="13"/>
      <c r="Q11" s="12"/>
      <c r="R11" s="13"/>
      <c r="S11" s="12"/>
    </row>
    <row r="12" spans="1:19" s="108" customFormat="1" ht="18" customHeight="1">
      <c r="A12" s="167">
        <v>2005</v>
      </c>
      <c r="B12" s="179">
        <v>628</v>
      </c>
      <c r="C12" s="179">
        <v>153</v>
      </c>
      <c r="D12" s="179">
        <v>475</v>
      </c>
      <c r="E12" s="179">
        <v>157</v>
      </c>
      <c r="F12" s="179">
        <v>318</v>
      </c>
      <c r="G12" s="179">
        <v>1857</v>
      </c>
      <c r="H12" s="362">
        <v>2.9570063694267517</v>
      </c>
      <c r="I12" s="179">
        <v>992</v>
      </c>
      <c r="J12" s="179">
        <v>865</v>
      </c>
      <c r="K12" s="179">
        <v>1121</v>
      </c>
      <c r="L12" s="362">
        <v>1.7850318471337581</v>
      </c>
      <c r="M12" s="179">
        <v>675</v>
      </c>
      <c r="N12" s="179">
        <v>446</v>
      </c>
      <c r="O12" s="662">
        <v>2005</v>
      </c>
      <c r="P12" s="13"/>
      <c r="Q12" s="12"/>
      <c r="R12" s="13"/>
      <c r="S12" s="12"/>
    </row>
    <row r="13" spans="1:19" s="108" customFormat="1" ht="18" customHeight="1">
      <c r="A13" s="167">
        <v>2010</v>
      </c>
      <c r="B13" s="179">
        <v>581</v>
      </c>
      <c r="C13" s="179">
        <v>155</v>
      </c>
      <c r="D13" s="179">
        <v>426</v>
      </c>
      <c r="E13" s="179">
        <v>210</v>
      </c>
      <c r="F13" s="179">
        <v>216</v>
      </c>
      <c r="G13" s="179">
        <v>1679</v>
      </c>
      <c r="H13" s="362">
        <v>2.9</v>
      </c>
      <c r="I13" s="179">
        <v>953</v>
      </c>
      <c r="J13" s="179">
        <v>726</v>
      </c>
      <c r="K13" s="179">
        <v>1002</v>
      </c>
      <c r="L13" s="362">
        <v>1.7246127366609294</v>
      </c>
      <c r="M13" s="179">
        <v>666</v>
      </c>
      <c r="N13" s="179">
        <v>336</v>
      </c>
      <c r="O13" s="662">
        <v>2010</v>
      </c>
      <c r="P13" s="13"/>
      <c r="Q13" s="12"/>
      <c r="R13" s="13"/>
      <c r="S13" s="12"/>
    </row>
    <row r="14" spans="1:19" s="108" customFormat="1" ht="18" customHeight="1">
      <c r="A14" s="167">
        <v>2015</v>
      </c>
      <c r="B14" s="179">
        <v>512</v>
      </c>
      <c r="C14" s="179">
        <v>140</v>
      </c>
      <c r="D14" s="179">
        <v>372</v>
      </c>
      <c r="E14" s="179">
        <v>172</v>
      </c>
      <c r="F14" s="179">
        <v>200</v>
      </c>
      <c r="G14" s="179">
        <v>1421</v>
      </c>
      <c r="H14" s="362">
        <v>2.775390625</v>
      </c>
      <c r="I14" s="179">
        <v>796</v>
      </c>
      <c r="J14" s="179">
        <v>625</v>
      </c>
      <c r="K14" s="179">
        <v>910</v>
      </c>
      <c r="L14" s="362">
        <v>1.77734375</v>
      </c>
      <c r="M14" s="179">
        <v>587</v>
      </c>
      <c r="N14" s="179">
        <v>323</v>
      </c>
      <c r="O14" s="662">
        <v>2015</v>
      </c>
      <c r="P14" s="13"/>
      <c r="Q14" s="12"/>
      <c r="R14" s="13"/>
      <c r="S14" s="12"/>
    </row>
    <row r="15" spans="1:19" s="109" customFormat="1" ht="27" customHeight="1">
      <c r="A15" s="181">
        <v>2020</v>
      </c>
      <c r="B15" s="146">
        <f>SUM(B16:B37)</f>
        <v>567</v>
      </c>
      <c r="C15" s="146">
        <f t="shared" ref="C15:G15" si="0">SUM(C16:C37)</f>
        <v>142</v>
      </c>
      <c r="D15" s="146">
        <f t="shared" si="0"/>
        <v>425</v>
      </c>
      <c r="E15" s="146">
        <f t="shared" si="0"/>
        <v>157</v>
      </c>
      <c r="F15" s="146">
        <f t="shared" si="0"/>
        <v>268</v>
      </c>
      <c r="G15" s="146">
        <f t="shared" si="0"/>
        <v>1432</v>
      </c>
      <c r="H15" s="373">
        <f>G15/B15</f>
        <v>2.5255731922398588</v>
      </c>
      <c r="I15" s="146">
        <f>SUM(I16:I37)</f>
        <v>823</v>
      </c>
      <c r="J15" s="146">
        <f>SUM(J16:J37)</f>
        <v>609</v>
      </c>
      <c r="K15" s="146">
        <f>SUM(K16:K37)</f>
        <v>976</v>
      </c>
      <c r="L15" s="364">
        <f>K15/B15</f>
        <v>1.7213403880070546</v>
      </c>
      <c r="M15" s="146">
        <f>SUM(M16:M37)</f>
        <v>631</v>
      </c>
      <c r="N15" s="146">
        <f>SUM(N16:N37)</f>
        <v>345</v>
      </c>
      <c r="O15" s="182">
        <f>A15</f>
        <v>2020</v>
      </c>
      <c r="P15" s="13"/>
      <c r="Q15" s="12"/>
      <c r="R15" s="13"/>
      <c r="S15" s="12"/>
    </row>
    <row r="16" spans="1:19" s="108" customFormat="1" ht="18" customHeight="1">
      <c r="A16" s="527" t="s">
        <v>12</v>
      </c>
      <c r="B16" s="179">
        <f>SUM(C16:D16)</f>
        <v>16</v>
      </c>
      <c r="C16" s="179">
        <v>5</v>
      </c>
      <c r="D16" s="179">
        <f>SUM(E16:F16)</f>
        <v>11</v>
      </c>
      <c r="E16" s="179">
        <v>8</v>
      </c>
      <c r="F16" s="179">
        <v>3</v>
      </c>
      <c r="G16" s="179">
        <f>SUM(I16:J16)</f>
        <v>43</v>
      </c>
      <c r="H16" s="10">
        <f t="shared" ref="H16:H37" si="1">G16/B16</f>
        <v>2.6875</v>
      </c>
      <c r="I16" s="179">
        <v>24</v>
      </c>
      <c r="J16" s="179">
        <v>19</v>
      </c>
      <c r="K16" s="179">
        <f>SUM(M16:N16)</f>
        <v>23</v>
      </c>
      <c r="L16" s="362">
        <f t="shared" ref="L16:L37" si="2">K16/B16</f>
        <v>1.4375</v>
      </c>
      <c r="M16" s="179">
        <v>17</v>
      </c>
      <c r="N16" s="179">
        <v>6</v>
      </c>
      <c r="O16" s="11" t="s">
        <v>609</v>
      </c>
      <c r="P16" s="13"/>
      <c r="Q16" s="12"/>
      <c r="R16" s="13"/>
      <c r="S16" s="12"/>
    </row>
    <row r="17" spans="1:19" s="108" customFormat="1" ht="18" customHeight="1">
      <c r="A17" s="527" t="s">
        <v>25</v>
      </c>
      <c r="B17" s="179">
        <f t="shared" ref="B17:B37" si="3">SUM(C17:D17)</f>
        <v>16</v>
      </c>
      <c r="C17" s="179">
        <v>7</v>
      </c>
      <c r="D17" s="179">
        <f t="shared" ref="D17:D37" si="4">SUM(E17:F17)</f>
        <v>9</v>
      </c>
      <c r="E17" s="179">
        <v>7</v>
      </c>
      <c r="F17" s="179">
        <v>2</v>
      </c>
      <c r="G17" s="179">
        <f t="shared" ref="G17:G37" si="5">SUM(I17:J17)</f>
        <v>40</v>
      </c>
      <c r="H17" s="10">
        <f t="shared" si="1"/>
        <v>2.5</v>
      </c>
      <c r="I17" s="179">
        <v>22</v>
      </c>
      <c r="J17" s="179">
        <v>18</v>
      </c>
      <c r="K17" s="179">
        <f t="shared" ref="K17:K37" si="6">SUM(M17:N17)</f>
        <v>26</v>
      </c>
      <c r="L17" s="362">
        <f t="shared" si="2"/>
        <v>1.625</v>
      </c>
      <c r="M17" s="179">
        <v>17</v>
      </c>
      <c r="N17" s="179">
        <v>9</v>
      </c>
      <c r="O17" s="11" t="s">
        <v>117</v>
      </c>
      <c r="P17" s="13"/>
      <c r="Q17" s="12"/>
      <c r="R17" s="13"/>
      <c r="S17" s="12"/>
    </row>
    <row r="18" spans="1:19" s="108" customFormat="1" ht="18" customHeight="1">
      <c r="A18" s="527" t="s">
        <v>13</v>
      </c>
      <c r="B18" s="179">
        <f t="shared" si="3"/>
        <v>22</v>
      </c>
      <c r="C18" s="179">
        <v>5</v>
      </c>
      <c r="D18" s="179">
        <f t="shared" si="4"/>
        <v>17</v>
      </c>
      <c r="E18" s="179">
        <v>8</v>
      </c>
      <c r="F18" s="179">
        <v>9</v>
      </c>
      <c r="G18" s="179">
        <f t="shared" si="5"/>
        <v>63</v>
      </c>
      <c r="H18" s="10">
        <f t="shared" si="1"/>
        <v>2.8636363636363638</v>
      </c>
      <c r="I18" s="179">
        <v>33</v>
      </c>
      <c r="J18" s="179">
        <v>30</v>
      </c>
      <c r="K18" s="179">
        <f t="shared" si="6"/>
        <v>34</v>
      </c>
      <c r="L18" s="362">
        <f t="shared" si="2"/>
        <v>1.5454545454545454</v>
      </c>
      <c r="M18" s="179">
        <v>23</v>
      </c>
      <c r="N18" s="179">
        <v>11</v>
      </c>
      <c r="O18" s="11" t="s">
        <v>115</v>
      </c>
      <c r="P18" s="13"/>
      <c r="Q18" s="12"/>
      <c r="R18" s="13"/>
      <c r="S18" s="12"/>
    </row>
    <row r="19" spans="1:19" s="108" customFormat="1" ht="18" customHeight="1">
      <c r="A19" s="527" t="s">
        <v>28</v>
      </c>
      <c r="B19" s="179">
        <f t="shared" si="3"/>
        <v>28</v>
      </c>
      <c r="C19" s="179">
        <v>12</v>
      </c>
      <c r="D19" s="179">
        <f t="shared" si="4"/>
        <v>16</v>
      </c>
      <c r="E19" s="179">
        <v>5</v>
      </c>
      <c r="F19" s="179">
        <v>11</v>
      </c>
      <c r="G19" s="179">
        <f t="shared" si="5"/>
        <v>65</v>
      </c>
      <c r="H19" s="10">
        <f t="shared" si="1"/>
        <v>2.3214285714285716</v>
      </c>
      <c r="I19" s="179">
        <v>42</v>
      </c>
      <c r="J19" s="179">
        <v>23</v>
      </c>
      <c r="K19" s="179">
        <f t="shared" si="6"/>
        <v>48</v>
      </c>
      <c r="L19" s="362">
        <f t="shared" si="2"/>
        <v>1.7142857142857142</v>
      </c>
      <c r="M19" s="179">
        <v>34</v>
      </c>
      <c r="N19" s="179">
        <v>14</v>
      </c>
      <c r="O19" s="11" t="s">
        <v>316</v>
      </c>
      <c r="P19" s="13"/>
      <c r="Q19" s="12"/>
      <c r="R19" s="13"/>
      <c r="S19" s="12"/>
    </row>
    <row r="20" spans="1:19" s="108" customFormat="1" ht="18" customHeight="1">
      <c r="A20" s="527" t="s">
        <v>22</v>
      </c>
      <c r="B20" s="179">
        <f t="shared" si="3"/>
        <v>142</v>
      </c>
      <c r="C20" s="179">
        <v>2</v>
      </c>
      <c r="D20" s="179">
        <f t="shared" si="4"/>
        <v>140</v>
      </c>
      <c r="E20" s="179">
        <v>14</v>
      </c>
      <c r="F20" s="179">
        <v>126</v>
      </c>
      <c r="G20" s="179">
        <f t="shared" si="5"/>
        <v>319</v>
      </c>
      <c r="H20" s="10">
        <f t="shared" si="1"/>
        <v>2.2464788732394365</v>
      </c>
      <c r="I20" s="179">
        <v>161</v>
      </c>
      <c r="J20" s="179">
        <v>158</v>
      </c>
      <c r="K20" s="179">
        <f t="shared" si="6"/>
        <v>227</v>
      </c>
      <c r="L20" s="362">
        <f t="shared" si="2"/>
        <v>1.5985915492957747</v>
      </c>
      <c r="M20" s="179">
        <v>118</v>
      </c>
      <c r="N20" s="179">
        <v>109</v>
      </c>
      <c r="O20" s="11" t="s">
        <v>165</v>
      </c>
      <c r="P20" s="13"/>
      <c r="Q20" s="12"/>
      <c r="R20" s="13"/>
      <c r="S20" s="12"/>
    </row>
    <row r="21" spans="1:19" s="108" customFormat="1" ht="18" customHeight="1">
      <c r="A21" s="527" t="s">
        <v>21</v>
      </c>
      <c r="B21" s="179">
        <f t="shared" si="3"/>
        <v>9</v>
      </c>
      <c r="C21" s="179">
        <v>3</v>
      </c>
      <c r="D21" s="179">
        <f t="shared" si="4"/>
        <v>6</v>
      </c>
      <c r="E21" s="179">
        <v>4</v>
      </c>
      <c r="F21" s="179">
        <v>2</v>
      </c>
      <c r="G21" s="179">
        <f t="shared" si="5"/>
        <v>24</v>
      </c>
      <c r="H21" s="10">
        <f t="shared" si="1"/>
        <v>2.6666666666666665</v>
      </c>
      <c r="I21" s="179">
        <v>11</v>
      </c>
      <c r="J21" s="179">
        <v>13</v>
      </c>
      <c r="K21" s="179">
        <f t="shared" si="6"/>
        <v>17</v>
      </c>
      <c r="L21" s="362">
        <f t="shared" si="2"/>
        <v>1.8888888888888888</v>
      </c>
      <c r="M21" s="179">
        <v>11</v>
      </c>
      <c r="N21" s="179">
        <v>6</v>
      </c>
      <c r="O21" s="11" t="s">
        <v>113</v>
      </c>
      <c r="P21" s="13"/>
      <c r="Q21" s="12"/>
      <c r="R21" s="13"/>
      <c r="S21" s="12"/>
    </row>
    <row r="22" spans="1:19" s="108" customFormat="1" ht="18" customHeight="1">
      <c r="A22" s="527" t="s">
        <v>20</v>
      </c>
      <c r="B22" s="179">
        <f t="shared" si="3"/>
        <v>14</v>
      </c>
      <c r="C22" s="179">
        <v>8</v>
      </c>
      <c r="D22" s="179">
        <f t="shared" si="4"/>
        <v>6</v>
      </c>
      <c r="E22" s="179">
        <v>4</v>
      </c>
      <c r="F22" s="179">
        <v>2</v>
      </c>
      <c r="G22" s="179">
        <f t="shared" si="5"/>
        <v>34</v>
      </c>
      <c r="H22" s="10">
        <f t="shared" si="1"/>
        <v>2.4285714285714284</v>
      </c>
      <c r="I22" s="179">
        <v>24</v>
      </c>
      <c r="J22" s="179">
        <v>10</v>
      </c>
      <c r="K22" s="179">
        <f t="shared" si="6"/>
        <v>27</v>
      </c>
      <c r="L22" s="362">
        <f t="shared" si="2"/>
        <v>1.9285714285714286</v>
      </c>
      <c r="M22" s="179">
        <v>23</v>
      </c>
      <c r="N22" s="179">
        <v>4</v>
      </c>
      <c r="O22" s="11" t="s">
        <v>162</v>
      </c>
      <c r="P22" s="13"/>
      <c r="Q22" s="12"/>
      <c r="R22" s="13"/>
      <c r="S22" s="12"/>
    </row>
    <row r="23" spans="1:19" s="108" customFormat="1" ht="18" customHeight="1">
      <c r="A23" s="527" t="s">
        <v>11</v>
      </c>
      <c r="B23" s="179">
        <f t="shared" si="3"/>
        <v>15</v>
      </c>
      <c r="C23" s="179">
        <v>3</v>
      </c>
      <c r="D23" s="179">
        <f t="shared" si="4"/>
        <v>12</v>
      </c>
      <c r="E23" s="179">
        <v>7</v>
      </c>
      <c r="F23" s="179">
        <v>5</v>
      </c>
      <c r="G23" s="179">
        <f t="shared" si="5"/>
        <v>42</v>
      </c>
      <c r="H23" s="10">
        <f t="shared" si="1"/>
        <v>2.8</v>
      </c>
      <c r="I23" s="179">
        <v>24</v>
      </c>
      <c r="J23" s="179">
        <v>18</v>
      </c>
      <c r="K23" s="179">
        <f t="shared" si="6"/>
        <v>16</v>
      </c>
      <c r="L23" s="362">
        <f t="shared" si="2"/>
        <v>1.0666666666666667</v>
      </c>
      <c r="M23" s="179">
        <v>13</v>
      </c>
      <c r="N23" s="179">
        <v>3</v>
      </c>
      <c r="O23" s="11" t="s">
        <v>121</v>
      </c>
      <c r="P23" s="13"/>
      <c r="Q23" s="12"/>
      <c r="R23" s="13"/>
      <c r="S23" s="12"/>
    </row>
    <row r="24" spans="1:19" s="108" customFormat="1" ht="18" customHeight="1">
      <c r="A24" s="527" t="s">
        <v>18</v>
      </c>
      <c r="B24" s="179">
        <f t="shared" si="3"/>
        <v>16</v>
      </c>
      <c r="C24" s="179">
        <v>5</v>
      </c>
      <c r="D24" s="179">
        <f t="shared" si="4"/>
        <v>11</v>
      </c>
      <c r="E24" s="179">
        <v>3</v>
      </c>
      <c r="F24" s="179">
        <v>8</v>
      </c>
      <c r="G24" s="179">
        <f t="shared" si="5"/>
        <v>47</v>
      </c>
      <c r="H24" s="10">
        <f t="shared" si="1"/>
        <v>2.9375</v>
      </c>
      <c r="I24" s="179">
        <v>24</v>
      </c>
      <c r="J24" s="179">
        <v>23</v>
      </c>
      <c r="K24" s="179">
        <f t="shared" si="6"/>
        <v>28</v>
      </c>
      <c r="L24" s="362">
        <f t="shared" si="2"/>
        <v>1.75</v>
      </c>
      <c r="M24" s="179">
        <v>18</v>
      </c>
      <c r="N24" s="179">
        <v>10</v>
      </c>
      <c r="O24" s="11" t="s">
        <v>124</v>
      </c>
      <c r="P24" s="13"/>
      <c r="Q24" s="12"/>
      <c r="R24" s="13"/>
      <c r="S24" s="12"/>
    </row>
    <row r="25" spans="1:19" s="108" customFormat="1" ht="18" customHeight="1">
      <c r="A25" s="527" t="s">
        <v>23</v>
      </c>
      <c r="B25" s="179">
        <f t="shared" si="3"/>
        <v>11</v>
      </c>
      <c r="C25" s="179">
        <v>4</v>
      </c>
      <c r="D25" s="179">
        <f t="shared" si="4"/>
        <v>7</v>
      </c>
      <c r="E25" s="179">
        <v>3</v>
      </c>
      <c r="F25" s="179">
        <v>4</v>
      </c>
      <c r="G25" s="179">
        <f t="shared" si="5"/>
        <v>24</v>
      </c>
      <c r="H25" s="10">
        <f t="shared" si="1"/>
        <v>2.1818181818181817</v>
      </c>
      <c r="I25" s="179">
        <v>14</v>
      </c>
      <c r="J25" s="179">
        <v>10</v>
      </c>
      <c r="K25" s="179">
        <f t="shared" si="6"/>
        <v>19</v>
      </c>
      <c r="L25" s="362">
        <f t="shared" si="2"/>
        <v>1.7272727272727273</v>
      </c>
      <c r="M25" s="179">
        <v>11</v>
      </c>
      <c r="N25" s="179">
        <v>8</v>
      </c>
      <c r="O25" s="11" t="s">
        <v>120</v>
      </c>
      <c r="P25" s="13"/>
      <c r="Q25" s="12"/>
      <c r="R25" s="13"/>
      <c r="S25" s="12"/>
    </row>
    <row r="26" spans="1:19" s="108" customFormat="1" ht="18" customHeight="1">
      <c r="A26" s="527" t="s">
        <v>27</v>
      </c>
      <c r="B26" s="179">
        <f t="shared" si="3"/>
        <v>10</v>
      </c>
      <c r="C26" s="179">
        <v>6</v>
      </c>
      <c r="D26" s="179">
        <f t="shared" si="4"/>
        <v>4</v>
      </c>
      <c r="E26" s="179">
        <v>1</v>
      </c>
      <c r="F26" s="179">
        <v>3</v>
      </c>
      <c r="G26" s="179">
        <f t="shared" si="5"/>
        <v>25</v>
      </c>
      <c r="H26" s="10">
        <f t="shared" si="1"/>
        <v>2.5</v>
      </c>
      <c r="I26" s="179">
        <v>20</v>
      </c>
      <c r="J26" s="179">
        <v>5</v>
      </c>
      <c r="K26" s="179">
        <f t="shared" si="6"/>
        <v>22</v>
      </c>
      <c r="L26" s="362">
        <f t="shared" si="2"/>
        <v>2.2000000000000002</v>
      </c>
      <c r="M26" s="179">
        <v>18</v>
      </c>
      <c r="N26" s="179">
        <v>4</v>
      </c>
      <c r="O26" s="11" t="s">
        <v>118</v>
      </c>
      <c r="P26" s="13"/>
      <c r="Q26" s="12"/>
      <c r="R26" s="13"/>
      <c r="S26" s="12"/>
    </row>
    <row r="27" spans="1:19" s="108" customFormat="1" ht="18" customHeight="1">
      <c r="A27" s="527" t="s">
        <v>8</v>
      </c>
      <c r="B27" s="179">
        <f t="shared" si="3"/>
        <v>18</v>
      </c>
      <c r="C27" s="179">
        <v>5</v>
      </c>
      <c r="D27" s="179">
        <f t="shared" si="4"/>
        <v>13</v>
      </c>
      <c r="E27" s="179">
        <v>7</v>
      </c>
      <c r="F27" s="179">
        <v>6</v>
      </c>
      <c r="G27" s="179">
        <f t="shared" si="5"/>
        <v>55</v>
      </c>
      <c r="H27" s="10">
        <f t="shared" si="1"/>
        <v>3.0555555555555554</v>
      </c>
      <c r="I27" s="179">
        <v>32</v>
      </c>
      <c r="J27" s="179">
        <v>23</v>
      </c>
      <c r="K27" s="179">
        <f t="shared" si="6"/>
        <v>32</v>
      </c>
      <c r="L27" s="362">
        <f t="shared" si="2"/>
        <v>1.7777777777777777</v>
      </c>
      <c r="M27" s="179">
        <v>21</v>
      </c>
      <c r="N27" s="179">
        <v>11</v>
      </c>
      <c r="O27" s="11" t="s">
        <v>158</v>
      </c>
      <c r="P27" s="13"/>
      <c r="Q27" s="12"/>
      <c r="R27" s="13"/>
      <c r="S27" s="12"/>
    </row>
    <row r="28" spans="1:19" s="108" customFormat="1" ht="18" customHeight="1">
      <c r="A28" s="527" t="s">
        <v>14</v>
      </c>
      <c r="B28" s="179">
        <f t="shared" si="3"/>
        <v>25</v>
      </c>
      <c r="C28" s="179">
        <v>7</v>
      </c>
      <c r="D28" s="179">
        <f t="shared" si="4"/>
        <v>18</v>
      </c>
      <c r="E28" s="179">
        <v>5</v>
      </c>
      <c r="F28" s="179">
        <v>13</v>
      </c>
      <c r="G28" s="179">
        <f t="shared" si="5"/>
        <v>52</v>
      </c>
      <c r="H28" s="10">
        <f t="shared" si="1"/>
        <v>2.08</v>
      </c>
      <c r="I28" s="179">
        <v>31</v>
      </c>
      <c r="J28" s="179">
        <v>21</v>
      </c>
      <c r="K28" s="179">
        <f t="shared" si="6"/>
        <v>38</v>
      </c>
      <c r="L28" s="362">
        <f t="shared" si="2"/>
        <v>1.52</v>
      </c>
      <c r="M28" s="179">
        <v>25</v>
      </c>
      <c r="N28" s="179">
        <v>13</v>
      </c>
      <c r="O28" s="11" t="s">
        <v>128</v>
      </c>
      <c r="P28" s="13"/>
      <c r="Q28" s="12"/>
      <c r="R28" s="13"/>
      <c r="S28" s="12"/>
    </row>
    <row r="29" spans="1:19" s="108" customFormat="1" ht="18" customHeight="1">
      <c r="A29" s="527" t="s">
        <v>26</v>
      </c>
      <c r="B29" s="179">
        <f t="shared" si="3"/>
        <v>18</v>
      </c>
      <c r="C29" s="179">
        <v>6</v>
      </c>
      <c r="D29" s="179">
        <f t="shared" si="4"/>
        <v>12</v>
      </c>
      <c r="E29" s="179">
        <v>5</v>
      </c>
      <c r="F29" s="179">
        <v>7</v>
      </c>
      <c r="G29" s="179">
        <f t="shared" si="5"/>
        <v>48</v>
      </c>
      <c r="H29" s="10">
        <f t="shared" si="1"/>
        <v>2.6666666666666665</v>
      </c>
      <c r="I29" s="179">
        <v>29</v>
      </c>
      <c r="J29" s="179">
        <v>19</v>
      </c>
      <c r="K29" s="179">
        <f t="shared" si="6"/>
        <v>36</v>
      </c>
      <c r="L29" s="362">
        <f t="shared" si="2"/>
        <v>2</v>
      </c>
      <c r="M29" s="179">
        <v>23</v>
      </c>
      <c r="N29" s="179">
        <v>13</v>
      </c>
      <c r="O29" s="11" t="s">
        <v>116</v>
      </c>
      <c r="P29" s="13"/>
      <c r="Q29" s="12"/>
      <c r="R29" s="13"/>
      <c r="S29" s="12"/>
    </row>
    <row r="30" spans="1:19" s="108" customFormat="1" ht="18" customHeight="1">
      <c r="A30" s="527" t="s">
        <v>19</v>
      </c>
      <c r="B30" s="179">
        <f t="shared" si="3"/>
        <v>22</v>
      </c>
      <c r="C30" s="179">
        <v>6</v>
      </c>
      <c r="D30" s="179">
        <f t="shared" si="4"/>
        <v>16</v>
      </c>
      <c r="E30" s="179">
        <v>6</v>
      </c>
      <c r="F30" s="179">
        <v>10</v>
      </c>
      <c r="G30" s="179">
        <f t="shared" si="5"/>
        <v>62</v>
      </c>
      <c r="H30" s="10">
        <f t="shared" si="1"/>
        <v>2.8181818181818183</v>
      </c>
      <c r="I30" s="179">
        <v>37</v>
      </c>
      <c r="J30" s="179">
        <v>25</v>
      </c>
      <c r="K30" s="179">
        <f t="shared" si="6"/>
        <v>47</v>
      </c>
      <c r="L30" s="362">
        <f t="shared" si="2"/>
        <v>2.1363636363636362</v>
      </c>
      <c r="M30" s="179">
        <v>30</v>
      </c>
      <c r="N30" s="179">
        <v>17</v>
      </c>
      <c r="O30" s="11" t="s">
        <v>111</v>
      </c>
      <c r="P30" s="13"/>
      <c r="Q30" s="12"/>
      <c r="R30" s="13"/>
      <c r="S30" s="12"/>
    </row>
    <row r="31" spans="1:19" s="108" customFormat="1" ht="18" customHeight="1">
      <c r="A31" s="527" t="s">
        <v>29</v>
      </c>
      <c r="B31" s="179">
        <f t="shared" si="3"/>
        <v>36</v>
      </c>
      <c r="C31" s="179">
        <v>12</v>
      </c>
      <c r="D31" s="179">
        <f t="shared" si="4"/>
        <v>24</v>
      </c>
      <c r="E31" s="179">
        <v>11</v>
      </c>
      <c r="F31" s="179">
        <v>13</v>
      </c>
      <c r="G31" s="179">
        <f t="shared" si="5"/>
        <v>83</v>
      </c>
      <c r="H31" s="10">
        <f t="shared" si="1"/>
        <v>2.3055555555555554</v>
      </c>
      <c r="I31" s="179">
        <v>53</v>
      </c>
      <c r="J31" s="179">
        <v>30</v>
      </c>
      <c r="K31" s="179">
        <f t="shared" si="6"/>
        <v>59</v>
      </c>
      <c r="L31" s="362">
        <f t="shared" si="2"/>
        <v>1.6388888888888888</v>
      </c>
      <c r="M31" s="179">
        <v>41</v>
      </c>
      <c r="N31" s="179">
        <v>18</v>
      </c>
      <c r="O31" s="11" t="s">
        <v>114</v>
      </c>
      <c r="P31" s="13"/>
      <c r="Q31" s="12"/>
      <c r="R31" s="13"/>
      <c r="S31" s="12"/>
    </row>
    <row r="32" spans="1:19" s="108" customFormat="1" ht="18" customHeight="1">
      <c r="A32" s="527" t="s">
        <v>15</v>
      </c>
      <c r="B32" s="179">
        <f t="shared" si="3"/>
        <v>34</v>
      </c>
      <c r="C32" s="179">
        <v>12</v>
      </c>
      <c r="D32" s="179">
        <f t="shared" si="4"/>
        <v>22</v>
      </c>
      <c r="E32" s="179">
        <v>15</v>
      </c>
      <c r="F32" s="179">
        <v>7</v>
      </c>
      <c r="G32" s="179">
        <f t="shared" si="5"/>
        <v>97</v>
      </c>
      <c r="H32" s="10">
        <f t="shared" si="1"/>
        <v>2.8529411764705883</v>
      </c>
      <c r="I32" s="179">
        <v>63</v>
      </c>
      <c r="J32" s="179">
        <v>34</v>
      </c>
      <c r="K32" s="179">
        <f t="shared" si="6"/>
        <v>67</v>
      </c>
      <c r="L32" s="362">
        <f t="shared" si="2"/>
        <v>1.9705882352941178</v>
      </c>
      <c r="M32" s="179">
        <v>47</v>
      </c>
      <c r="N32" s="179">
        <v>20</v>
      </c>
      <c r="O32" s="11" t="s">
        <v>164</v>
      </c>
      <c r="P32" s="13"/>
      <c r="Q32" s="12"/>
      <c r="R32" s="13"/>
      <c r="S32" s="12"/>
    </row>
    <row r="33" spans="1:19" s="108" customFormat="1" ht="18" customHeight="1">
      <c r="A33" s="527" t="s">
        <v>30</v>
      </c>
      <c r="B33" s="179">
        <f t="shared" si="3"/>
        <v>39</v>
      </c>
      <c r="C33" s="179">
        <v>18</v>
      </c>
      <c r="D33" s="179">
        <f t="shared" si="4"/>
        <v>21</v>
      </c>
      <c r="E33" s="179">
        <v>10</v>
      </c>
      <c r="F33" s="179">
        <v>11</v>
      </c>
      <c r="G33" s="179">
        <f t="shared" si="5"/>
        <v>115</v>
      </c>
      <c r="H33" s="10">
        <f t="shared" si="1"/>
        <v>2.9487179487179489</v>
      </c>
      <c r="I33" s="179">
        <v>65</v>
      </c>
      <c r="J33" s="179">
        <v>50</v>
      </c>
      <c r="K33" s="179">
        <f t="shared" si="6"/>
        <v>81</v>
      </c>
      <c r="L33" s="362">
        <f t="shared" si="2"/>
        <v>2.0769230769230771</v>
      </c>
      <c r="M33" s="179">
        <v>57</v>
      </c>
      <c r="N33" s="179">
        <v>24</v>
      </c>
      <c r="O33" s="11" t="s">
        <v>170</v>
      </c>
      <c r="P33" s="13"/>
      <c r="Q33" s="12"/>
      <c r="R33" s="13"/>
      <c r="S33" s="12"/>
    </row>
    <row r="34" spans="1:19" s="108" customFormat="1" ht="18" customHeight="1">
      <c r="A34" s="527" t="s">
        <v>10</v>
      </c>
      <c r="B34" s="179">
        <f t="shared" si="3"/>
        <v>19</v>
      </c>
      <c r="C34" s="179">
        <v>5</v>
      </c>
      <c r="D34" s="179">
        <f t="shared" si="4"/>
        <v>14</v>
      </c>
      <c r="E34" s="179">
        <v>7</v>
      </c>
      <c r="F34" s="179">
        <v>7</v>
      </c>
      <c r="G34" s="179">
        <f t="shared" si="5"/>
        <v>46</v>
      </c>
      <c r="H34" s="10">
        <f t="shared" si="1"/>
        <v>2.4210526315789473</v>
      </c>
      <c r="I34" s="179">
        <v>28</v>
      </c>
      <c r="J34" s="179">
        <v>18</v>
      </c>
      <c r="K34" s="179">
        <f t="shared" si="6"/>
        <v>28</v>
      </c>
      <c r="L34" s="362">
        <f t="shared" si="2"/>
        <v>1.4736842105263157</v>
      </c>
      <c r="M34" s="179">
        <v>20</v>
      </c>
      <c r="N34" s="179">
        <v>8</v>
      </c>
      <c r="O34" s="11" t="s">
        <v>188</v>
      </c>
      <c r="P34" s="13"/>
      <c r="Q34" s="12"/>
      <c r="R34" s="13"/>
      <c r="S34" s="12"/>
    </row>
    <row r="35" spans="1:19" s="108" customFormat="1" ht="18" customHeight="1">
      <c r="A35" s="527" t="s">
        <v>9</v>
      </c>
      <c r="B35" s="179">
        <f t="shared" si="3"/>
        <v>17</v>
      </c>
      <c r="C35" s="179">
        <v>4</v>
      </c>
      <c r="D35" s="179">
        <f t="shared" si="4"/>
        <v>13</v>
      </c>
      <c r="E35" s="179">
        <v>8</v>
      </c>
      <c r="F35" s="179">
        <v>5</v>
      </c>
      <c r="G35" s="179">
        <f t="shared" si="5"/>
        <v>55</v>
      </c>
      <c r="H35" s="10">
        <f t="shared" si="1"/>
        <v>3.2352941176470589</v>
      </c>
      <c r="I35" s="179">
        <v>28</v>
      </c>
      <c r="J35" s="179">
        <v>27</v>
      </c>
      <c r="K35" s="179">
        <f t="shared" si="6"/>
        <v>32</v>
      </c>
      <c r="L35" s="362">
        <f t="shared" si="2"/>
        <v>1.8823529411764706</v>
      </c>
      <c r="M35" s="179">
        <v>18</v>
      </c>
      <c r="N35" s="179">
        <v>14</v>
      </c>
      <c r="O35" s="11" t="s">
        <v>112</v>
      </c>
      <c r="P35" s="13"/>
      <c r="Q35" s="12"/>
      <c r="R35" s="13"/>
      <c r="S35" s="12"/>
    </row>
    <row r="36" spans="1:19" s="108" customFormat="1" ht="18" customHeight="1">
      <c r="A36" s="527" t="s">
        <v>24</v>
      </c>
      <c r="B36" s="179">
        <f t="shared" si="3"/>
        <v>11</v>
      </c>
      <c r="C36" s="179">
        <v>2</v>
      </c>
      <c r="D36" s="179">
        <f t="shared" si="4"/>
        <v>9</v>
      </c>
      <c r="E36" s="179">
        <v>4</v>
      </c>
      <c r="F36" s="179">
        <v>5</v>
      </c>
      <c r="G36" s="179">
        <f t="shared" si="5"/>
        <v>29</v>
      </c>
      <c r="H36" s="10">
        <f t="shared" si="1"/>
        <v>2.6363636363636362</v>
      </c>
      <c r="I36" s="179">
        <v>17</v>
      </c>
      <c r="J36" s="179">
        <v>12</v>
      </c>
      <c r="K36" s="179">
        <f t="shared" si="6"/>
        <v>20</v>
      </c>
      <c r="L36" s="362">
        <f t="shared" si="2"/>
        <v>1.8181818181818181</v>
      </c>
      <c r="M36" s="179">
        <v>11</v>
      </c>
      <c r="N36" s="179">
        <v>9</v>
      </c>
      <c r="O36" s="11" t="s">
        <v>123</v>
      </c>
      <c r="P36" s="13"/>
      <c r="Q36" s="12"/>
      <c r="R36" s="13"/>
      <c r="S36" s="12"/>
    </row>
    <row r="37" spans="1:19" s="108" customFormat="1" ht="18" customHeight="1">
      <c r="A37" s="527" t="s">
        <v>16</v>
      </c>
      <c r="B37" s="179">
        <f t="shared" si="3"/>
        <v>29</v>
      </c>
      <c r="C37" s="179">
        <v>5</v>
      </c>
      <c r="D37" s="179">
        <f t="shared" si="4"/>
        <v>24</v>
      </c>
      <c r="E37" s="179">
        <v>15</v>
      </c>
      <c r="F37" s="179">
        <v>9</v>
      </c>
      <c r="G37" s="179">
        <f t="shared" si="5"/>
        <v>64</v>
      </c>
      <c r="H37" s="10">
        <f t="shared" si="1"/>
        <v>2.2068965517241379</v>
      </c>
      <c r="I37" s="179">
        <v>41</v>
      </c>
      <c r="J37" s="179">
        <v>23</v>
      </c>
      <c r="K37" s="179">
        <f t="shared" si="6"/>
        <v>49</v>
      </c>
      <c r="L37" s="362">
        <f t="shared" si="2"/>
        <v>1.6896551724137931</v>
      </c>
      <c r="M37" s="179">
        <v>35</v>
      </c>
      <c r="N37" s="179">
        <v>14</v>
      </c>
      <c r="O37" s="11" t="s">
        <v>122</v>
      </c>
      <c r="P37" s="13"/>
      <c r="Q37" s="12"/>
      <c r="R37" s="13"/>
      <c r="S37" s="12"/>
    </row>
    <row r="38" spans="1:19" s="82" customFormat="1" ht="8.1" customHeight="1">
      <c r="A38" s="374"/>
      <c r="B38" s="375"/>
      <c r="C38" s="212"/>
      <c r="D38" s="212"/>
      <c r="E38" s="212"/>
      <c r="F38" s="212"/>
      <c r="G38" s="212"/>
      <c r="H38" s="376"/>
      <c r="I38" s="212"/>
      <c r="J38" s="212"/>
      <c r="K38" s="377"/>
      <c r="L38" s="378"/>
      <c r="M38" s="377"/>
      <c r="N38" s="379"/>
      <c r="O38" s="611"/>
      <c r="R38" s="139"/>
    </row>
    <row r="39" spans="1:19" s="138" customFormat="1" ht="18" customHeight="1">
      <c r="A39" s="870" t="s">
        <v>708</v>
      </c>
      <c r="B39" s="870"/>
      <c r="C39" s="870"/>
      <c r="D39" s="87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1" t="s">
        <v>534</v>
      </c>
    </row>
    <row r="40" spans="1:19" ht="15" customHeight="1"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</row>
    <row r="41" spans="1:19" ht="12" customHeight="1"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</row>
  </sheetData>
  <mergeCells count="8">
    <mergeCell ref="A2:H2"/>
    <mergeCell ref="I2:O2"/>
    <mergeCell ref="I3:O3"/>
    <mergeCell ref="A39:D39"/>
    <mergeCell ref="K5:N5"/>
    <mergeCell ref="G5:H5"/>
    <mergeCell ref="B5:F5"/>
    <mergeCell ref="D6:F6"/>
  </mergeCells>
  <phoneticPr fontId="39" type="noConversion"/>
  <printOptions horizontalCentered="1"/>
  <pageMargins left="0.39370078740157483" right="0.39370078740157483" top="0.55118110236220474" bottom="0.55118110236220474" header="0.51181102362204722" footer="0.51181102362204722"/>
  <pageSetup paperSize="9" orientation="portrait" blackAndWhite="1" r:id="rId1"/>
  <headerFooter scaleWithDoc="0"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view="pageBreakPreview" zoomScale="85" zoomScaleNormal="100" zoomScaleSheetLayoutView="85" workbookViewId="0">
      <pane xSplit="1" ySplit="9" topLeftCell="B10" activePane="bottomRight" state="frozen"/>
      <selection activeCell="F2" sqref="F2"/>
      <selection pane="topRight" activeCell="F2" sqref="F2"/>
      <selection pane="bottomLeft" activeCell="F2" sqref="F2"/>
      <selection pane="bottomRight" activeCell="A2" sqref="A2"/>
    </sheetView>
  </sheetViews>
  <sheetFormatPr defaultRowHeight="12"/>
  <cols>
    <col min="1" max="1" width="13.7109375" style="70" customWidth="1"/>
    <col min="2" max="5" width="19.7109375" style="70" customWidth="1"/>
    <col min="6" max="10" width="18.7109375" style="70" customWidth="1"/>
    <col min="11" max="11" width="13.7109375" style="70" customWidth="1"/>
    <col min="12" max="15" width="18.7109375" style="70" customWidth="1"/>
    <col min="16" max="16" width="16.5703125" style="70" customWidth="1"/>
    <col min="17" max="16384" width="9.140625" style="70"/>
  </cols>
  <sheetData>
    <row r="1" spans="1:16" s="105" customFormat="1" ht="24.95" customHeight="1">
      <c r="A1" s="105" t="s">
        <v>643</v>
      </c>
      <c r="B1" s="157"/>
      <c r="C1" s="158"/>
      <c r="J1" s="159" t="s">
        <v>644</v>
      </c>
      <c r="K1" s="105" t="s">
        <v>645</v>
      </c>
      <c r="P1" s="159"/>
    </row>
    <row r="2" spans="1:16" s="66" customFormat="1" ht="24.95" customHeight="1">
      <c r="A2" s="189" t="s">
        <v>731</v>
      </c>
      <c r="B2" s="289"/>
      <c r="C2" s="289"/>
      <c r="D2" s="289"/>
      <c r="E2" s="289"/>
      <c r="F2" s="777" t="s">
        <v>656</v>
      </c>
      <c r="G2" s="777"/>
      <c r="H2" s="777"/>
      <c r="I2" s="777"/>
      <c r="J2" s="777"/>
      <c r="K2" s="189" t="s">
        <v>732</v>
      </c>
      <c r="L2" s="290"/>
      <c r="M2" s="290"/>
      <c r="N2" s="322"/>
      <c r="O2" s="290"/>
      <c r="P2" s="290"/>
    </row>
    <row r="3" spans="1:16" s="67" customFormat="1" ht="23.1" customHeight="1">
      <c r="B3" s="272"/>
      <c r="C3" s="272"/>
      <c r="D3" s="272"/>
      <c r="E3" s="272"/>
      <c r="F3" s="272"/>
      <c r="G3" s="272"/>
      <c r="H3" s="272"/>
      <c r="I3" s="272"/>
      <c r="J3" s="272"/>
      <c r="K3" s="777" t="s">
        <v>657</v>
      </c>
      <c r="L3" s="777"/>
      <c r="M3" s="777"/>
      <c r="N3" s="777"/>
      <c r="O3" s="777"/>
      <c r="P3" s="777"/>
    </row>
    <row r="4" spans="1:16" s="107" customFormat="1" ht="15" customHeight="1" thickBot="1">
      <c r="A4" s="107" t="s">
        <v>565</v>
      </c>
      <c r="B4" s="382"/>
      <c r="C4" s="382"/>
      <c r="J4" s="620" t="s">
        <v>566</v>
      </c>
      <c r="K4" s="107" t="s">
        <v>565</v>
      </c>
      <c r="P4" s="68" t="s">
        <v>566</v>
      </c>
    </row>
    <row r="5" spans="1:16" s="108" customFormat="1" ht="18.75" customHeight="1">
      <c r="A5" s="162" t="s">
        <v>196</v>
      </c>
      <c r="B5" s="874" t="s">
        <v>567</v>
      </c>
      <c r="C5" s="834"/>
      <c r="D5" s="834"/>
      <c r="E5" s="834"/>
      <c r="F5" s="732" t="s">
        <v>459</v>
      </c>
      <c r="G5" s="383" t="s">
        <v>460</v>
      </c>
      <c r="H5" s="383" t="s">
        <v>461</v>
      </c>
      <c r="I5" s="383" t="s">
        <v>462</v>
      </c>
      <c r="J5" s="614" t="s">
        <v>315</v>
      </c>
      <c r="K5" s="616" t="s">
        <v>196</v>
      </c>
      <c r="L5" s="621" t="s">
        <v>463</v>
      </c>
      <c r="M5" s="383" t="s">
        <v>464</v>
      </c>
      <c r="N5" s="383" t="s">
        <v>465</v>
      </c>
      <c r="O5" s="383" t="s">
        <v>466</v>
      </c>
      <c r="P5" s="265" t="s">
        <v>315</v>
      </c>
    </row>
    <row r="6" spans="1:16" s="108" customFormat="1" ht="18" customHeight="1">
      <c r="A6" s="312"/>
      <c r="B6" s="871" t="s">
        <v>467</v>
      </c>
      <c r="C6" s="873"/>
      <c r="D6" s="871" t="s">
        <v>468</v>
      </c>
      <c r="E6" s="872"/>
      <c r="F6" s="312" t="s">
        <v>69</v>
      </c>
      <c r="G6" s="312" t="s">
        <v>69</v>
      </c>
      <c r="H6" s="312" t="s">
        <v>69</v>
      </c>
      <c r="I6" s="312" t="s">
        <v>69</v>
      </c>
      <c r="J6" s="622"/>
      <c r="K6" s="312"/>
      <c r="L6" s="312" t="s">
        <v>69</v>
      </c>
      <c r="M6" s="312" t="s">
        <v>69</v>
      </c>
      <c r="N6" s="312" t="s">
        <v>69</v>
      </c>
      <c r="O6" s="312" t="s">
        <v>52</v>
      </c>
      <c r="P6" s="200"/>
    </row>
    <row r="7" spans="1:16" s="108" customFormat="1" ht="15" customHeight="1">
      <c r="A7" s="312"/>
      <c r="B7" s="734" t="s">
        <v>210</v>
      </c>
      <c r="C7" s="309"/>
      <c r="D7" s="170" t="s">
        <v>156</v>
      </c>
      <c r="E7" s="170"/>
      <c r="F7" s="301"/>
      <c r="G7" s="301"/>
      <c r="H7" s="301"/>
      <c r="I7" s="301"/>
      <c r="J7" s="324"/>
      <c r="K7" s="312"/>
      <c r="L7" s="301"/>
      <c r="M7" s="301"/>
      <c r="N7" s="301"/>
      <c r="O7" s="301"/>
      <c r="P7" s="324"/>
    </row>
    <row r="8" spans="1:16" s="108" customFormat="1" ht="16.5" customHeight="1">
      <c r="A8" s="312"/>
      <c r="B8" s="279" t="s">
        <v>469</v>
      </c>
      <c r="C8" s="312" t="s">
        <v>470</v>
      </c>
      <c r="D8" s="312" t="s">
        <v>469</v>
      </c>
      <c r="E8" s="467" t="s">
        <v>470</v>
      </c>
      <c r="F8" s="730" t="s">
        <v>127</v>
      </c>
      <c r="H8" s="175"/>
      <c r="I8" s="175"/>
      <c r="J8" s="324"/>
      <c r="K8" s="312"/>
      <c r="L8" s="175"/>
      <c r="M8" s="175"/>
      <c r="N8" s="175"/>
      <c r="O8" s="293" t="s">
        <v>277</v>
      </c>
      <c r="P8" s="324"/>
    </row>
    <row r="9" spans="1:16" s="108" customFormat="1" ht="17.25" customHeight="1">
      <c r="A9" s="281" t="s">
        <v>197</v>
      </c>
      <c r="B9" s="733" t="s">
        <v>187</v>
      </c>
      <c r="C9" s="731" t="s">
        <v>74</v>
      </c>
      <c r="D9" s="731" t="s">
        <v>187</v>
      </c>
      <c r="E9" s="729" t="s">
        <v>74</v>
      </c>
      <c r="F9" s="731" t="s">
        <v>235</v>
      </c>
      <c r="G9" s="176" t="s">
        <v>250</v>
      </c>
      <c r="H9" s="176" t="s">
        <v>211</v>
      </c>
      <c r="I9" s="176" t="s">
        <v>234</v>
      </c>
      <c r="J9" s="615" t="s">
        <v>313</v>
      </c>
      <c r="K9" s="281" t="s">
        <v>197</v>
      </c>
      <c r="L9" s="618" t="s">
        <v>257</v>
      </c>
      <c r="M9" s="176" t="s">
        <v>208</v>
      </c>
      <c r="N9" s="176" t="s">
        <v>233</v>
      </c>
      <c r="O9" s="176" t="s">
        <v>155</v>
      </c>
      <c r="P9" s="199" t="s">
        <v>313</v>
      </c>
    </row>
    <row r="10" spans="1:16" s="688" customFormat="1" ht="17.100000000000001" customHeight="1">
      <c r="A10" s="703">
        <v>2016</v>
      </c>
      <c r="B10" s="702">
        <v>26600</v>
      </c>
      <c r="C10" s="700">
        <v>99814</v>
      </c>
      <c r="D10" s="700">
        <v>109</v>
      </c>
      <c r="E10" s="700">
        <v>130</v>
      </c>
      <c r="F10" s="700">
        <v>7245</v>
      </c>
      <c r="G10" s="700">
        <v>15872</v>
      </c>
      <c r="H10" s="700">
        <v>2921</v>
      </c>
      <c r="I10" s="700">
        <v>267</v>
      </c>
      <c r="J10" s="701">
        <v>2016</v>
      </c>
      <c r="K10" s="703">
        <v>2016</v>
      </c>
      <c r="L10" s="700">
        <v>157</v>
      </c>
      <c r="M10" s="700">
        <v>87</v>
      </c>
      <c r="N10" s="700">
        <v>101</v>
      </c>
      <c r="O10" s="704">
        <v>59</v>
      </c>
      <c r="P10" s="701">
        <v>2016</v>
      </c>
    </row>
    <row r="11" spans="1:16" s="144" customFormat="1" ht="17.100000000000001" customHeight="1">
      <c r="A11" s="270">
        <v>2017</v>
      </c>
      <c r="B11" s="244">
        <v>26875</v>
      </c>
      <c r="C11" s="202">
        <v>101642</v>
      </c>
      <c r="D11" s="202">
        <v>64</v>
      </c>
      <c r="E11" s="202">
        <v>106</v>
      </c>
      <c r="F11" s="202">
        <v>7023</v>
      </c>
      <c r="G11" s="202">
        <v>15977</v>
      </c>
      <c r="H11" s="202">
        <v>3190</v>
      </c>
      <c r="I11" s="202">
        <v>342</v>
      </c>
      <c r="J11" s="203">
        <v>2017</v>
      </c>
      <c r="K11" s="270">
        <v>2017</v>
      </c>
      <c r="L11" s="202">
        <v>162</v>
      </c>
      <c r="M11" s="202">
        <v>90</v>
      </c>
      <c r="N11" s="202">
        <v>99</v>
      </c>
      <c r="O11" s="302">
        <v>56</v>
      </c>
      <c r="P11" s="203">
        <v>2017</v>
      </c>
    </row>
    <row r="12" spans="1:16" s="144" customFormat="1" ht="17.100000000000001" customHeight="1">
      <c r="A12" s="270">
        <v>2018</v>
      </c>
      <c r="B12" s="244">
        <v>27220</v>
      </c>
      <c r="C12" s="202">
        <v>115782.53000000046</v>
      </c>
      <c r="D12" s="202">
        <v>76</v>
      </c>
      <c r="E12" s="202">
        <v>226.26000000000002</v>
      </c>
      <c r="F12" s="202">
        <v>6861</v>
      </c>
      <c r="G12" s="202">
        <v>16115</v>
      </c>
      <c r="H12" s="202">
        <v>3461</v>
      </c>
      <c r="I12" s="202">
        <v>442</v>
      </c>
      <c r="J12" s="203">
        <v>2018</v>
      </c>
      <c r="K12" s="270">
        <v>2018</v>
      </c>
      <c r="L12" s="202">
        <v>169</v>
      </c>
      <c r="M12" s="202">
        <v>88</v>
      </c>
      <c r="N12" s="202">
        <v>95</v>
      </c>
      <c r="O12" s="302">
        <v>65</v>
      </c>
      <c r="P12" s="203">
        <v>2018</v>
      </c>
    </row>
    <row r="13" spans="1:16" s="108" customFormat="1" ht="17.100000000000001" customHeight="1">
      <c r="A13" s="293">
        <v>2019</v>
      </c>
      <c r="B13" s="205">
        <v>27333</v>
      </c>
      <c r="C13" s="205">
        <v>119296.95000000062</v>
      </c>
      <c r="D13" s="205">
        <v>80</v>
      </c>
      <c r="E13" s="205">
        <v>297.49999999999994</v>
      </c>
      <c r="F13" s="205">
        <v>6561</v>
      </c>
      <c r="G13" s="205">
        <v>16195</v>
      </c>
      <c r="H13" s="205">
        <v>3664</v>
      </c>
      <c r="I13" s="205">
        <v>544</v>
      </c>
      <c r="J13" s="613">
        <v>2019</v>
      </c>
      <c r="K13" s="619">
        <v>2019</v>
      </c>
      <c r="L13" s="205">
        <v>187</v>
      </c>
      <c r="M13" s="205">
        <v>92</v>
      </c>
      <c r="N13" s="205">
        <v>99</v>
      </c>
      <c r="O13" s="205">
        <v>71</v>
      </c>
      <c r="P13" s="171">
        <v>2019</v>
      </c>
    </row>
    <row r="14" spans="1:16" s="108" customFormat="1" ht="17.100000000000001" customHeight="1">
      <c r="A14" s="293">
        <v>2020</v>
      </c>
      <c r="B14" s="205">
        <v>27884</v>
      </c>
      <c r="C14" s="205">
        <v>122160.69000000057</v>
      </c>
      <c r="D14" s="205">
        <v>82</v>
      </c>
      <c r="E14" s="205">
        <v>258.95</v>
      </c>
      <c r="F14" s="205">
        <v>6591</v>
      </c>
      <c r="G14" s="205">
        <v>16471</v>
      </c>
      <c r="H14" s="205">
        <v>3795</v>
      </c>
      <c r="I14" s="205">
        <v>624</v>
      </c>
      <c r="J14" s="613">
        <v>2020</v>
      </c>
      <c r="K14" s="619">
        <v>2020</v>
      </c>
      <c r="L14" s="205">
        <v>211</v>
      </c>
      <c r="M14" s="205">
        <v>100</v>
      </c>
      <c r="N14" s="205">
        <v>104</v>
      </c>
      <c r="O14" s="205">
        <v>70</v>
      </c>
      <c r="P14" s="171">
        <v>2020</v>
      </c>
    </row>
    <row r="15" spans="1:16" s="108" customFormat="1" ht="36" customHeight="1">
      <c r="A15" s="283">
        <v>2021</v>
      </c>
      <c r="B15" s="207">
        <f>SUM(B16:B37)</f>
        <v>27712</v>
      </c>
      <c r="C15" s="207">
        <f t="shared" ref="C15:I15" si="0">SUM(C16:C37)</f>
        <v>123724.66000000069</v>
      </c>
      <c r="D15" s="207">
        <f t="shared" si="0"/>
        <v>95</v>
      </c>
      <c r="E15" s="207">
        <f t="shared" si="0"/>
        <v>299.37</v>
      </c>
      <c r="F15" s="207">
        <f t="shared" si="0"/>
        <v>6360</v>
      </c>
      <c r="G15" s="207">
        <f t="shared" si="0"/>
        <v>16409</v>
      </c>
      <c r="H15" s="207">
        <f t="shared" si="0"/>
        <v>3831</v>
      </c>
      <c r="I15" s="207">
        <f t="shared" si="0"/>
        <v>714</v>
      </c>
      <c r="J15" s="182">
        <f>A15</f>
        <v>2021</v>
      </c>
      <c r="K15" s="283">
        <f>J15</f>
        <v>2021</v>
      </c>
      <c r="L15" s="207">
        <f t="shared" ref="L15" si="1">SUM(L16:L37)</f>
        <v>203</v>
      </c>
      <c r="M15" s="207">
        <f t="shared" ref="M15" si="2">SUM(M16:M37)</f>
        <v>113</v>
      </c>
      <c r="N15" s="207">
        <f t="shared" ref="N15" si="3">SUM(N16:N37)</f>
        <v>108</v>
      </c>
      <c r="O15" s="207">
        <f t="shared" ref="O15" si="4">SUM(O16:O37)</f>
        <v>69</v>
      </c>
      <c r="P15" s="182">
        <f>K15</f>
        <v>2021</v>
      </c>
    </row>
    <row r="16" spans="1:16" s="144" customFormat="1" ht="18" customHeight="1">
      <c r="A16" s="285" t="s">
        <v>12</v>
      </c>
      <c r="B16" s="543">
        <v>985</v>
      </c>
      <c r="C16" s="543">
        <v>22202.150000000056</v>
      </c>
      <c r="D16" s="543">
        <v>6</v>
      </c>
      <c r="E16" s="543">
        <v>27.240000000000002</v>
      </c>
      <c r="F16" s="543">
        <v>156</v>
      </c>
      <c r="G16" s="543">
        <v>565</v>
      </c>
      <c r="H16" s="543">
        <v>136</v>
      </c>
      <c r="I16" s="543">
        <v>6</v>
      </c>
      <c r="J16" s="208" t="s">
        <v>119</v>
      </c>
      <c r="K16" s="285" t="s">
        <v>12</v>
      </c>
      <c r="L16" s="543">
        <v>44</v>
      </c>
      <c r="M16" s="543">
        <v>27</v>
      </c>
      <c r="N16" s="543">
        <v>42</v>
      </c>
      <c r="O16" s="543">
        <v>15</v>
      </c>
      <c r="P16" s="208" t="s">
        <v>119</v>
      </c>
    </row>
    <row r="17" spans="1:16" s="144" customFormat="1" ht="18" customHeight="1">
      <c r="A17" s="285" t="s">
        <v>25</v>
      </c>
      <c r="B17" s="543">
        <v>3460</v>
      </c>
      <c r="C17" s="543">
        <v>30638.120000000385</v>
      </c>
      <c r="D17" s="543">
        <v>8</v>
      </c>
      <c r="E17" s="543">
        <v>34.51</v>
      </c>
      <c r="F17" s="543">
        <v>290</v>
      </c>
      <c r="G17" s="543">
        <v>2299</v>
      </c>
      <c r="H17" s="543">
        <v>568</v>
      </c>
      <c r="I17" s="543">
        <v>60</v>
      </c>
      <c r="J17" s="208" t="s">
        <v>117</v>
      </c>
      <c r="K17" s="285" t="s">
        <v>25</v>
      </c>
      <c r="L17" s="543">
        <v>83</v>
      </c>
      <c r="M17" s="543">
        <v>63</v>
      </c>
      <c r="N17" s="543">
        <v>52</v>
      </c>
      <c r="O17" s="543">
        <v>53</v>
      </c>
      <c r="P17" s="208" t="s">
        <v>117</v>
      </c>
    </row>
    <row r="18" spans="1:16" s="144" customFormat="1" ht="18" customHeight="1">
      <c r="A18" s="285" t="s">
        <v>13</v>
      </c>
      <c r="B18" s="543">
        <v>206</v>
      </c>
      <c r="C18" s="543">
        <v>810.19999999999959</v>
      </c>
      <c r="D18" s="543">
        <v>8</v>
      </c>
      <c r="E18" s="543">
        <v>3.0300000000000002</v>
      </c>
      <c r="F18" s="543">
        <v>52</v>
      </c>
      <c r="G18" s="543">
        <v>110</v>
      </c>
      <c r="H18" s="543">
        <v>31</v>
      </c>
      <c r="I18" s="543">
        <v>20</v>
      </c>
      <c r="J18" s="208" t="s">
        <v>115</v>
      </c>
      <c r="K18" s="285" t="s">
        <v>13</v>
      </c>
      <c r="L18" s="543">
        <v>1</v>
      </c>
      <c r="M18" s="286"/>
      <c r="N18" s="286"/>
      <c r="O18" s="286"/>
      <c r="P18" s="208" t="s">
        <v>115</v>
      </c>
    </row>
    <row r="19" spans="1:16" s="144" customFormat="1" ht="18" customHeight="1">
      <c r="A19" s="285" t="s">
        <v>28</v>
      </c>
      <c r="B19" s="543">
        <v>59</v>
      </c>
      <c r="C19" s="543">
        <v>41.74</v>
      </c>
      <c r="D19" s="286"/>
      <c r="E19" s="286"/>
      <c r="F19" s="543">
        <v>51</v>
      </c>
      <c r="G19" s="543">
        <v>8</v>
      </c>
      <c r="H19" s="286"/>
      <c r="I19" s="286"/>
      <c r="J19" s="208" t="s">
        <v>316</v>
      </c>
      <c r="K19" s="285" t="s">
        <v>28</v>
      </c>
      <c r="L19" s="286"/>
      <c r="M19" s="286"/>
      <c r="N19" s="286"/>
      <c r="O19" s="286"/>
      <c r="P19" s="208" t="s">
        <v>316</v>
      </c>
    </row>
    <row r="20" spans="1:16" s="144" customFormat="1" ht="18" customHeight="1">
      <c r="A20" s="285" t="s">
        <v>22</v>
      </c>
      <c r="B20" s="543">
        <v>254</v>
      </c>
      <c r="C20" s="543">
        <v>381.15</v>
      </c>
      <c r="D20" s="543"/>
      <c r="E20" s="543"/>
      <c r="F20" s="543">
        <v>39</v>
      </c>
      <c r="G20" s="543">
        <v>215</v>
      </c>
      <c r="H20" s="286"/>
      <c r="I20" s="286"/>
      <c r="J20" s="208" t="s">
        <v>165</v>
      </c>
      <c r="K20" s="285" t="s">
        <v>22</v>
      </c>
      <c r="L20" s="286"/>
      <c r="M20" s="286"/>
      <c r="N20" s="286"/>
      <c r="O20" s="286"/>
      <c r="P20" s="208" t="s">
        <v>165</v>
      </c>
    </row>
    <row r="21" spans="1:16" s="144" customFormat="1" ht="18" customHeight="1">
      <c r="A21" s="285" t="s">
        <v>21</v>
      </c>
      <c r="B21" s="543">
        <v>4</v>
      </c>
      <c r="C21" s="543">
        <v>2.14</v>
      </c>
      <c r="D21" s="286"/>
      <c r="E21" s="286"/>
      <c r="F21" s="543">
        <v>4</v>
      </c>
      <c r="G21" s="286"/>
      <c r="H21" s="286"/>
      <c r="I21" s="286"/>
      <c r="J21" s="208" t="s">
        <v>113</v>
      </c>
      <c r="K21" s="285" t="s">
        <v>21</v>
      </c>
      <c r="L21" s="286"/>
      <c r="M21" s="286"/>
      <c r="N21" s="286"/>
      <c r="O21" s="286"/>
      <c r="P21" s="208" t="s">
        <v>113</v>
      </c>
    </row>
    <row r="22" spans="1:16" s="144" customFormat="1" ht="18" customHeight="1">
      <c r="A22" s="285" t="s">
        <v>20</v>
      </c>
      <c r="B22" s="543">
        <v>2</v>
      </c>
      <c r="C22" s="543">
        <v>0.52</v>
      </c>
      <c r="D22" s="286"/>
      <c r="E22" s="286"/>
      <c r="F22" s="543">
        <v>2</v>
      </c>
      <c r="G22" s="286"/>
      <c r="H22" s="286"/>
      <c r="I22" s="286"/>
      <c r="J22" s="208" t="s">
        <v>162</v>
      </c>
      <c r="K22" s="285" t="s">
        <v>20</v>
      </c>
      <c r="L22" s="286"/>
      <c r="M22" s="286"/>
      <c r="N22" s="286"/>
      <c r="O22" s="286"/>
      <c r="P22" s="208" t="s">
        <v>162</v>
      </c>
    </row>
    <row r="23" spans="1:16" s="144" customFormat="1" ht="18" customHeight="1">
      <c r="A23" s="285" t="s">
        <v>11</v>
      </c>
      <c r="B23" s="543">
        <v>3</v>
      </c>
      <c r="C23" s="543">
        <v>0.77</v>
      </c>
      <c r="D23" s="286"/>
      <c r="E23" s="286"/>
      <c r="F23" s="543">
        <v>3</v>
      </c>
      <c r="G23" s="286"/>
      <c r="H23" s="286"/>
      <c r="I23" s="286"/>
      <c r="J23" s="208" t="s">
        <v>121</v>
      </c>
      <c r="K23" s="285" t="s">
        <v>11</v>
      </c>
      <c r="L23" s="286"/>
      <c r="M23" s="286"/>
      <c r="N23" s="286"/>
      <c r="O23" s="286"/>
      <c r="P23" s="208" t="s">
        <v>121</v>
      </c>
    </row>
    <row r="24" spans="1:16" s="144" customFormat="1" ht="18" customHeight="1">
      <c r="A24" s="285" t="s">
        <v>18</v>
      </c>
      <c r="B24" s="543">
        <v>3156</v>
      </c>
      <c r="C24" s="543">
        <v>11322.299999999997</v>
      </c>
      <c r="D24" s="543">
        <v>6</v>
      </c>
      <c r="E24" s="543">
        <v>31.6</v>
      </c>
      <c r="F24" s="543">
        <v>364</v>
      </c>
      <c r="G24" s="543">
        <v>2179</v>
      </c>
      <c r="H24" s="543">
        <v>454</v>
      </c>
      <c r="I24" s="543">
        <v>162</v>
      </c>
      <c r="J24" s="208" t="s">
        <v>124</v>
      </c>
      <c r="K24" s="285" t="s">
        <v>18</v>
      </c>
      <c r="L24" s="543">
        <v>2</v>
      </c>
      <c r="M24" s="543">
        <v>1</v>
      </c>
      <c r="N24" s="543"/>
      <c r="O24" s="543"/>
      <c r="P24" s="208" t="s">
        <v>124</v>
      </c>
    </row>
    <row r="25" spans="1:16" s="144" customFormat="1" ht="18" customHeight="1">
      <c r="A25" s="285" t="s">
        <v>23</v>
      </c>
      <c r="B25" s="543">
        <v>422</v>
      </c>
      <c r="C25" s="543">
        <v>1639.2200000000005</v>
      </c>
      <c r="D25" s="543">
        <v>1</v>
      </c>
      <c r="E25" s="543">
        <v>0.1</v>
      </c>
      <c r="F25" s="543">
        <v>48</v>
      </c>
      <c r="G25" s="543">
        <v>284</v>
      </c>
      <c r="H25" s="543">
        <v>67</v>
      </c>
      <c r="I25" s="543">
        <v>24</v>
      </c>
      <c r="J25" s="208" t="s">
        <v>120</v>
      </c>
      <c r="K25" s="285" t="s">
        <v>23</v>
      </c>
      <c r="L25" s="286"/>
      <c r="M25" s="286"/>
      <c r="N25" s="286"/>
      <c r="O25" s="286"/>
      <c r="P25" s="208" t="s">
        <v>120</v>
      </c>
    </row>
    <row r="26" spans="1:16" s="144" customFormat="1" ht="18" customHeight="1">
      <c r="A26" s="285" t="s">
        <v>27</v>
      </c>
      <c r="B26" s="286"/>
      <c r="C26" s="286"/>
      <c r="D26" s="286"/>
      <c r="E26" s="286"/>
      <c r="F26" s="286"/>
      <c r="G26" s="286"/>
      <c r="H26" s="543"/>
      <c r="I26" s="543"/>
      <c r="J26" s="208" t="s">
        <v>118</v>
      </c>
      <c r="K26" s="285" t="s">
        <v>27</v>
      </c>
      <c r="L26" s="286"/>
      <c r="M26" s="286"/>
      <c r="N26" s="286"/>
      <c r="O26" s="286"/>
      <c r="P26" s="208" t="s">
        <v>118</v>
      </c>
    </row>
    <row r="27" spans="1:16" s="144" customFormat="1" ht="18" customHeight="1">
      <c r="A27" s="285" t="s">
        <v>8</v>
      </c>
      <c r="B27" s="543">
        <v>991</v>
      </c>
      <c r="C27" s="543">
        <v>1975.9399999999976</v>
      </c>
      <c r="D27" s="286">
        <v>1</v>
      </c>
      <c r="E27" s="286">
        <v>0.88</v>
      </c>
      <c r="F27" s="543">
        <v>254</v>
      </c>
      <c r="G27" s="543">
        <v>687</v>
      </c>
      <c r="H27" s="543">
        <v>44</v>
      </c>
      <c r="I27" s="543">
        <v>7</v>
      </c>
      <c r="J27" s="208" t="s">
        <v>158</v>
      </c>
      <c r="K27" s="285" t="s">
        <v>8</v>
      </c>
      <c r="L27" s="286"/>
      <c r="M27" s="286"/>
      <c r="N27" s="286"/>
      <c r="O27" s="286"/>
      <c r="P27" s="208" t="s">
        <v>158</v>
      </c>
    </row>
    <row r="28" spans="1:16" s="144" customFormat="1" ht="18" customHeight="1">
      <c r="A28" s="285" t="s">
        <v>14</v>
      </c>
      <c r="B28" s="543">
        <v>323</v>
      </c>
      <c r="C28" s="543">
        <v>744.40999999999951</v>
      </c>
      <c r="D28" s="286"/>
      <c r="E28" s="286"/>
      <c r="F28" s="543">
        <v>67</v>
      </c>
      <c r="G28" s="543">
        <v>236</v>
      </c>
      <c r="H28" s="543">
        <v>16</v>
      </c>
      <c r="I28" s="543">
        <v>4</v>
      </c>
      <c r="J28" s="208" t="s">
        <v>128</v>
      </c>
      <c r="K28" s="285" t="s">
        <v>14</v>
      </c>
      <c r="L28" s="286"/>
      <c r="M28" s="286"/>
      <c r="N28" s="286"/>
      <c r="O28" s="286"/>
      <c r="P28" s="208" t="s">
        <v>128</v>
      </c>
    </row>
    <row r="29" spans="1:16" s="144" customFormat="1" ht="18" customHeight="1">
      <c r="A29" s="285" t="s">
        <v>26</v>
      </c>
      <c r="B29" s="543">
        <v>1977</v>
      </c>
      <c r="C29" s="543">
        <v>6482.3500000000085</v>
      </c>
      <c r="D29" s="543">
        <v>4</v>
      </c>
      <c r="E29" s="543">
        <v>7.04</v>
      </c>
      <c r="F29" s="543">
        <v>393</v>
      </c>
      <c r="G29" s="543">
        <v>1177</v>
      </c>
      <c r="H29" s="543">
        <v>360</v>
      </c>
      <c r="I29" s="543">
        <v>48</v>
      </c>
      <c r="J29" s="208" t="s">
        <v>116</v>
      </c>
      <c r="K29" s="285" t="s">
        <v>26</v>
      </c>
      <c r="L29" s="543">
        <v>2</v>
      </c>
      <c r="M29" s="286">
        <v>1</v>
      </c>
      <c r="N29" s="286"/>
      <c r="O29" s="286"/>
      <c r="P29" s="208" t="s">
        <v>116</v>
      </c>
    </row>
    <row r="30" spans="1:16" s="144" customFormat="1" ht="18" customHeight="1">
      <c r="A30" s="285" t="s">
        <v>19</v>
      </c>
      <c r="B30" s="543">
        <v>126</v>
      </c>
      <c r="C30" s="543">
        <v>317.64999999999998</v>
      </c>
      <c r="D30" s="286">
        <v>1</v>
      </c>
      <c r="E30" s="286">
        <v>4.67</v>
      </c>
      <c r="F30" s="543">
        <v>36</v>
      </c>
      <c r="G30" s="543">
        <v>77</v>
      </c>
      <c r="H30" s="543">
        <v>14</v>
      </c>
      <c r="I30" s="543"/>
      <c r="J30" s="208" t="s">
        <v>111</v>
      </c>
      <c r="K30" s="285" t="s">
        <v>19</v>
      </c>
      <c r="L30" s="286"/>
      <c r="M30" s="286"/>
      <c r="N30" s="286"/>
      <c r="O30" s="286"/>
      <c r="P30" s="208" t="s">
        <v>111</v>
      </c>
    </row>
    <row r="31" spans="1:16" s="144" customFormat="1" ht="18" customHeight="1">
      <c r="A31" s="285" t="s">
        <v>29</v>
      </c>
      <c r="B31" s="543">
        <v>752</v>
      </c>
      <c r="C31" s="543">
        <v>1101.0100000000016</v>
      </c>
      <c r="D31" s="286"/>
      <c r="E31" s="286"/>
      <c r="F31" s="543">
        <v>339</v>
      </c>
      <c r="G31" s="543">
        <v>404</v>
      </c>
      <c r="H31" s="543">
        <v>7</v>
      </c>
      <c r="I31" s="543">
        <v>1</v>
      </c>
      <c r="J31" s="208" t="s">
        <v>114</v>
      </c>
      <c r="K31" s="285" t="s">
        <v>29</v>
      </c>
      <c r="L31" s="286">
        <v>1</v>
      </c>
      <c r="M31" s="286"/>
      <c r="N31" s="286"/>
      <c r="O31" s="286"/>
      <c r="P31" s="208" t="s">
        <v>114</v>
      </c>
    </row>
    <row r="32" spans="1:16" s="144" customFormat="1" ht="18" customHeight="1">
      <c r="A32" s="285" t="s">
        <v>15</v>
      </c>
      <c r="B32" s="543">
        <v>127</v>
      </c>
      <c r="C32" s="543">
        <v>243.93999999999997</v>
      </c>
      <c r="D32" s="286"/>
      <c r="E32" s="286"/>
      <c r="F32" s="543">
        <v>49</v>
      </c>
      <c r="G32" s="543">
        <v>72</v>
      </c>
      <c r="H32" s="543">
        <v>6</v>
      </c>
      <c r="I32" s="543"/>
      <c r="J32" s="208" t="s">
        <v>164</v>
      </c>
      <c r="K32" s="285" t="s">
        <v>15</v>
      </c>
      <c r="L32" s="286"/>
      <c r="M32" s="286"/>
      <c r="N32" s="286"/>
      <c r="O32" s="286"/>
      <c r="P32" s="208" t="s">
        <v>164</v>
      </c>
    </row>
    <row r="33" spans="1:16" s="144" customFormat="1" ht="18" customHeight="1">
      <c r="A33" s="285" t="s">
        <v>30</v>
      </c>
      <c r="B33" s="543">
        <v>731</v>
      </c>
      <c r="C33" s="543">
        <v>3130.009999999997</v>
      </c>
      <c r="D33" s="543">
        <v>46</v>
      </c>
      <c r="E33" s="543">
        <v>120.33000000000003</v>
      </c>
      <c r="F33" s="543">
        <v>160</v>
      </c>
      <c r="G33" s="543">
        <v>457</v>
      </c>
      <c r="H33" s="543">
        <v>109</v>
      </c>
      <c r="I33" s="543">
        <v>26</v>
      </c>
      <c r="J33" s="208" t="s">
        <v>170</v>
      </c>
      <c r="K33" s="285" t="s">
        <v>30</v>
      </c>
      <c r="L33" s="543">
        <v>17</v>
      </c>
      <c r="M33" s="543">
        <v>6</v>
      </c>
      <c r="N33" s="543">
        <v>2</v>
      </c>
      <c r="O33" s="543"/>
      <c r="P33" s="208" t="s">
        <v>170</v>
      </c>
    </row>
    <row r="34" spans="1:16" s="144" customFormat="1" ht="18" customHeight="1">
      <c r="A34" s="285" t="s">
        <v>10</v>
      </c>
      <c r="B34" s="543">
        <v>5</v>
      </c>
      <c r="C34" s="543">
        <v>3.6999999999999993</v>
      </c>
      <c r="D34" s="286"/>
      <c r="E34" s="286"/>
      <c r="F34" s="543">
        <v>4</v>
      </c>
      <c r="G34" s="543">
        <v>1</v>
      </c>
      <c r="H34" s="286"/>
      <c r="I34" s="286"/>
      <c r="J34" s="208" t="s">
        <v>188</v>
      </c>
      <c r="K34" s="285" t="s">
        <v>10</v>
      </c>
      <c r="L34" s="286"/>
      <c r="M34" s="286"/>
      <c r="N34" s="286"/>
      <c r="O34" s="286"/>
      <c r="P34" s="208" t="s">
        <v>188</v>
      </c>
    </row>
    <row r="35" spans="1:16" s="144" customFormat="1" ht="18" customHeight="1">
      <c r="A35" s="285" t="s">
        <v>9</v>
      </c>
      <c r="B35" s="543">
        <v>7892</v>
      </c>
      <c r="C35" s="543">
        <v>23063.150000000107</v>
      </c>
      <c r="D35" s="543">
        <v>2</v>
      </c>
      <c r="E35" s="543">
        <v>11.35</v>
      </c>
      <c r="F35" s="543">
        <v>1644</v>
      </c>
      <c r="G35" s="543">
        <v>4857</v>
      </c>
      <c r="H35" s="543">
        <v>1245</v>
      </c>
      <c r="I35" s="543">
        <v>136</v>
      </c>
      <c r="J35" s="208" t="s">
        <v>112</v>
      </c>
      <c r="K35" s="285" t="s">
        <v>9</v>
      </c>
      <c r="L35" s="543">
        <v>10</v>
      </c>
      <c r="M35" s="543">
        <v>1</v>
      </c>
      <c r="N35" s="543"/>
      <c r="O35" s="543">
        <v>1</v>
      </c>
      <c r="P35" s="208" t="s">
        <v>112</v>
      </c>
    </row>
    <row r="36" spans="1:16" s="144" customFormat="1" ht="18" customHeight="1">
      <c r="A36" s="285" t="s">
        <v>24</v>
      </c>
      <c r="B36" s="658">
        <v>2712</v>
      </c>
      <c r="C36" s="543">
        <v>9112.6100000000661</v>
      </c>
      <c r="D36" s="286">
        <v>1</v>
      </c>
      <c r="E36" s="286">
        <v>4.91</v>
      </c>
      <c r="F36" s="543">
        <v>995</v>
      </c>
      <c r="G36" s="543">
        <v>1118</v>
      </c>
      <c r="H36" s="543">
        <v>456</v>
      </c>
      <c r="I36" s="543">
        <v>123</v>
      </c>
      <c r="J36" s="208" t="s">
        <v>123</v>
      </c>
      <c r="K36" s="285" t="s">
        <v>24</v>
      </c>
      <c r="L36" s="543">
        <v>14</v>
      </c>
      <c r="M36" s="543">
        <v>7</v>
      </c>
      <c r="N36" s="286"/>
      <c r="O36" s="286"/>
      <c r="P36" s="208" t="s">
        <v>123</v>
      </c>
    </row>
    <row r="37" spans="1:16" s="112" customFormat="1" ht="18" customHeight="1">
      <c r="A37" s="285" t="s">
        <v>16</v>
      </c>
      <c r="B37" s="658">
        <v>3525</v>
      </c>
      <c r="C37" s="543">
        <v>10511.580000000084</v>
      </c>
      <c r="D37" s="543">
        <v>11</v>
      </c>
      <c r="E37" s="543">
        <v>53.71</v>
      </c>
      <c r="F37" s="543">
        <v>1410</v>
      </c>
      <c r="G37" s="543">
        <v>1663</v>
      </c>
      <c r="H37" s="543">
        <v>318</v>
      </c>
      <c r="I37" s="543">
        <v>97</v>
      </c>
      <c r="J37" s="208" t="s">
        <v>122</v>
      </c>
      <c r="K37" s="317" t="s">
        <v>16</v>
      </c>
      <c r="L37" s="658">
        <v>29</v>
      </c>
      <c r="M37" s="543">
        <v>7</v>
      </c>
      <c r="N37" s="543">
        <v>12</v>
      </c>
      <c r="O37" s="286"/>
      <c r="P37" s="208" t="s">
        <v>122</v>
      </c>
    </row>
    <row r="38" spans="1:16" s="144" customFormat="1" ht="6" customHeight="1">
      <c r="B38" s="659"/>
      <c r="C38" s="384"/>
      <c r="D38" s="213"/>
      <c r="E38" s="385"/>
      <c r="F38" s="213"/>
      <c r="G38" s="213"/>
      <c r="H38" s="213"/>
      <c r="I38" s="213"/>
      <c r="J38" s="214"/>
      <c r="L38" s="660"/>
      <c r="M38" s="213"/>
      <c r="N38" s="213"/>
      <c r="O38" s="260"/>
      <c r="P38" s="214"/>
    </row>
    <row r="39" spans="1:16" s="92" customFormat="1" ht="15" customHeight="1">
      <c r="A39" s="386" t="s">
        <v>568</v>
      </c>
      <c r="B39" s="387"/>
      <c r="C39" s="388"/>
      <c r="D39" s="215"/>
      <c r="E39" s="369"/>
      <c r="F39" s="215"/>
      <c r="G39" s="215"/>
      <c r="H39" s="215"/>
      <c r="I39" s="215"/>
      <c r="J39" s="487" t="s">
        <v>662</v>
      </c>
      <c r="K39" s="386" t="s">
        <v>568</v>
      </c>
      <c r="L39" s="215"/>
      <c r="M39" s="215"/>
      <c r="N39" s="875" t="s">
        <v>661</v>
      </c>
      <c r="O39" s="875"/>
      <c r="P39" s="875"/>
    </row>
    <row r="40" spans="1:16" s="110" customFormat="1" ht="15" customHeight="1">
      <c r="A40" s="69" t="s">
        <v>569</v>
      </c>
      <c r="B40" s="216"/>
      <c r="C40" s="216"/>
      <c r="D40" s="216"/>
      <c r="E40" s="216"/>
      <c r="F40" s="216"/>
      <c r="G40" s="216"/>
      <c r="H40" s="216"/>
      <c r="I40" s="216"/>
      <c r="J40" s="487" t="s">
        <v>663</v>
      </c>
      <c r="K40" s="69" t="s">
        <v>569</v>
      </c>
      <c r="L40" s="216"/>
      <c r="M40" s="216"/>
      <c r="N40" s="798" t="s">
        <v>663</v>
      </c>
      <c r="O40" s="798"/>
      <c r="P40" s="798"/>
    </row>
    <row r="41" spans="1:16" ht="12.75">
      <c r="A41" s="77"/>
      <c r="B41" s="137"/>
      <c r="C41" s="137"/>
      <c r="D41" s="137"/>
      <c r="E41" s="137"/>
      <c r="F41" s="137"/>
      <c r="G41" s="137"/>
      <c r="H41" s="137"/>
      <c r="I41" s="137"/>
      <c r="J41" s="78"/>
      <c r="K41" s="77"/>
      <c r="L41" s="137"/>
      <c r="M41" s="137"/>
      <c r="N41" s="137"/>
      <c r="O41" s="137"/>
      <c r="P41" s="78"/>
    </row>
    <row r="42" spans="1:16">
      <c r="B42" s="145"/>
      <c r="C42" s="145"/>
      <c r="D42" s="145"/>
      <c r="E42" s="145"/>
      <c r="F42" s="145"/>
      <c r="G42" s="145"/>
      <c r="H42" s="145"/>
      <c r="I42" s="145"/>
      <c r="L42" s="145"/>
      <c r="M42" s="145"/>
      <c r="N42" s="145"/>
      <c r="O42" s="145"/>
    </row>
    <row r="43" spans="1:16">
      <c r="B43" s="145"/>
      <c r="F43" s="145"/>
    </row>
    <row r="44" spans="1:16">
      <c r="B44" s="145"/>
      <c r="F44" s="145"/>
    </row>
  </sheetData>
  <sheetProtection formatCells="0" formatColumns="0" formatRows="0" insertColumns="0" insertRows="0" insertHyperlinks="0" deleteColumns="0" deleteRows="0" selectLockedCells="1" sort="0" autoFilter="0" pivotTables="0"/>
  <mergeCells count="7">
    <mergeCell ref="N40:P40"/>
    <mergeCell ref="D6:E6"/>
    <mergeCell ref="B6:C6"/>
    <mergeCell ref="B5:E5"/>
    <mergeCell ref="F2:J2"/>
    <mergeCell ref="K3:P3"/>
    <mergeCell ref="N39:P39"/>
  </mergeCells>
  <phoneticPr fontId="39" type="noConversion"/>
  <printOptions horizontalCentered="1"/>
  <pageMargins left="0.39370078740157483" right="0.39370078740157483" top="0.55118110236220474" bottom="0.55118110236220474" header="0.51181102362204722" footer="0.51181102362204722"/>
  <pageSetup paperSize="9" scale="95" orientation="portrait" blackAndWhite="1" r:id="rId1"/>
  <headerFooter scaleWithDoc="0" alignWithMargins="0"/>
  <colBreaks count="2" manualBreakCount="2">
    <brk id="5" max="41" man="1"/>
    <brk id="10" max="41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view="pageBreakPreview" zoomScale="85" zoomScaleNormal="100" zoomScaleSheetLayoutView="85" workbookViewId="0">
      <selection activeCell="A2" sqref="A2:H2"/>
    </sheetView>
  </sheetViews>
  <sheetFormatPr defaultRowHeight="12"/>
  <cols>
    <col min="1" max="1" width="13" style="71" customWidth="1"/>
    <col min="2" max="2" width="12.140625" style="70" customWidth="1"/>
    <col min="3" max="3" width="13.140625" style="70" customWidth="1"/>
    <col min="4" max="4" width="12.140625" style="70" customWidth="1"/>
    <col min="5" max="5" width="13.140625" style="70" customWidth="1"/>
    <col min="6" max="6" width="12.140625" style="70" customWidth="1"/>
    <col min="7" max="7" width="13.140625" style="70" customWidth="1"/>
    <col min="8" max="8" width="17.7109375" style="71" customWidth="1"/>
    <col min="9" max="9" width="13.85546875" style="70" customWidth="1"/>
    <col min="10" max="16384" width="9.140625" style="70"/>
  </cols>
  <sheetData>
    <row r="1" spans="1:8" s="105" customFormat="1" ht="24.95" customHeight="1">
      <c r="A1" s="217"/>
      <c r="B1" s="157"/>
      <c r="C1" s="158"/>
      <c r="H1" s="400" t="s">
        <v>646</v>
      </c>
    </row>
    <row r="2" spans="1:8" s="115" customFormat="1" ht="24.95" customHeight="1">
      <c r="A2" s="776" t="s">
        <v>737</v>
      </c>
      <c r="B2" s="776"/>
      <c r="C2" s="776"/>
      <c r="D2" s="776"/>
      <c r="E2" s="776"/>
      <c r="F2" s="776"/>
      <c r="G2" s="776"/>
      <c r="H2" s="776"/>
    </row>
    <row r="3" spans="1:8" s="67" customFormat="1" ht="23.1" customHeight="1">
      <c r="A3" s="401" t="s">
        <v>110</v>
      </c>
      <c r="B3" s="190"/>
      <c r="C3" s="190"/>
      <c r="D3" s="190"/>
      <c r="E3" s="190"/>
      <c r="F3" s="190"/>
      <c r="G3" s="190"/>
      <c r="H3" s="401"/>
    </row>
    <row r="4" spans="1:8" s="107" customFormat="1" ht="15" customHeight="1" thickBot="1">
      <c r="A4" s="218" t="s">
        <v>535</v>
      </c>
      <c r="H4" s="248" t="s">
        <v>536</v>
      </c>
    </row>
    <row r="5" spans="1:8" s="108" customFormat="1" ht="18" customHeight="1">
      <c r="A5" s="769" t="s">
        <v>236</v>
      </c>
      <c r="B5" s="256">
        <v>2016</v>
      </c>
      <c r="C5" s="192"/>
      <c r="D5" s="402">
        <v>2017</v>
      </c>
      <c r="E5" s="264"/>
      <c r="F5" s="256">
        <v>2018</v>
      </c>
      <c r="G5" s="192"/>
      <c r="H5" s="770" t="s">
        <v>37</v>
      </c>
    </row>
    <row r="6" spans="1:8" s="108" customFormat="1" ht="18" customHeight="1">
      <c r="A6" s="758"/>
      <c r="B6" s="173" t="s">
        <v>311</v>
      </c>
      <c r="C6" s="173" t="s">
        <v>225</v>
      </c>
      <c r="D6" s="173" t="s">
        <v>311</v>
      </c>
      <c r="E6" s="173" t="s">
        <v>225</v>
      </c>
      <c r="F6" s="173" t="s">
        <v>311</v>
      </c>
      <c r="G6" s="173" t="s">
        <v>225</v>
      </c>
      <c r="H6" s="763"/>
    </row>
    <row r="7" spans="1:8" s="108" customFormat="1" ht="18" customHeight="1">
      <c r="A7" s="775"/>
      <c r="B7" s="665" t="s">
        <v>207</v>
      </c>
      <c r="C7" s="665" t="s">
        <v>216</v>
      </c>
      <c r="D7" s="665" t="s">
        <v>207</v>
      </c>
      <c r="E7" s="665" t="s">
        <v>216</v>
      </c>
      <c r="F7" s="665" t="s">
        <v>207</v>
      </c>
      <c r="G7" s="665" t="s">
        <v>216</v>
      </c>
      <c r="H7" s="787"/>
    </row>
    <row r="8" spans="1:8" s="407" customFormat="1" ht="20.100000000000001" customHeight="1">
      <c r="A8" s="403" t="s">
        <v>219</v>
      </c>
      <c r="B8" s="405">
        <v>327518</v>
      </c>
      <c r="C8" s="405">
        <v>1317008444</v>
      </c>
      <c r="D8" s="404">
        <v>340748</v>
      </c>
      <c r="E8" s="404">
        <v>1355076660</v>
      </c>
      <c r="F8" s="404">
        <v>370029</v>
      </c>
      <c r="G8" s="404">
        <v>1452231192</v>
      </c>
      <c r="H8" s="406" t="s">
        <v>314</v>
      </c>
    </row>
    <row r="9" spans="1:8" s="407" customFormat="1" ht="20.100000000000001" customHeight="1">
      <c r="A9" s="408" t="s">
        <v>303</v>
      </c>
      <c r="B9" s="282">
        <v>57</v>
      </c>
      <c r="C9" s="282">
        <v>342945</v>
      </c>
      <c r="D9" s="202">
        <v>55</v>
      </c>
      <c r="E9" s="202">
        <v>326400</v>
      </c>
      <c r="F9" s="202">
        <v>1</v>
      </c>
      <c r="G9" s="202">
        <v>14729</v>
      </c>
      <c r="H9" s="259" t="s">
        <v>205</v>
      </c>
    </row>
    <row r="10" spans="1:8" s="407" customFormat="1" ht="20.100000000000001" customHeight="1">
      <c r="A10" s="408" t="s">
        <v>309</v>
      </c>
      <c r="B10" s="282">
        <v>85</v>
      </c>
      <c r="C10" s="282">
        <v>3357262</v>
      </c>
      <c r="D10" s="202">
        <v>1530</v>
      </c>
      <c r="E10" s="202">
        <v>22766327</v>
      </c>
      <c r="F10" s="202">
        <v>2349</v>
      </c>
      <c r="G10" s="202">
        <v>30424927</v>
      </c>
      <c r="H10" s="259" t="s">
        <v>161</v>
      </c>
    </row>
    <row r="11" spans="1:8" s="407" customFormat="1" ht="20.100000000000001" customHeight="1">
      <c r="A11" s="408" t="s">
        <v>239</v>
      </c>
      <c r="B11" s="282">
        <v>1257</v>
      </c>
      <c r="C11" s="282">
        <v>5811739</v>
      </c>
      <c r="D11" s="202">
        <v>1264</v>
      </c>
      <c r="E11" s="202">
        <v>5637000</v>
      </c>
      <c r="F11" s="202">
        <v>2402</v>
      </c>
      <c r="G11" s="202">
        <v>11456774</v>
      </c>
      <c r="H11" s="259" t="s">
        <v>308</v>
      </c>
    </row>
    <row r="12" spans="1:8" s="407" customFormat="1" ht="20.100000000000001" customHeight="1">
      <c r="A12" s="408" t="s">
        <v>275</v>
      </c>
      <c r="B12" s="282">
        <v>47730</v>
      </c>
      <c r="C12" s="282">
        <v>15351019</v>
      </c>
      <c r="D12" s="202">
        <v>1043</v>
      </c>
      <c r="E12" s="202">
        <v>9269575</v>
      </c>
      <c r="F12" s="202">
        <v>3096</v>
      </c>
      <c r="G12" s="202">
        <v>17181399</v>
      </c>
      <c r="H12" s="259" t="s">
        <v>95</v>
      </c>
    </row>
    <row r="13" spans="1:8" s="407" customFormat="1" ht="20.100000000000001" customHeight="1">
      <c r="A13" s="408" t="s">
        <v>238</v>
      </c>
      <c r="B13" s="282">
        <v>14432</v>
      </c>
      <c r="C13" s="282">
        <v>54267075</v>
      </c>
      <c r="D13" s="202">
        <v>16172</v>
      </c>
      <c r="E13" s="202">
        <v>55938790</v>
      </c>
      <c r="F13" s="202">
        <v>17422</v>
      </c>
      <c r="G13" s="202">
        <v>59839499</v>
      </c>
      <c r="H13" s="259" t="s">
        <v>217</v>
      </c>
    </row>
    <row r="14" spans="1:8" s="407" customFormat="1" ht="20.100000000000001" customHeight="1">
      <c r="A14" s="408" t="s">
        <v>310</v>
      </c>
      <c r="B14" s="282">
        <v>15180</v>
      </c>
      <c r="C14" s="282">
        <v>72063937</v>
      </c>
      <c r="D14" s="202">
        <v>13586</v>
      </c>
      <c r="E14" s="202">
        <v>73747115</v>
      </c>
      <c r="F14" s="202">
        <v>14580</v>
      </c>
      <c r="G14" s="202">
        <v>78719915</v>
      </c>
      <c r="H14" s="259" t="s">
        <v>271</v>
      </c>
    </row>
    <row r="15" spans="1:8" s="407" customFormat="1" ht="20.100000000000001" customHeight="1">
      <c r="A15" s="408" t="s">
        <v>218</v>
      </c>
      <c r="B15" s="282">
        <v>37975</v>
      </c>
      <c r="C15" s="282">
        <v>103107728</v>
      </c>
      <c r="D15" s="202">
        <v>30327</v>
      </c>
      <c r="E15" s="202">
        <v>193758126</v>
      </c>
      <c r="F15" s="202">
        <v>20207</v>
      </c>
      <c r="G15" s="202">
        <v>137439547</v>
      </c>
      <c r="H15" s="259" t="s">
        <v>272</v>
      </c>
    </row>
    <row r="16" spans="1:8" s="407" customFormat="1" ht="20.100000000000001" customHeight="1">
      <c r="A16" s="408" t="s">
        <v>312</v>
      </c>
      <c r="B16" s="282">
        <v>176416</v>
      </c>
      <c r="C16" s="282">
        <v>509094660</v>
      </c>
      <c r="D16" s="202">
        <v>253839</v>
      </c>
      <c r="E16" s="202">
        <v>720716590</v>
      </c>
      <c r="F16" s="202">
        <v>272022</v>
      </c>
      <c r="G16" s="202">
        <v>751709538</v>
      </c>
      <c r="H16" s="259" t="s">
        <v>192</v>
      </c>
    </row>
    <row r="17" spans="1:8" s="407" customFormat="1" ht="20.100000000000001" customHeight="1">
      <c r="A17" s="408" t="s">
        <v>139</v>
      </c>
      <c r="B17" s="282">
        <v>43</v>
      </c>
      <c r="C17" s="282">
        <v>989000</v>
      </c>
      <c r="D17" s="202">
        <v>43</v>
      </c>
      <c r="E17" s="202">
        <v>989000</v>
      </c>
      <c r="F17" s="202">
        <v>44</v>
      </c>
      <c r="G17" s="202">
        <v>990000</v>
      </c>
      <c r="H17" s="259" t="s">
        <v>150</v>
      </c>
    </row>
    <row r="18" spans="1:8" s="407" customFormat="1" ht="20.100000000000001" customHeight="1">
      <c r="A18" s="408" t="s">
        <v>304</v>
      </c>
      <c r="B18" s="282">
        <v>1268</v>
      </c>
      <c r="C18" s="282">
        <v>2761094</v>
      </c>
      <c r="D18" s="202">
        <v>1292</v>
      </c>
      <c r="E18" s="202">
        <v>2957867</v>
      </c>
      <c r="F18" s="202">
        <v>1209</v>
      </c>
      <c r="G18" s="202">
        <v>3377946</v>
      </c>
      <c r="H18" s="259" t="s">
        <v>107</v>
      </c>
    </row>
    <row r="19" spans="1:8" s="407" customFormat="1" ht="20.100000000000001" customHeight="1">
      <c r="A19" s="408" t="s">
        <v>280</v>
      </c>
      <c r="B19" s="282">
        <v>14923</v>
      </c>
      <c r="C19" s="282">
        <v>195853620</v>
      </c>
      <c r="D19" s="202">
        <v>11040</v>
      </c>
      <c r="E19" s="202">
        <v>210980744</v>
      </c>
      <c r="F19" s="202">
        <v>16407</v>
      </c>
      <c r="G19" s="202">
        <v>257171957</v>
      </c>
      <c r="H19" s="409" t="s">
        <v>98</v>
      </c>
    </row>
    <row r="20" spans="1:8" s="407" customFormat="1" ht="20.100000000000001" customHeight="1">
      <c r="A20" s="408" t="s">
        <v>240</v>
      </c>
      <c r="B20" s="282">
        <v>125</v>
      </c>
      <c r="C20" s="282">
        <v>565220</v>
      </c>
      <c r="D20" s="202">
        <v>133</v>
      </c>
      <c r="E20" s="202">
        <v>574000</v>
      </c>
      <c r="F20" s="202">
        <v>401</v>
      </c>
      <c r="G20" s="202">
        <v>550</v>
      </c>
      <c r="H20" s="259" t="s">
        <v>166</v>
      </c>
    </row>
    <row r="21" spans="1:8" s="407" customFormat="1" ht="20.100000000000001" customHeight="1" thickBot="1">
      <c r="A21" s="408" t="s">
        <v>126</v>
      </c>
      <c r="B21" s="202">
        <v>18027</v>
      </c>
      <c r="C21" s="202">
        <v>353443145</v>
      </c>
      <c r="D21" s="410">
        <v>10424</v>
      </c>
      <c r="E21" s="410">
        <v>57415126</v>
      </c>
      <c r="F21" s="410">
        <v>19889</v>
      </c>
      <c r="G21" s="410">
        <v>103904411</v>
      </c>
      <c r="H21" s="259" t="s">
        <v>295</v>
      </c>
    </row>
    <row r="22" spans="1:8" s="407" customFormat="1" ht="20.100000000000001" customHeight="1">
      <c r="A22" s="879" t="s">
        <v>236</v>
      </c>
      <c r="B22" s="256">
        <v>2019</v>
      </c>
      <c r="C22" s="192"/>
      <c r="D22" s="402">
        <v>2020</v>
      </c>
      <c r="E22" s="264"/>
      <c r="F22" s="402">
        <v>2021</v>
      </c>
      <c r="G22" s="264"/>
      <c r="H22" s="877" t="s">
        <v>37</v>
      </c>
    </row>
    <row r="23" spans="1:8" s="407" customFormat="1" ht="20.100000000000001" customHeight="1">
      <c r="A23" s="880"/>
      <c r="B23" s="173" t="s">
        <v>311</v>
      </c>
      <c r="C23" s="173" t="s">
        <v>225</v>
      </c>
      <c r="D23" s="173" t="s">
        <v>311</v>
      </c>
      <c r="E23" s="173" t="s">
        <v>225</v>
      </c>
      <c r="F23" s="173" t="s">
        <v>311</v>
      </c>
      <c r="G23" s="173" t="s">
        <v>225</v>
      </c>
      <c r="H23" s="878"/>
    </row>
    <row r="24" spans="1:8" s="407" customFormat="1" ht="20.100000000000001" customHeight="1">
      <c r="A24" s="880"/>
      <c r="B24" s="665" t="s">
        <v>207</v>
      </c>
      <c r="C24" s="665" t="s">
        <v>216</v>
      </c>
      <c r="D24" s="665" t="s">
        <v>207</v>
      </c>
      <c r="E24" s="665" t="s">
        <v>216</v>
      </c>
      <c r="F24" s="177" t="s">
        <v>207</v>
      </c>
      <c r="G24" s="177" t="s">
        <v>216</v>
      </c>
      <c r="H24" s="878"/>
    </row>
    <row r="25" spans="1:8" s="407" customFormat="1" ht="20.100000000000001" customHeight="1">
      <c r="A25" s="411" t="s">
        <v>219</v>
      </c>
      <c r="B25" s="404">
        <v>273034.40600000002</v>
      </c>
      <c r="C25" s="404">
        <v>1297299766</v>
      </c>
      <c r="D25" s="412">
        <v>296483.68599999999</v>
      </c>
      <c r="E25" s="412">
        <v>1513676498</v>
      </c>
      <c r="F25" s="412">
        <f>SUM(F26:F38)</f>
        <v>297916</v>
      </c>
      <c r="G25" s="412">
        <f>SUM(G26:G38)</f>
        <v>1677370367</v>
      </c>
      <c r="H25" s="406" t="s">
        <v>314</v>
      </c>
    </row>
    <row r="26" spans="1:8" s="407" customFormat="1" ht="20.100000000000001" customHeight="1">
      <c r="A26" s="408" t="s">
        <v>303</v>
      </c>
      <c r="B26" s="202">
        <v>7.83</v>
      </c>
      <c r="C26" s="202">
        <v>289093</v>
      </c>
      <c r="D26" s="202">
        <v>235.011</v>
      </c>
      <c r="E26" s="202">
        <v>730975</v>
      </c>
      <c r="F26" s="202">
        <v>451</v>
      </c>
      <c r="G26" s="202">
        <v>8020116</v>
      </c>
      <c r="H26" s="259" t="s">
        <v>205</v>
      </c>
    </row>
    <row r="27" spans="1:8" s="407" customFormat="1" ht="20.100000000000001" customHeight="1">
      <c r="A27" s="408" t="s">
        <v>309</v>
      </c>
      <c r="B27" s="202">
        <v>1225.6089999999999</v>
      </c>
      <c r="C27" s="202">
        <v>15094158</v>
      </c>
      <c r="D27" s="202">
        <v>1148.7719999999999</v>
      </c>
      <c r="E27" s="202">
        <v>15476997</v>
      </c>
      <c r="F27" s="202">
        <v>684</v>
      </c>
      <c r="G27" s="202">
        <v>8280280</v>
      </c>
      <c r="H27" s="259" t="s">
        <v>161</v>
      </c>
    </row>
    <row r="28" spans="1:8" s="407" customFormat="1" ht="20.100000000000001" customHeight="1">
      <c r="A28" s="408" t="s">
        <v>239</v>
      </c>
      <c r="B28" s="202">
        <v>2158.3380000000002</v>
      </c>
      <c r="C28" s="202">
        <v>13612578</v>
      </c>
      <c r="D28" s="202">
        <v>2703.444</v>
      </c>
      <c r="E28" s="202">
        <v>21733029</v>
      </c>
      <c r="F28" s="202">
        <v>1802</v>
      </c>
      <c r="G28" s="202">
        <v>20547110</v>
      </c>
      <c r="H28" s="259" t="s">
        <v>308</v>
      </c>
    </row>
    <row r="29" spans="1:8" s="407" customFormat="1" ht="20.100000000000001" customHeight="1">
      <c r="A29" s="408" t="s">
        <v>275</v>
      </c>
      <c r="B29" s="202">
        <v>1487.3810000000001</v>
      </c>
      <c r="C29" s="202">
        <v>8097628</v>
      </c>
      <c r="D29" s="202">
        <v>1516.925</v>
      </c>
      <c r="E29" s="202">
        <v>11171670</v>
      </c>
      <c r="F29" s="202">
        <v>2379</v>
      </c>
      <c r="G29" s="202">
        <v>13116430</v>
      </c>
      <c r="H29" s="259" t="s">
        <v>95</v>
      </c>
    </row>
    <row r="30" spans="1:8" s="407" customFormat="1" ht="20.100000000000001" customHeight="1">
      <c r="A30" s="408" t="s">
        <v>238</v>
      </c>
      <c r="B30" s="202">
        <v>12758.047</v>
      </c>
      <c r="C30" s="202">
        <v>42815550</v>
      </c>
      <c r="D30" s="202">
        <v>14497.306</v>
      </c>
      <c r="E30" s="202">
        <v>55880094</v>
      </c>
      <c r="F30" s="202">
        <v>12477</v>
      </c>
      <c r="G30" s="202">
        <v>62979923</v>
      </c>
      <c r="H30" s="259" t="s">
        <v>217</v>
      </c>
    </row>
    <row r="31" spans="1:8" s="407" customFormat="1" ht="20.100000000000001" customHeight="1">
      <c r="A31" s="408" t="s">
        <v>310</v>
      </c>
      <c r="B31" s="202">
        <v>15083.994000000001</v>
      </c>
      <c r="C31" s="202">
        <v>72223757</v>
      </c>
      <c r="D31" s="202">
        <v>15137.205</v>
      </c>
      <c r="E31" s="202">
        <v>73340717</v>
      </c>
      <c r="F31" s="202">
        <v>14825</v>
      </c>
      <c r="G31" s="202">
        <v>74950104</v>
      </c>
      <c r="H31" s="259" t="s">
        <v>271</v>
      </c>
    </row>
    <row r="32" spans="1:8" s="407" customFormat="1" ht="20.100000000000001" customHeight="1">
      <c r="A32" s="408" t="s">
        <v>218</v>
      </c>
      <c r="B32" s="202">
        <v>39677.076999999997</v>
      </c>
      <c r="C32" s="202">
        <v>289845797</v>
      </c>
      <c r="D32" s="202">
        <v>40200.883999999998</v>
      </c>
      <c r="E32" s="202">
        <v>282821633</v>
      </c>
      <c r="F32" s="202">
        <v>39771</v>
      </c>
      <c r="G32" s="202">
        <v>345544453</v>
      </c>
      <c r="H32" s="259" t="s">
        <v>272</v>
      </c>
    </row>
    <row r="33" spans="1:8" s="407" customFormat="1" ht="20.100000000000001" customHeight="1">
      <c r="A33" s="408" t="s">
        <v>312</v>
      </c>
      <c r="B33" s="202">
        <v>176251.111</v>
      </c>
      <c r="C33" s="202">
        <v>573253720</v>
      </c>
      <c r="D33" s="202">
        <v>198964.098</v>
      </c>
      <c r="E33" s="202">
        <v>715790212</v>
      </c>
      <c r="F33" s="202">
        <v>191087</v>
      </c>
      <c r="G33" s="202">
        <v>787362709</v>
      </c>
      <c r="H33" s="259" t="s">
        <v>192</v>
      </c>
    </row>
    <row r="34" spans="1:8" s="407" customFormat="1" ht="20.100000000000001" customHeight="1">
      <c r="A34" s="408" t="s">
        <v>139</v>
      </c>
      <c r="B34" s="202">
        <v>61.5</v>
      </c>
      <c r="C34" s="202">
        <v>1414000</v>
      </c>
      <c r="D34" s="202">
        <v>117.26</v>
      </c>
      <c r="E34" s="202">
        <v>2272000</v>
      </c>
      <c r="F34" s="202">
        <v>119</v>
      </c>
      <c r="G34" s="202">
        <v>3132900</v>
      </c>
      <c r="H34" s="259" t="s">
        <v>150</v>
      </c>
    </row>
    <row r="35" spans="1:8" s="407" customFormat="1" ht="20.100000000000001" customHeight="1">
      <c r="A35" s="408" t="s">
        <v>304</v>
      </c>
      <c r="B35" s="202">
        <v>1288.0329999999999</v>
      </c>
      <c r="C35" s="202">
        <v>24173650</v>
      </c>
      <c r="D35" s="202">
        <v>1244.473</v>
      </c>
      <c r="E35" s="202">
        <v>13588279</v>
      </c>
      <c r="F35" s="202">
        <v>1159</v>
      </c>
      <c r="G35" s="202">
        <v>3298235</v>
      </c>
      <c r="H35" s="259" t="s">
        <v>107</v>
      </c>
    </row>
    <row r="36" spans="1:8" s="407" customFormat="1" ht="20.100000000000001" customHeight="1">
      <c r="A36" s="408" t="s">
        <v>280</v>
      </c>
      <c r="B36" s="202">
        <v>9551.9860000000008</v>
      </c>
      <c r="C36" s="202">
        <v>214362543</v>
      </c>
      <c r="D36" s="202">
        <v>13701.594999999999</v>
      </c>
      <c r="E36" s="202">
        <v>276230477</v>
      </c>
      <c r="F36" s="202">
        <v>13900</v>
      </c>
      <c r="G36" s="202">
        <v>290706595</v>
      </c>
      <c r="H36" s="409" t="s">
        <v>98</v>
      </c>
    </row>
    <row r="37" spans="1:8" s="407" customFormat="1" ht="20.100000000000001" customHeight="1">
      <c r="A37" s="408" t="s">
        <v>240</v>
      </c>
      <c r="B37" s="202">
        <v>371.42</v>
      </c>
      <c r="C37" s="202">
        <v>836038</v>
      </c>
      <c r="D37" s="202">
        <v>290.58699999999999</v>
      </c>
      <c r="E37" s="202">
        <v>705019</v>
      </c>
      <c r="F37" s="202">
        <v>1</v>
      </c>
      <c r="G37" s="202">
        <v>35406</v>
      </c>
      <c r="H37" s="259" t="s">
        <v>166</v>
      </c>
    </row>
    <row r="38" spans="1:8" s="407" customFormat="1" ht="20.100000000000001" customHeight="1">
      <c r="A38" s="413" t="s">
        <v>126</v>
      </c>
      <c r="B38" s="410">
        <v>13112.08</v>
      </c>
      <c r="C38" s="410">
        <v>41281254</v>
      </c>
      <c r="D38" s="410">
        <v>6726.1260000000002</v>
      </c>
      <c r="E38" s="410">
        <v>43935396</v>
      </c>
      <c r="F38" s="410">
        <v>19261</v>
      </c>
      <c r="G38" s="410">
        <v>59396106</v>
      </c>
      <c r="H38" s="414" t="s">
        <v>295</v>
      </c>
    </row>
    <row r="39" spans="1:8" s="110" customFormat="1" ht="15" customHeight="1">
      <c r="A39" s="288" t="s">
        <v>504</v>
      </c>
      <c r="F39" s="876" t="s">
        <v>553</v>
      </c>
      <c r="G39" s="876"/>
      <c r="H39" s="876"/>
    </row>
  </sheetData>
  <sheetProtection formatCells="0" formatColumns="0" formatRows="0" insertColumns="0" insertRows="0" insertHyperlinks="0" deleteColumns="0" deleteRows="0" selectLockedCells="1" sort="0" autoFilter="0" pivotTables="0"/>
  <mergeCells count="6">
    <mergeCell ref="F39:H39"/>
    <mergeCell ref="A5:A7"/>
    <mergeCell ref="H5:H7"/>
    <mergeCell ref="A2:H2"/>
    <mergeCell ref="H22:H24"/>
    <mergeCell ref="A22:A24"/>
  </mergeCells>
  <phoneticPr fontId="39" type="noConversion"/>
  <printOptions horizontalCentered="1"/>
  <pageMargins left="0.39370078740157483" right="0.39370078740157483" top="0.55118110236220474" bottom="0.55118110236220474" header="0.51181102362204722" footer="0.51181102362204722"/>
  <pageSetup paperSize="9" scale="95" orientation="portrait" blackAndWhite="1" r:id="rId1"/>
  <headerFooter scaleWithDoc="0"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view="pageBreakPreview" zoomScale="85" zoomScaleNormal="100" zoomScaleSheetLayoutView="85" workbookViewId="0">
      <selection activeCell="A2" sqref="A2:G2"/>
    </sheetView>
  </sheetViews>
  <sheetFormatPr defaultRowHeight="12"/>
  <cols>
    <col min="1" max="1" width="13.7109375" style="70" customWidth="1"/>
    <col min="2" max="7" width="15.42578125" style="70" customWidth="1"/>
    <col min="8" max="15" width="11.42578125" style="70" customWidth="1"/>
    <col min="16" max="16" width="15.140625" style="70" customWidth="1"/>
    <col min="17" max="16384" width="9.140625" style="70"/>
  </cols>
  <sheetData>
    <row r="1" spans="1:16" s="105" customFormat="1" ht="24.95" customHeight="1">
      <c r="A1" s="105" t="s">
        <v>647</v>
      </c>
      <c r="B1" s="416"/>
      <c r="C1" s="417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8" t="s">
        <v>648</v>
      </c>
    </row>
    <row r="2" spans="1:16" s="66" customFormat="1" ht="24.95" customHeight="1">
      <c r="A2" s="881" t="s">
        <v>736</v>
      </c>
      <c r="B2" s="882"/>
      <c r="C2" s="882"/>
      <c r="D2" s="882"/>
      <c r="E2" s="882"/>
      <c r="F2" s="882"/>
      <c r="G2" s="882"/>
      <c r="H2" s="888" t="s">
        <v>4</v>
      </c>
      <c r="I2" s="888"/>
      <c r="J2" s="888"/>
      <c r="K2" s="888"/>
      <c r="L2" s="888"/>
      <c r="M2" s="888"/>
      <c r="N2" s="888"/>
      <c r="O2" s="888"/>
      <c r="P2" s="888"/>
    </row>
    <row r="3" spans="1:16" s="67" customFormat="1" ht="23.1" customHeight="1">
      <c r="A3" s="419"/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</row>
    <row r="4" spans="1:16" s="107" customFormat="1" ht="15" customHeight="1" thickBot="1">
      <c r="A4" s="420" t="s">
        <v>595</v>
      </c>
      <c r="B4" s="420"/>
      <c r="C4" s="420"/>
      <c r="D4" s="420"/>
      <c r="E4" s="420"/>
      <c r="F4" s="420"/>
      <c r="G4" s="420"/>
      <c r="H4" s="420"/>
      <c r="I4" s="420"/>
      <c r="J4" s="420"/>
      <c r="K4" s="420"/>
      <c r="L4" s="420"/>
      <c r="M4" s="420"/>
      <c r="N4" s="420"/>
      <c r="O4" s="420"/>
      <c r="P4" s="421" t="s">
        <v>596</v>
      </c>
    </row>
    <row r="5" spans="1:16" s="108" customFormat="1" ht="17.25" customHeight="1">
      <c r="A5" s="422" t="s">
        <v>599</v>
      </c>
      <c r="B5" s="423" t="s">
        <v>600</v>
      </c>
      <c r="C5" s="424"/>
      <c r="D5" s="423" t="s">
        <v>601</v>
      </c>
      <c r="E5" s="424"/>
      <c r="F5" s="423" t="s">
        <v>202</v>
      </c>
      <c r="G5" s="424"/>
      <c r="H5" s="883" t="s">
        <v>602</v>
      </c>
      <c r="I5" s="884"/>
      <c r="J5" s="423" t="s">
        <v>203</v>
      </c>
      <c r="K5" s="425"/>
      <c r="L5" s="424" t="s">
        <v>247</v>
      </c>
      <c r="M5" s="425"/>
      <c r="N5" s="423" t="s">
        <v>201</v>
      </c>
      <c r="O5" s="424"/>
      <c r="P5" s="426" t="s">
        <v>315</v>
      </c>
    </row>
    <row r="6" spans="1:16" s="108" customFormat="1" ht="17.25" customHeight="1">
      <c r="A6" s="427"/>
      <c r="B6" s="428" t="s">
        <v>314</v>
      </c>
      <c r="C6" s="429"/>
      <c r="D6" s="428" t="s">
        <v>204</v>
      </c>
      <c r="E6" s="429"/>
      <c r="F6" s="428" t="s">
        <v>154</v>
      </c>
      <c r="G6" s="429"/>
      <c r="H6" s="885" t="s">
        <v>129</v>
      </c>
      <c r="I6" s="886"/>
      <c r="J6" s="428" t="s">
        <v>137</v>
      </c>
      <c r="K6" s="430"/>
      <c r="L6" s="429" t="s">
        <v>125</v>
      </c>
      <c r="M6" s="430"/>
      <c r="N6" s="428" t="s">
        <v>38</v>
      </c>
      <c r="O6" s="429"/>
      <c r="P6" s="887"/>
    </row>
    <row r="7" spans="1:16" s="108" customFormat="1" ht="17.25" customHeight="1">
      <c r="A7" s="427"/>
      <c r="B7" s="431" t="s">
        <v>603</v>
      </c>
      <c r="C7" s="432" t="s">
        <v>604</v>
      </c>
      <c r="D7" s="431" t="s">
        <v>603</v>
      </c>
      <c r="E7" s="432" t="s">
        <v>604</v>
      </c>
      <c r="F7" s="431" t="s">
        <v>603</v>
      </c>
      <c r="G7" s="432" t="s">
        <v>604</v>
      </c>
      <c r="H7" s="433" t="s">
        <v>603</v>
      </c>
      <c r="I7" s="433" t="s">
        <v>604</v>
      </c>
      <c r="J7" s="431" t="s">
        <v>603</v>
      </c>
      <c r="K7" s="433" t="s">
        <v>604</v>
      </c>
      <c r="L7" s="433" t="s">
        <v>603</v>
      </c>
      <c r="M7" s="433" t="s">
        <v>604</v>
      </c>
      <c r="N7" s="431" t="s">
        <v>603</v>
      </c>
      <c r="O7" s="432" t="s">
        <v>604</v>
      </c>
      <c r="P7" s="887"/>
    </row>
    <row r="8" spans="1:16" s="108" customFormat="1" ht="17.25" customHeight="1">
      <c r="A8" s="434" t="s">
        <v>605</v>
      </c>
      <c r="B8" s="435" t="s">
        <v>199</v>
      </c>
      <c r="C8" s="436" t="s">
        <v>267</v>
      </c>
      <c r="D8" s="435" t="s">
        <v>199</v>
      </c>
      <c r="E8" s="436" t="s">
        <v>267</v>
      </c>
      <c r="F8" s="435" t="s">
        <v>199</v>
      </c>
      <c r="G8" s="437" t="s">
        <v>267</v>
      </c>
      <c r="H8" s="438" t="s">
        <v>199</v>
      </c>
      <c r="I8" s="436" t="s">
        <v>267</v>
      </c>
      <c r="J8" s="435" t="s">
        <v>199</v>
      </c>
      <c r="K8" s="436" t="s">
        <v>267</v>
      </c>
      <c r="L8" s="435" t="s">
        <v>199</v>
      </c>
      <c r="M8" s="436" t="s">
        <v>267</v>
      </c>
      <c r="N8" s="435" t="s">
        <v>199</v>
      </c>
      <c r="O8" s="436" t="s">
        <v>267</v>
      </c>
      <c r="P8" s="437" t="s">
        <v>298</v>
      </c>
    </row>
    <row r="9" spans="1:16" s="699" customFormat="1" ht="30" customHeight="1">
      <c r="A9" s="706">
        <v>2016</v>
      </c>
      <c r="B9" s="707">
        <v>448429</v>
      </c>
      <c r="C9" s="707">
        <v>987623</v>
      </c>
      <c r="D9" s="707">
        <v>74395</v>
      </c>
      <c r="E9" s="707">
        <v>381673</v>
      </c>
      <c r="F9" s="707">
        <v>17643</v>
      </c>
      <c r="G9" s="707">
        <v>135200</v>
      </c>
      <c r="H9" s="707">
        <v>11606</v>
      </c>
      <c r="I9" s="707">
        <v>124961</v>
      </c>
      <c r="J9" s="707">
        <v>338702</v>
      </c>
      <c r="K9" s="707">
        <v>317745</v>
      </c>
      <c r="L9" s="707">
        <v>5948</v>
      </c>
      <c r="M9" s="707">
        <v>26646</v>
      </c>
      <c r="N9" s="707">
        <v>142</v>
      </c>
      <c r="O9" s="707">
        <v>1399</v>
      </c>
      <c r="P9" s="708">
        <v>2016</v>
      </c>
    </row>
    <row r="10" spans="1:16" s="112" customFormat="1" ht="30" customHeight="1">
      <c r="A10" s="439">
        <v>2017</v>
      </c>
      <c r="B10" s="440">
        <v>503434</v>
      </c>
      <c r="C10" s="440">
        <v>1148231</v>
      </c>
      <c r="D10" s="440">
        <v>85145</v>
      </c>
      <c r="E10" s="440">
        <v>461921</v>
      </c>
      <c r="F10" s="440">
        <v>16891</v>
      </c>
      <c r="G10" s="440">
        <v>126253</v>
      </c>
      <c r="H10" s="440">
        <v>15429</v>
      </c>
      <c r="I10" s="440">
        <v>147543</v>
      </c>
      <c r="J10" s="440">
        <v>377088</v>
      </c>
      <c r="K10" s="440">
        <v>378410</v>
      </c>
      <c r="L10" s="440">
        <v>7869</v>
      </c>
      <c r="M10" s="440">
        <v>32587</v>
      </c>
      <c r="N10" s="440">
        <v>126</v>
      </c>
      <c r="O10" s="440">
        <v>1517</v>
      </c>
      <c r="P10" s="441">
        <v>2017</v>
      </c>
    </row>
    <row r="11" spans="1:16" s="112" customFormat="1" ht="30" customHeight="1">
      <c r="A11" s="439">
        <v>2018</v>
      </c>
      <c r="B11" s="440">
        <v>599941</v>
      </c>
      <c r="C11" s="440">
        <v>1241438</v>
      </c>
      <c r="D11" s="440">
        <v>82425</v>
      </c>
      <c r="E11" s="440">
        <v>456216</v>
      </c>
      <c r="F11" s="440">
        <v>20544</v>
      </c>
      <c r="G11" s="440">
        <v>162517</v>
      </c>
      <c r="H11" s="440">
        <v>8093</v>
      </c>
      <c r="I11" s="440">
        <v>138168</v>
      </c>
      <c r="J11" s="440">
        <v>480761</v>
      </c>
      <c r="K11" s="440">
        <v>459151</v>
      </c>
      <c r="L11" s="440">
        <v>8025</v>
      </c>
      <c r="M11" s="440">
        <v>24378</v>
      </c>
      <c r="N11" s="440">
        <v>93</v>
      </c>
      <c r="O11" s="440">
        <v>1006</v>
      </c>
      <c r="P11" s="441">
        <v>2018</v>
      </c>
    </row>
    <row r="12" spans="1:16" s="112" customFormat="1" ht="30" customHeight="1">
      <c r="A12" s="439">
        <v>2019</v>
      </c>
      <c r="B12" s="440">
        <v>611954</v>
      </c>
      <c r="C12" s="440">
        <v>1159756.33</v>
      </c>
      <c r="D12" s="440">
        <v>81728</v>
      </c>
      <c r="E12" s="440">
        <v>432864.52799999999</v>
      </c>
      <c r="F12" s="440">
        <v>16832</v>
      </c>
      <c r="G12" s="440">
        <v>126865.704</v>
      </c>
      <c r="H12" s="440">
        <v>14440</v>
      </c>
      <c r="I12" s="440">
        <v>169353.46900000001</v>
      </c>
      <c r="J12" s="440">
        <v>492538</v>
      </c>
      <c r="K12" s="440">
        <v>410835.69300000003</v>
      </c>
      <c r="L12" s="440">
        <v>6343</v>
      </c>
      <c r="M12" s="440">
        <v>18996.522000000001</v>
      </c>
      <c r="N12" s="440">
        <v>74</v>
      </c>
      <c r="O12" s="440">
        <v>840.41300000000001</v>
      </c>
      <c r="P12" s="441">
        <v>2019</v>
      </c>
    </row>
    <row r="13" spans="1:16" s="112" customFormat="1" ht="30" customHeight="1">
      <c r="A13" s="439">
        <v>2020</v>
      </c>
      <c r="B13" s="440">
        <v>550470</v>
      </c>
      <c r="C13" s="440">
        <v>1231396.0669999998</v>
      </c>
      <c r="D13" s="440">
        <v>91269</v>
      </c>
      <c r="E13" s="440">
        <v>513052.98699999996</v>
      </c>
      <c r="F13" s="440">
        <v>22550</v>
      </c>
      <c r="G13" s="440">
        <v>156425.73500000002</v>
      </c>
      <c r="H13" s="440">
        <v>10355</v>
      </c>
      <c r="I13" s="440">
        <v>140099.19</v>
      </c>
      <c r="J13" s="440">
        <v>415529</v>
      </c>
      <c r="K13" s="440">
        <v>387309.913</v>
      </c>
      <c r="L13" s="440">
        <v>10696</v>
      </c>
      <c r="M13" s="440">
        <v>33781.232000000004</v>
      </c>
      <c r="N13" s="440">
        <v>71</v>
      </c>
      <c r="O13" s="440">
        <v>727.01</v>
      </c>
      <c r="P13" s="441">
        <v>2020</v>
      </c>
    </row>
    <row r="14" spans="1:16" s="109" customFormat="1" ht="42" customHeight="1">
      <c r="A14" s="442">
        <v>2021</v>
      </c>
      <c r="B14" s="443">
        <f>SUM(B15:B26)</f>
        <v>609867</v>
      </c>
      <c r="C14" s="443">
        <f t="shared" ref="C14:O14" si="0">SUM(C15:C26)</f>
        <v>1206944.527</v>
      </c>
      <c r="D14" s="443">
        <f t="shared" si="0"/>
        <v>85122</v>
      </c>
      <c r="E14" s="443">
        <f t="shared" si="0"/>
        <v>466286.83200000005</v>
      </c>
      <c r="F14" s="443">
        <f t="shared" si="0"/>
        <v>23350</v>
      </c>
      <c r="G14" s="443">
        <f t="shared" si="0"/>
        <v>157048.70699999999</v>
      </c>
      <c r="H14" s="443">
        <f t="shared" si="0"/>
        <v>11400</v>
      </c>
      <c r="I14" s="443">
        <f t="shared" si="0"/>
        <v>147256.43400000001</v>
      </c>
      <c r="J14" s="443">
        <f t="shared" si="0"/>
        <v>477910</v>
      </c>
      <c r="K14" s="443">
        <f t="shared" si="0"/>
        <v>395171.97899999999</v>
      </c>
      <c r="L14" s="443">
        <f t="shared" si="0"/>
        <v>11959</v>
      </c>
      <c r="M14" s="443">
        <f t="shared" si="0"/>
        <v>40047.970999999998</v>
      </c>
      <c r="N14" s="443">
        <f t="shared" si="0"/>
        <v>128</v>
      </c>
      <c r="O14" s="443">
        <f t="shared" si="0"/>
        <v>1132.6049999999998</v>
      </c>
      <c r="P14" s="444">
        <f>A14</f>
        <v>2021</v>
      </c>
    </row>
    <row r="15" spans="1:16" s="112" customFormat="1" ht="29.1" customHeight="1">
      <c r="A15" s="445" t="s">
        <v>597</v>
      </c>
      <c r="B15" s="446">
        <v>90014</v>
      </c>
      <c r="C15" s="446">
        <v>117659.02800000001</v>
      </c>
      <c r="D15" s="707">
        <v>5504</v>
      </c>
      <c r="E15" s="440">
        <v>27313.996999999999</v>
      </c>
      <c r="F15" s="707">
        <v>354</v>
      </c>
      <c r="G15" s="440">
        <v>2344.21</v>
      </c>
      <c r="H15" s="707">
        <v>613</v>
      </c>
      <c r="I15" s="440">
        <v>10676.081</v>
      </c>
      <c r="J15" s="707">
        <v>82793</v>
      </c>
      <c r="K15" s="440">
        <v>73478.221999999994</v>
      </c>
      <c r="L15" s="440">
        <v>745</v>
      </c>
      <c r="M15" s="440">
        <v>3792.52</v>
      </c>
      <c r="N15" s="707">
        <v>5</v>
      </c>
      <c r="O15" s="440">
        <v>53.996000000000002</v>
      </c>
      <c r="P15" s="441" t="s">
        <v>297</v>
      </c>
    </row>
    <row r="16" spans="1:16" s="112" customFormat="1" ht="29.1" customHeight="1">
      <c r="A16" s="445" t="s">
        <v>49</v>
      </c>
      <c r="B16" s="446">
        <v>92858</v>
      </c>
      <c r="C16" s="446">
        <v>103693.796</v>
      </c>
      <c r="D16" s="707">
        <v>3206</v>
      </c>
      <c r="E16" s="440">
        <v>16747.862000000001</v>
      </c>
      <c r="F16" s="707">
        <v>232</v>
      </c>
      <c r="G16" s="440">
        <v>1435.271</v>
      </c>
      <c r="H16" s="707">
        <v>497</v>
      </c>
      <c r="I16" s="440">
        <v>10829.099</v>
      </c>
      <c r="J16" s="707">
        <v>87765</v>
      </c>
      <c r="K16" s="440">
        <v>70577.577000000005</v>
      </c>
      <c r="L16" s="440">
        <v>1145</v>
      </c>
      <c r="M16" s="440">
        <v>3993.1190000000001</v>
      </c>
      <c r="N16" s="707">
        <v>13</v>
      </c>
      <c r="O16" s="440">
        <v>110.869</v>
      </c>
      <c r="P16" s="441" t="s">
        <v>287</v>
      </c>
    </row>
    <row r="17" spans="1:16" s="112" customFormat="1" ht="29.1" customHeight="1">
      <c r="A17" s="445" t="s">
        <v>84</v>
      </c>
      <c r="B17" s="446">
        <v>117664</v>
      </c>
      <c r="C17" s="446">
        <v>129768.53200000001</v>
      </c>
      <c r="D17" s="707">
        <v>5922</v>
      </c>
      <c r="E17" s="440">
        <v>28195.907999999999</v>
      </c>
      <c r="F17" s="707">
        <v>485</v>
      </c>
      <c r="G17" s="440">
        <v>4035.8690000000001</v>
      </c>
      <c r="H17" s="707">
        <v>734</v>
      </c>
      <c r="I17" s="440">
        <v>15214.383</v>
      </c>
      <c r="J17" s="707">
        <v>109387</v>
      </c>
      <c r="K17" s="440">
        <v>78757.519</v>
      </c>
      <c r="L17" s="440">
        <v>1116</v>
      </c>
      <c r="M17" s="440">
        <v>3395.4839999999999</v>
      </c>
      <c r="N17" s="707">
        <v>20</v>
      </c>
      <c r="O17" s="440">
        <v>169.36799999999999</v>
      </c>
      <c r="P17" s="441" t="s">
        <v>292</v>
      </c>
    </row>
    <row r="18" spans="1:16" s="112" customFormat="1" ht="29.1" customHeight="1">
      <c r="A18" s="445" t="s">
        <v>83</v>
      </c>
      <c r="B18" s="446">
        <v>49024</v>
      </c>
      <c r="C18" s="446">
        <v>89746.426000000007</v>
      </c>
      <c r="D18" s="707">
        <v>5553</v>
      </c>
      <c r="E18" s="440">
        <v>30547.8</v>
      </c>
      <c r="F18" s="707">
        <v>823</v>
      </c>
      <c r="G18" s="440">
        <v>10625.156000000001</v>
      </c>
      <c r="H18" s="707">
        <v>842</v>
      </c>
      <c r="I18" s="440">
        <v>14894.088</v>
      </c>
      <c r="J18" s="707">
        <v>40002</v>
      </c>
      <c r="K18" s="440">
        <v>28684.127</v>
      </c>
      <c r="L18" s="440">
        <v>1785</v>
      </c>
      <c r="M18" s="440">
        <v>4832.3559999999998</v>
      </c>
      <c r="N18" s="707">
        <v>20</v>
      </c>
      <c r="O18" s="440">
        <v>162.899</v>
      </c>
      <c r="P18" s="441" t="s">
        <v>288</v>
      </c>
    </row>
    <row r="19" spans="1:16" s="112" customFormat="1" ht="29.1" customHeight="1">
      <c r="A19" s="445" t="s">
        <v>70</v>
      </c>
      <c r="B19" s="446">
        <v>19524</v>
      </c>
      <c r="C19" s="446">
        <v>68115.159</v>
      </c>
      <c r="D19" s="707">
        <v>5209</v>
      </c>
      <c r="E19" s="440">
        <v>27059.274000000001</v>
      </c>
      <c r="F19" s="707">
        <v>1862</v>
      </c>
      <c r="G19" s="440">
        <v>16414.12</v>
      </c>
      <c r="H19" s="707">
        <v>1050</v>
      </c>
      <c r="I19" s="440">
        <v>16913.954000000002</v>
      </c>
      <c r="J19" s="707">
        <v>9828</v>
      </c>
      <c r="K19" s="440">
        <v>2787.4879999999998</v>
      </c>
      <c r="L19" s="440">
        <v>1560</v>
      </c>
      <c r="M19" s="440">
        <v>4808.7619999999997</v>
      </c>
      <c r="N19" s="707">
        <v>16</v>
      </c>
      <c r="O19" s="440">
        <v>131.56200000000001</v>
      </c>
      <c r="P19" s="441" t="s">
        <v>53</v>
      </c>
    </row>
    <row r="20" spans="1:16" s="112" customFormat="1" ht="29.1" customHeight="1">
      <c r="A20" s="445" t="s">
        <v>45</v>
      </c>
      <c r="B20" s="446">
        <v>64042</v>
      </c>
      <c r="C20" s="446">
        <v>93445.887000000002</v>
      </c>
      <c r="D20" s="707">
        <v>4937</v>
      </c>
      <c r="E20" s="440">
        <v>31702.710999999999</v>
      </c>
      <c r="F20" s="707">
        <v>2885</v>
      </c>
      <c r="G20" s="440">
        <v>28568.121999999999</v>
      </c>
      <c r="H20" s="707">
        <v>482</v>
      </c>
      <c r="I20" s="440">
        <v>8908.8940000000002</v>
      </c>
      <c r="J20" s="707">
        <v>54343</v>
      </c>
      <c r="K20" s="440">
        <v>20280.36</v>
      </c>
      <c r="L20" s="440">
        <v>1377</v>
      </c>
      <c r="M20" s="440">
        <v>3786.3359999999998</v>
      </c>
      <c r="N20" s="707">
        <v>18</v>
      </c>
      <c r="O20" s="440">
        <v>199.465</v>
      </c>
      <c r="P20" s="441" t="s">
        <v>291</v>
      </c>
    </row>
    <row r="21" spans="1:16" s="112" customFormat="1" ht="29.1" customHeight="1">
      <c r="A21" s="445" t="s">
        <v>59</v>
      </c>
      <c r="B21" s="446">
        <v>7367</v>
      </c>
      <c r="C21" s="446">
        <v>52094.277000000002</v>
      </c>
      <c r="D21" s="707">
        <v>3114</v>
      </c>
      <c r="E21" s="440">
        <v>25987.682000000001</v>
      </c>
      <c r="F21" s="707">
        <v>1740</v>
      </c>
      <c r="G21" s="440">
        <v>16292.128000000001</v>
      </c>
      <c r="H21" s="707">
        <v>581</v>
      </c>
      <c r="I21" s="440">
        <v>4938.5230000000001</v>
      </c>
      <c r="J21" s="707">
        <v>1292</v>
      </c>
      <c r="K21" s="440">
        <v>2823.3960000000002</v>
      </c>
      <c r="L21" s="440">
        <v>633</v>
      </c>
      <c r="M21" s="440">
        <v>2005.163</v>
      </c>
      <c r="N21" s="707">
        <v>7</v>
      </c>
      <c r="O21" s="440">
        <v>47.386000000000003</v>
      </c>
      <c r="P21" s="441" t="s">
        <v>289</v>
      </c>
    </row>
    <row r="22" spans="1:16" s="112" customFormat="1" ht="29.1" customHeight="1">
      <c r="A22" s="445" t="s">
        <v>85</v>
      </c>
      <c r="B22" s="446">
        <v>9999</v>
      </c>
      <c r="C22" s="446">
        <v>53239.464999999997</v>
      </c>
      <c r="D22" s="707">
        <v>7478</v>
      </c>
      <c r="E22" s="440">
        <v>36772.338000000003</v>
      </c>
      <c r="F22" s="707">
        <v>565</v>
      </c>
      <c r="G22" s="440">
        <v>3096.511</v>
      </c>
      <c r="H22" s="707">
        <v>1339</v>
      </c>
      <c r="I22" s="440">
        <v>11762.198</v>
      </c>
      <c r="J22" s="707">
        <v>200</v>
      </c>
      <c r="K22" s="440">
        <v>167.089</v>
      </c>
      <c r="L22" s="440">
        <v>411</v>
      </c>
      <c r="M22" s="440">
        <v>1396.8710000000001</v>
      </c>
      <c r="N22" s="707">
        <v>6</v>
      </c>
      <c r="O22" s="440">
        <v>44.459000000000003</v>
      </c>
      <c r="P22" s="441" t="s">
        <v>296</v>
      </c>
    </row>
    <row r="23" spans="1:16" s="112" customFormat="1" ht="29.1" customHeight="1">
      <c r="A23" s="445" t="s">
        <v>92</v>
      </c>
      <c r="B23" s="446">
        <v>15489</v>
      </c>
      <c r="C23" s="446">
        <v>89956.982999999993</v>
      </c>
      <c r="D23" s="707">
        <v>9504</v>
      </c>
      <c r="E23" s="440">
        <v>57180.580999999998</v>
      </c>
      <c r="F23" s="707">
        <v>2182</v>
      </c>
      <c r="G23" s="440">
        <v>9351.1640000000007</v>
      </c>
      <c r="H23" s="707">
        <v>3123</v>
      </c>
      <c r="I23" s="440">
        <v>21084.281999999999</v>
      </c>
      <c r="J23" s="707">
        <v>48</v>
      </c>
      <c r="K23" s="440">
        <v>37.018000000000001</v>
      </c>
      <c r="L23" s="440">
        <v>627</v>
      </c>
      <c r="M23" s="440">
        <v>2271.5140000000001</v>
      </c>
      <c r="N23" s="707">
        <v>5</v>
      </c>
      <c r="O23" s="440">
        <v>32.423000000000002</v>
      </c>
      <c r="P23" s="441" t="s">
        <v>293</v>
      </c>
    </row>
    <row r="24" spans="1:16" s="112" customFormat="1" ht="29.1" customHeight="1">
      <c r="A24" s="445" t="s">
        <v>82</v>
      </c>
      <c r="B24" s="446">
        <v>20244</v>
      </c>
      <c r="C24" s="446">
        <v>104075.39</v>
      </c>
      <c r="D24" s="707">
        <v>13230</v>
      </c>
      <c r="E24" s="440">
        <v>62352.542000000001</v>
      </c>
      <c r="F24" s="707">
        <v>4361</v>
      </c>
      <c r="G24" s="440">
        <v>25784.41</v>
      </c>
      <c r="H24" s="707">
        <v>857</v>
      </c>
      <c r="I24" s="440">
        <v>10732.721</v>
      </c>
      <c r="J24" s="707">
        <v>1296</v>
      </c>
      <c r="K24" s="440">
        <v>3547.4229999999998</v>
      </c>
      <c r="L24" s="440">
        <v>494</v>
      </c>
      <c r="M24" s="440">
        <v>1615.338</v>
      </c>
      <c r="N24" s="707">
        <v>6</v>
      </c>
      <c r="O24" s="440">
        <v>42.956000000000003</v>
      </c>
      <c r="P24" s="441" t="s">
        <v>282</v>
      </c>
    </row>
    <row r="25" spans="1:16" s="112" customFormat="1" ht="29.1" customHeight="1">
      <c r="A25" s="445" t="s">
        <v>56</v>
      </c>
      <c r="B25" s="446">
        <v>35011</v>
      </c>
      <c r="C25" s="446">
        <v>149291.31</v>
      </c>
      <c r="D25" s="707">
        <v>11674</v>
      </c>
      <c r="E25" s="440">
        <v>66084.172000000006</v>
      </c>
      <c r="F25" s="707">
        <v>4374</v>
      </c>
      <c r="G25" s="440">
        <v>24979.442999999999</v>
      </c>
      <c r="H25" s="707">
        <v>629</v>
      </c>
      <c r="I25" s="440">
        <v>11367.846</v>
      </c>
      <c r="J25" s="707">
        <v>17618</v>
      </c>
      <c r="K25" s="440">
        <v>44192.241999999998</v>
      </c>
      <c r="L25" s="440">
        <v>711</v>
      </c>
      <c r="M25" s="440">
        <v>2611.2159999999999</v>
      </c>
      <c r="N25" s="707">
        <v>5</v>
      </c>
      <c r="O25" s="440">
        <v>56.392000000000003</v>
      </c>
      <c r="P25" s="441" t="s">
        <v>283</v>
      </c>
    </row>
    <row r="26" spans="1:16" s="112" customFormat="1" ht="29.1" customHeight="1">
      <c r="A26" s="445" t="s">
        <v>94</v>
      </c>
      <c r="B26" s="446">
        <v>88631</v>
      </c>
      <c r="C26" s="446">
        <v>155858.274</v>
      </c>
      <c r="D26" s="707">
        <v>9791</v>
      </c>
      <c r="E26" s="440">
        <v>56341.964999999997</v>
      </c>
      <c r="F26" s="707">
        <v>3487</v>
      </c>
      <c r="G26" s="440">
        <v>14122.303</v>
      </c>
      <c r="H26" s="707">
        <v>653</v>
      </c>
      <c r="I26" s="440">
        <v>9934.3649999999998</v>
      </c>
      <c r="J26" s="707">
        <v>73338</v>
      </c>
      <c r="K26" s="440">
        <v>69839.517999999996</v>
      </c>
      <c r="L26" s="440">
        <v>1355</v>
      </c>
      <c r="M26" s="440">
        <v>5539.2920000000004</v>
      </c>
      <c r="N26" s="707">
        <v>7</v>
      </c>
      <c r="O26" s="440">
        <v>80.83</v>
      </c>
      <c r="P26" s="441" t="s">
        <v>284</v>
      </c>
    </row>
    <row r="27" spans="1:16" s="144" customFormat="1" ht="15" customHeight="1">
      <c r="A27" s="447"/>
      <c r="B27" s="448"/>
      <c r="C27" s="448"/>
      <c r="D27" s="448"/>
      <c r="E27" s="448"/>
      <c r="F27" s="448"/>
      <c r="G27" s="448"/>
      <c r="H27" s="448"/>
      <c r="I27" s="448"/>
      <c r="J27" s="449"/>
      <c r="K27" s="449"/>
      <c r="L27" s="449"/>
      <c r="M27" s="449"/>
      <c r="N27" s="448"/>
      <c r="O27" s="448"/>
      <c r="P27" s="450"/>
    </row>
    <row r="28" spans="1:16" s="110" customFormat="1" ht="19.5" customHeight="1">
      <c r="A28" s="451" t="s">
        <v>564</v>
      </c>
      <c r="B28" s="452"/>
      <c r="C28" s="452"/>
      <c r="D28" s="452"/>
      <c r="E28" s="452"/>
      <c r="F28" s="452"/>
      <c r="G28" s="452"/>
      <c r="H28" s="452"/>
      <c r="I28" s="452"/>
      <c r="J28" s="452"/>
      <c r="K28" s="452"/>
      <c r="L28" s="452"/>
      <c r="M28" s="452"/>
      <c r="N28" s="452"/>
      <c r="O28" s="452"/>
      <c r="P28" s="421" t="s">
        <v>598</v>
      </c>
    </row>
    <row r="29" spans="1:16" ht="12.75"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</row>
    <row r="33" spans="1:14">
      <c r="A33" s="453"/>
      <c r="B33" s="453"/>
      <c r="C33" s="453"/>
      <c r="D33" s="453"/>
      <c r="E33" s="453"/>
      <c r="F33" s="453"/>
      <c r="G33" s="453"/>
      <c r="H33" s="453"/>
      <c r="I33" s="453"/>
      <c r="J33" s="453"/>
      <c r="K33" s="453"/>
      <c r="L33" s="453"/>
      <c r="M33" s="453"/>
      <c r="N33" s="453"/>
    </row>
    <row r="34" spans="1:14">
      <c r="A34" s="453"/>
      <c r="B34" s="453"/>
      <c r="C34" s="453"/>
      <c r="D34" s="453"/>
      <c r="E34" s="453"/>
      <c r="F34" s="453"/>
      <c r="G34" s="453"/>
      <c r="H34" s="453"/>
      <c r="I34" s="453"/>
      <c r="J34" s="453"/>
      <c r="K34" s="453"/>
      <c r="L34" s="453"/>
      <c r="M34" s="453"/>
      <c r="N34" s="453"/>
    </row>
    <row r="35" spans="1:14">
      <c r="A35" s="453"/>
      <c r="B35" s="453"/>
      <c r="C35" s="453"/>
      <c r="D35" s="453"/>
      <c r="E35" s="453"/>
      <c r="F35" s="453"/>
      <c r="G35" s="453"/>
      <c r="H35" s="453"/>
      <c r="I35" s="453"/>
      <c r="J35" s="453"/>
      <c r="K35" s="453"/>
      <c r="L35" s="453"/>
      <c r="M35" s="453"/>
      <c r="N35" s="453"/>
    </row>
    <row r="36" spans="1:14">
      <c r="A36" s="453"/>
      <c r="B36" s="453"/>
      <c r="C36" s="453"/>
      <c r="D36" s="453"/>
      <c r="E36" s="453"/>
      <c r="F36" s="453"/>
      <c r="G36" s="453"/>
      <c r="H36" s="453"/>
      <c r="I36" s="453"/>
      <c r="J36" s="453"/>
      <c r="K36" s="453"/>
      <c r="L36" s="453"/>
      <c r="M36" s="453"/>
      <c r="N36" s="453"/>
    </row>
    <row r="37" spans="1:14">
      <c r="A37" s="453"/>
      <c r="B37" s="453"/>
      <c r="C37" s="453"/>
      <c r="D37" s="453"/>
      <c r="E37" s="453"/>
      <c r="F37" s="453"/>
      <c r="G37" s="453"/>
      <c r="H37" s="453"/>
      <c r="I37" s="453"/>
      <c r="J37" s="453"/>
      <c r="K37" s="453"/>
      <c r="L37" s="453"/>
      <c r="M37" s="453"/>
      <c r="N37" s="453"/>
    </row>
    <row r="38" spans="1:14">
      <c r="A38" s="453"/>
      <c r="B38" s="453"/>
      <c r="C38" s="453"/>
      <c r="D38" s="453"/>
      <c r="E38" s="453"/>
      <c r="F38" s="453"/>
      <c r="G38" s="453"/>
      <c r="H38" s="453"/>
      <c r="I38" s="453"/>
      <c r="J38" s="453"/>
      <c r="K38" s="453"/>
      <c r="L38" s="453"/>
      <c r="M38" s="453"/>
      <c r="N38" s="453"/>
    </row>
    <row r="39" spans="1:14">
      <c r="A39" s="453"/>
      <c r="B39" s="453"/>
      <c r="C39" s="453"/>
      <c r="D39" s="453"/>
      <c r="E39" s="453"/>
      <c r="F39" s="453"/>
      <c r="G39" s="453"/>
      <c r="H39" s="453"/>
      <c r="I39" s="453"/>
      <c r="J39" s="453"/>
      <c r="K39" s="453"/>
      <c r="L39" s="453"/>
      <c r="M39" s="453"/>
      <c r="N39" s="453"/>
    </row>
    <row r="40" spans="1:14">
      <c r="A40" s="453"/>
      <c r="B40" s="453"/>
      <c r="C40" s="453"/>
      <c r="D40" s="453"/>
      <c r="E40" s="453"/>
      <c r="F40" s="453"/>
      <c r="G40" s="453"/>
      <c r="H40" s="453"/>
      <c r="I40" s="453"/>
      <c r="J40" s="453"/>
      <c r="K40" s="453"/>
      <c r="L40" s="453"/>
      <c r="M40" s="453"/>
      <c r="N40" s="453"/>
    </row>
    <row r="41" spans="1:14">
      <c r="A41" s="453"/>
      <c r="B41" s="453"/>
      <c r="C41" s="453"/>
      <c r="D41" s="453"/>
      <c r="E41" s="453"/>
      <c r="F41" s="453"/>
      <c r="G41" s="453"/>
      <c r="H41" s="453"/>
      <c r="I41" s="453"/>
      <c r="J41" s="453"/>
      <c r="K41" s="453"/>
      <c r="L41" s="453"/>
      <c r="M41" s="453"/>
      <c r="N41" s="453"/>
    </row>
    <row r="42" spans="1:14">
      <c r="A42" s="453"/>
      <c r="B42" s="453"/>
      <c r="C42" s="453"/>
      <c r="D42" s="453"/>
      <c r="E42" s="453"/>
      <c r="F42" s="453"/>
      <c r="G42" s="453"/>
      <c r="H42" s="453"/>
      <c r="I42" s="453"/>
      <c r="J42" s="453"/>
      <c r="K42" s="453"/>
      <c r="L42" s="453"/>
      <c r="M42" s="453"/>
      <c r="N42" s="453"/>
    </row>
    <row r="43" spans="1:14">
      <c r="A43" s="453"/>
      <c r="B43" s="453"/>
      <c r="C43" s="453"/>
      <c r="D43" s="453"/>
      <c r="E43" s="453"/>
      <c r="F43" s="453"/>
      <c r="G43" s="453"/>
      <c r="H43" s="453"/>
      <c r="I43" s="453"/>
      <c r="J43" s="453"/>
      <c r="K43" s="453"/>
      <c r="L43" s="453"/>
      <c r="M43" s="453"/>
      <c r="N43" s="453"/>
    </row>
    <row r="44" spans="1:14">
      <c r="A44" s="453"/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</row>
    <row r="45" spans="1:14">
      <c r="A45" s="453"/>
      <c r="B45" s="453"/>
      <c r="C45" s="453"/>
      <c r="D45" s="453"/>
      <c r="E45" s="453"/>
      <c r="F45" s="453"/>
      <c r="G45" s="453"/>
      <c r="H45" s="453"/>
      <c r="I45" s="453"/>
      <c r="J45" s="453"/>
      <c r="K45" s="453"/>
      <c r="L45" s="453"/>
      <c r="M45" s="453"/>
      <c r="N45" s="453"/>
    </row>
  </sheetData>
  <sheetProtection formatCells="0" formatColumns="0" formatRows="0" insertColumns="0" insertRows="0" insertHyperlinks="0" deleteColumns="0" deleteRows="0" selectLockedCells="1" sort="0" autoFilter="0" pivotTables="0"/>
  <mergeCells count="5">
    <mergeCell ref="A2:G2"/>
    <mergeCell ref="H5:I5"/>
    <mergeCell ref="H6:I6"/>
    <mergeCell ref="P6:P7"/>
    <mergeCell ref="H2:P2"/>
  </mergeCells>
  <phoneticPr fontId="39" type="noConversion"/>
  <printOptions horizontalCentered="1"/>
  <pageMargins left="0.39370078740157483" right="0.39370078740157483" top="0.55118110236220474" bottom="0.55118110236220474" header="0.51181102362204722" footer="0.51181102362204722"/>
  <pageSetup paperSize="9" orientation="portrait" blackAndWhite="1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view="pageBreakPreview" zoomScale="85" zoomScaleNormal="100" zoomScaleSheetLayoutView="85" workbookViewId="0">
      <selection activeCell="A2" sqref="A2"/>
    </sheetView>
  </sheetViews>
  <sheetFormatPr defaultRowHeight="12"/>
  <cols>
    <col min="1" max="1" width="11.7109375" style="70" customWidth="1"/>
    <col min="2" max="3" width="11.5703125" style="70" customWidth="1"/>
    <col min="4" max="4" width="9" style="70" customWidth="1"/>
    <col min="5" max="6" width="8" style="70" customWidth="1"/>
    <col min="7" max="8" width="11.5703125" style="70" customWidth="1"/>
    <col min="9" max="9" width="11.42578125" style="70" customWidth="1"/>
    <col min="10" max="10" width="12.140625" style="70" customWidth="1"/>
    <col min="11" max="16384" width="9.140625" style="70"/>
  </cols>
  <sheetData>
    <row r="1" spans="1:10" s="105" customFormat="1" ht="24.95" customHeight="1">
      <c r="B1" s="157"/>
      <c r="C1" s="158"/>
      <c r="D1" s="158"/>
      <c r="J1" s="159" t="s">
        <v>632</v>
      </c>
    </row>
    <row r="2" spans="1:10" s="115" customFormat="1" ht="24.95" customHeight="1">
      <c r="A2" s="189" t="s">
        <v>185</v>
      </c>
      <c r="B2" s="289"/>
      <c r="C2" s="289"/>
      <c r="D2" s="289"/>
      <c r="E2" s="289"/>
      <c r="F2" s="289"/>
      <c r="G2" s="289"/>
      <c r="H2" s="289"/>
      <c r="I2" s="289"/>
      <c r="J2" s="289"/>
    </row>
    <row r="3" spans="1:10" s="67" customFormat="1" ht="23.1" customHeight="1">
      <c r="A3" s="160" t="s">
        <v>5</v>
      </c>
      <c r="B3" s="272"/>
      <c r="C3" s="272"/>
      <c r="D3" s="272"/>
      <c r="E3" s="272"/>
      <c r="F3" s="272"/>
      <c r="G3" s="272"/>
      <c r="H3" s="272"/>
      <c r="I3" s="272"/>
      <c r="J3" s="272"/>
    </row>
    <row r="4" spans="1:10" s="107" customFormat="1" ht="15" customHeight="1" thickBot="1">
      <c r="A4" s="107" t="s">
        <v>529</v>
      </c>
      <c r="J4" s="632" t="s">
        <v>506</v>
      </c>
    </row>
    <row r="5" spans="1:10" s="108" customFormat="1" ht="15" customHeight="1">
      <c r="A5" s="627" t="s">
        <v>196</v>
      </c>
      <c r="B5" s="752" t="s">
        <v>334</v>
      </c>
      <c r="C5" s="753"/>
      <c r="D5" s="753"/>
      <c r="E5" s="753"/>
      <c r="F5" s="754"/>
      <c r="G5" s="752" t="s">
        <v>658</v>
      </c>
      <c r="H5" s="753"/>
      <c r="I5" s="754"/>
      <c r="J5" s="625" t="s">
        <v>315</v>
      </c>
    </row>
    <row r="6" spans="1:10" s="108" customFormat="1" ht="15" customHeight="1">
      <c r="A6" s="267"/>
      <c r="B6" s="172"/>
      <c r="C6" s="642" t="s">
        <v>77</v>
      </c>
      <c r="D6" s="755" t="s">
        <v>561</v>
      </c>
      <c r="E6" s="756"/>
      <c r="F6" s="757"/>
      <c r="G6" s="172"/>
      <c r="H6" s="642" t="s">
        <v>61</v>
      </c>
      <c r="I6" s="642" t="s">
        <v>50</v>
      </c>
      <c r="J6" s="624" t="s">
        <v>17</v>
      </c>
    </row>
    <row r="7" spans="1:10" s="108" customFormat="1" ht="15" customHeight="1">
      <c r="A7" s="267"/>
      <c r="B7" s="174"/>
      <c r="C7" s="174"/>
      <c r="D7" s="481" t="s">
        <v>659</v>
      </c>
      <c r="E7" s="631" t="s">
        <v>660</v>
      </c>
      <c r="F7" s="631" t="s">
        <v>560</v>
      </c>
      <c r="G7" s="174"/>
      <c r="H7" s="482"/>
      <c r="I7" s="482"/>
      <c r="J7" s="637" t="s">
        <v>17</v>
      </c>
    </row>
    <row r="8" spans="1:10" s="108" customFormat="1" ht="15" customHeight="1">
      <c r="A8" s="628" t="s">
        <v>333</v>
      </c>
      <c r="B8" s="635"/>
      <c r="C8" s="635" t="s">
        <v>152</v>
      </c>
      <c r="D8" s="629"/>
      <c r="E8" s="633" t="s">
        <v>557</v>
      </c>
      <c r="F8" s="633" t="s">
        <v>558</v>
      </c>
      <c r="G8" s="635"/>
      <c r="H8" s="635" t="s">
        <v>318</v>
      </c>
      <c r="I8" s="635" t="s">
        <v>317</v>
      </c>
      <c r="J8" s="626" t="s">
        <v>313</v>
      </c>
    </row>
    <row r="9" spans="1:10" s="109" customFormat="1" ht="18" customHeight="1">
      <c r="A9" s="744">
        <v>2016</v>
      </c>
      <c r="B9" s="722">
        <v>151059</v>
      </c>
      <c r="C9" s="722">
        <v>89549</v>
      </c>
      <c r="D9" s="722">
        <v>61510</v>
      </c>
      <c r="E9" s="722">
        <v>24098</v>
      </c>
      <c r="F9" s="722">
        <v>37412</v>
      </c>
      <c r="G9" s="722">
        <v>321397</v>
      </c>
      <c r="H9" s="722">
        <v>151655</v>
      </c>
      <c r="I9" s="722">
        <v>169740</v>
      </c>
      <c r="J9" s="721">
        <v>2016</v>
      </c>
    </row>
    <row r="10" spans="1:10" s="109" customFormat="1" ht="18" customHeight="1">
      <c r="A10" s="744">
        <v>2017</v>
      </c>
      <c r="B10" s="722">
        <v>146481</v>
      </c>
      <c r="C10" s="722">
        <v>87862</v>
      </c>
      <c r="D10" s="722">
        <v>58618</v>
      </c>
      <c r="E10" s="722">
        <v>21336</v>
      </c>
      <c r="F10" s="722">
        <v>37282</v>
      </c>
      <c r="G10" s="722">
        <v>315037</v>
      </c>
      <c r="H10" s="722">
        <v>148778</v>
      </c>
      <c r="I10" s="722">
        <v>166257</v>
      </c>
      <c r="J10" s="743">
        <v>2017</v>
      </c>
    </row>
    <row r="11" spans="1:10" s="109" customFormat="1" ht="18" customHeight="1">
      <c r="A11" s="744">
        <v>2018</v>
      </c>
      <c r="B11" s="237">
        <v>145227</v>
      </c>
      <c r="C11" s="722">
        <v>85929</v>
      </c>
      <c r="D11" s="722">
        <v>59296</v>
      </c>
      <c r="E11" s="722">
        <v>21977</v>
      </c>
      <c r="F11" s="722">
        <v>37319</v>
      </c>
      <c r="G11" s="722">
        <v>306367</v>
      </c>
      <c r="H11" s="722">
        <v>144757</v>
      </c>
      <c r="I11" s="681">
        <v>161610</v>
      </c>
      <c r="J11" s="743">
        <v>2018</v>
      </c>
    </row>
    <row r="12" spans="1:10" s="108" customFormat="1" ht="18" customHeight="1">
      <c r="A12" s="744">
        <v>2019</v>
      </c>
      <c r="B12" s="237">
        <v>143798</v>
      </c>
      <c r="C12" s="722">
        <v>86375</v>
      </c>
      <c r="D12" s="722">
        <v>57423</v>
      </c>
      <c r="E12" s="722">
        <v>20937</v>
      </c>
      <c r="F12" s="722">
        <v>36486</v>
      </c>
      <c r="G12" s="722">
        <v>297890</v>
      </c>
      <c r="H12" s="722">
        <v>140445</v>
      </c>
      <c r="I12" s="681">
        <v>157444</v>
      </c>
      <c r="J12" s="743">
        <v>2019</v>
      </c>
    </row>
    <row r="13" spans="1:10" s="108" customFormat="1" ht="18" customHeight="1">
      <c r="A13" s="744">
        <v>2020</v>
      </c>
      <c r="B13" s="237">
        <v>136972</v>
      </c>
      <c r="C13" s="722">
        <v>88182</v>
      </c>
      <c r="D13" s="722">
        <v>48790</v>
      </c>
      <c r="E13" s="722">
        <v>17687</v>
      </c>
      <c r="F13" s="722">
        <v>31103</v>
      </c>
      <c r="G13" s="722">
        <v>280060</v>
      </c>
      <c r="H13" s="722">
        <v>135780</v>
      </c>
      <c r="I13" s="722">
        <v>144280</v>
      </c>
      <c r="J13" s="743">
        <v>2020</v>
      </c>
    </row>
    <row r="14" spans="1:10" s="109" customFormat="1" ht="18" customHeight="1">
      <c r="A14" s="283">
        <v>2021</v>
      </c>
      <c r="B14" s="334">
        <f>SUM(B15:B36)</f>
        <v>237441</v>
      </c>
      <c r="C14" s="137">
        <f t="shared" ref="C14:I14" si="0">SUM(C15:C36)</f>
        <v>91416</v>
      </c>
      <c r="D14" s="137">
        <f t="shared" si="0"/>
        <v>146025</v>
      </c>
      <c r="E14" s="137">
        <f t="shared" si="0"/>
        <v>91416</v>
      </c>
      <c r="F14" s="137">
        <f t="shared" si="0"/>
        <v>54609</v>
      </c>
      <c r="G14" s="207">
        <f t="shared" si="0"/>
        <v>290554</v>
      </c>
      <c r="H14" s="137">
        <f t="shared" si="0"/>
        <v>139678</v>
      </c>
      <c r="I14" s="63">
        <f t="shared" si="0"/>
        <v>150876</v>
      </c>
      <c r="J14" s="182">
        <f>A14</f>
        <v>2021</v>
      </c>
    </row>
    <row r="15" spans="1:10" s="108" customFormat="1" ht="20.100000000000001" customHeight="1">
      <c r="A15" s="62" t="s">
        <v>12</v>
      </c>
      <c r="B15" s="722">
        <f>SUM(C15:D15)</f>
        <v>2245</v>
      </c>
      <c r="C15" s="722">
        <v>593</v>
      </c>
      <c r="D15" s="722">
        <f>SUM(E15:F15)</f>
        <v>1652</v>
      </c>
      <c r="E15" s="722">
        <v>593</v>
      </c>
      <c r="F15" s="722">
        <v>1059</v>
      </c>
      <c r="G15" s="722">
        <f>SUM(H15:I15)</f>
        <v>3933</v>
      </c>
      <c r="H15" s="722">
        <v>1892</v>
      </c>
      <c r="I15" s="722">
        <v>2041</v>
      </c>
      <c r="J15" s="60" t="s">
        <v>119</v>
      </c>
    </row>
    <row r="16" spans="1:10" s="108" customFormat="1" ht="20.100000000000001" customHeight="1">
      <c r="A16" s="62" t="s">
        <v>25</v>
      </c>
      <c r="B16" s="722">
        <f t="shared" ref="B16:B36" si="1">SUM(C16:D16)</f>
        <v>13247</v>
      </c>
      <c r="C16" s="722">
        <v>4519</v>
      </c>
      <c r="D16" s="722">
        <f t="shared" ref="D16:D36" si="2">SUM(E16:F16)</f>
        <v>8728</v>
      </c>
      <c r="E16" s="722">
        <v>4519</v>
      </c>
      <c r="F16" s="722">
        <v>4209</v>
      </c>
      <c r="G16" s="722">
        <f t="shared" ref="G16:G36" si="3">SUM(H16:I16)</f>
        <v>17627</v>
      </c>
      <c r="H16" s="722">
        <v>8573</v>
      </c>
      <c r="I16" s="722">
        <v>9054</v>
      </c>
      <c r="J16" s="60" t="s">
        <v>117</v>
      </c>
    </row>
    <row r="17" spans="1:10" s="108" customFormat="1" ht="20.100000000000001" customHeight="1">
      <c r="A17" s="62" t="s">
        <v>13</v>
      </c>
      <c r="B17" s="722">
        <f t="shared" si="1"/>
        <v>21282</v>
      </c>
      <c r="C17" s="722">
        <v>8027</v>
      </c>
      <c r="D17" s="722">
        <f t="shared" si="2"/>
        <v>13255</v>
      </c>
      <c r="E17" s="722">
        <v>8027</v>
      </c>
      <c r="F17" s="722">
        <v>5228</v>
      </c>
      <c r="G17" s="722">
        <f t="shared" si="3"/>
        <v>28155</v>
      </c>
      <c r="H17" s="722">
        <v>13484</v>
      </c>
      <c r="I17" s="722">
        <v>14671</v>
      </c>
      <c r="J17" s="60" t="s">
        <v>115</v>
      </c>
    </row>
    <row r="18" spans="1:10" s="108" customFormat="1" ht="20.100000000000001" customHeight="1">
      <c r="A18" s="62" t="s">
        <v>28</v>
      </c>
      <c r="B18" s="722">
        <f t="shared" si="1"/>
        <v>17580</v>
      </c>
      <c r="C18" s="722">
        <v>7519</v>
      </c>
      <c r="D18" s="722">
        <f t="shared" si="2"/>
        <v>10061</v>
      </c>
      <c r="E18" s="722">
        <v>7519</v>
      </c>
      <c r="F18" s="722">
        <v>2542</v>
      </c>
      <c r="G18" s="722">
        <f t="shared" si="3"/>
        <v>19975</v>
      </c>
      <c r="H18" s="722">
        <v>9422</v>
      </c>
      <c r="I18" s="722">
        <v>10553</v>
      </c>
      <c r="J18" s="60" t="s">
        <v>316</v>
      </c>
    </row>
    <row r="19" spans="1:10" s="108" customFormat="1" ht="20.100000000000001" customHeight="1">
      <c r="A19" s="62" t="s">
        <v>22</v>
      </c>
      <c r="B19" s="722">
        <f t="shared" si="1"/>
        <v>10308</v>
      </c>
      <c r="C19" s="722">
        <v>3453</v>
      </c>
      <c r="D19" s="722">
        <f t="shared" si="2"/>
        <v>6855</v>
      </c>
      <c r="E19" s="722">
        <v>3453</v>
      </c>
      <c r="F19" s="722">
        <v>3402</v>
      </c>
      <c r="G19" s="722">
        <f t="shared" si="3"/>
        <v>14844</v>
      </c>
      <c r="H19" s="722">
        <v>7290</v>
      </c>
      <c r="I19" s="722">
        <v>7554</v>
      </c>
      <c r="J19" s="60" t="s">
        <v>165</v>
      </c>
    </row>
    <row r="20" spans="1:10" s="108" customFormat="1" ht="20.100000000000001" customHeight="1">
      <c r="A20" s="62" t="s">
        <v>21</v>
      </c>
      <c r="B20" s="722">
        <f t="shared" si="1"/>
        <v>10445</v>
      </c>
      <c r="C20" s="722">
        <v>4105</v>
      </c>
      <c r="D20" s="722">
        <f t="shared" si="2"/>
        <v>6340</v>
      </c>
      <c r="E20" s="722">
        <v>4105</v>
      </c>
      <c r="F20" s="722">
        <v>2235</v>
      </c>
      <c r="G20" s="722">
        <f t="shared" si="3"/>
        <v>12448</v>
      </c>
      <c r="H20" s="722">
        <v>5873</v>
      </c>
      <c r="I20" s="722">
        <v>6575</v>
      </c>
      <c r="J20" s="60" t="s">
        <v>113</v>
      </c>
    </row>
    <row r="21" spans="1:10" s="108" customFormat="1" ht="20.100000000000001" customHeight="1">
      <c r="A21" s="62" t="s">
        <v>20</v>
      </c>
      <c r="B21" s="722">
        <f t="shared" si="1"/>
        <v>7631</v>
      </c>
      <c r="C21" s="722">
        <v>3169</v>
      </c>
      <c r="D21" s="722">
        <f t="shared" si="2"/>
        <v>4462</v>
      </c>
      <c r="E21" s="722">
        <v>3169</v>
      </c>
      <c r="F21" s="722">
        <v>1293</v>
      </c>
      <c r="G21" s="722">
        <f t="shared" si="3"/>
        <v>8610</v>
      </c>
      <c r="H21" s="722">
        <v>3974</v>
      </c>
      <c r="I21" s="722">
        <v>4636</v>
      </c>
      <c r="J21" s="60" t="s">
        <v>162</v>
      </c>
    </row>
    <row r="22" spans="1:10" s="108" customFormat="1" ht="20.100000000000001" customHeight="1">
      <c r="A22" s="62" t="s">
        <v>11</v>
      </c>
      <c r="B22" s="722">
        <f t="shared" si="1"/>
        <v>6517</v>
      </c>
      <c r="C22" s="722">
        <v>2443</v>
      </c>
      <c r="D22" s="722">
        <f t="shared" si="2"/>
        <v>4074</v>
      </c>
      <c r="E22" s="722">
        <v>2443</v>
      </c>
      <c r="F22" s="722">
        <v>1631</v>
      </c>
      <c r="G22" s="722">
        <f t="shared" si="3"/>
        <v>7817</v>
      </c>
      <c r="H22" s="722">
        <v>3634</v>
      </c>
      <c r="I22" s="722">
        <v>4183</v>
      </c>
      <c r="J22" s="60" t="s">
        <v>121</v>
      </c>
    </row>
    <row r="23" spans="1:10" s="108" customFormat="1" ht="20.100000000000001" customHeight="1">
      <c r="A23" s="62" t="s">
        <v>18</v>
      </c>
      <c r="B23" s="722">
        <f t="shared" si="1"/>
        <v>15894</v>
      </c>
      <c r="C23" s="722">
        <v>6665</v>
      </c>
      <c r="D23" s="722">
        <f t="shared" si="2"/>
        <v>9229</v>
      </c>
      <c r="E23" s="722">
        <v>6665</v>
      </c>
      <c r="F23" s="722">
        <v>2564</v>
      </c>
      <c r="G23" s="722">
        <f t="shared" si="3"/>
        <v>17126</v>
      </c>
      <c r="H23" s="722">
        <v>7879</v>
      </c>
      <c r="I23" s="722">
        <v>9247</v>
      </c>
      <c r="J23" s="60" t="s">
        <v>124</v>
      </c>
    </row>
    <row r="24" spans="1:10" s="108" customFormat="1" ht="20.100000000000001" customHeight="1">
      <c r="A24" s="62" t="s">
        <v>23</v>
      </c>
      <c r="B24" s="722">
        <f t="shared" si="1"/>
        <v>10960</v>
      </c>
      <c r="C24" s="722">
        <v>3775</v>
      </c>
      <c r="D24" s="722">
        <f t="shared" si="2"/>
        <v>7185</v>
      </c>
      <c r="E24" s="722">
        <v>3775</v>
      </c>
      <c r="F24" s="722">
        <v>3410</v>
      </c>
      <c r="G24" s="722">
        <f t="shared" si="3"/>
        <v>13143</v>
      </c>
      <c r="H24" s="722">
        <v>6011</v>
      </c>
      <c r="I24" s="722">
        <v>7132</v>
      </c>
      <c r="J24" s="60" t="s">
        <v>120</v>
      </c>
    </row>
    <row r="25" spans="1:10" s="108" customFormat="1" ht="20.100000000000001" customHeight="1">
      <c r="A25" s="62" t="s">
        <v>27</v>
      </c>
      <c r="B25" s="722">
        <f t="shared" si="1"/>
        <v>9261</v>
      </c>
      <c r="C25" s="722">
        <v>3032</v>
      </c>
      <c r="D25" s="722">
        <f t="shared" si="2"/>
        <v>6229</v>
      </c>
      <c r="E25" s="722">
        <v>3032</v>
      </c>
      <c r="F25" s="722">
        <v>3197</v>
      </c>
      <c r="G25" s="722">
        <f t="shared" si="3"/>
        <v>11470</v>
      </c>
      <c r="H25" s="722">
        <v>5235</v>
      </c>
      <c r="I25" s="722">
        <v>6235</v>
      </c>
      <c r="J25" s="60" t="s">
        <v>118</v>
      </c>
    </row>
    <row r="26" spans="1:10" s="108" customFormat="1" ht="20.100000000000001" customHeight="1">
      <c r="A26" s="62" t="s">
        <v>8</v>
      </c>
      <c r="B26" s="722">
        <f t="shared" si="1"/>
        <v>9709</v>
      </c>
      <c r="C26" s="722">
        <v>4012</v>
      </c>
      <c r="D26" s="722">
        <f t="shared" si="2"/>
        <v>5697</v>
      </c>
      <c r="E26" s="722">
        <v>4012</v>
      </c>
      <c r="F26" s="722">
        <v>1685</v>
      </c>
      <c r="G26" s="722">
        <f t="shared" si="3"/>
        <v>10702</v>
      </c>
      <c r="H26" s="722">
        <v>4898</v>
      </c>
      <c r="I26" s="722">
        <v>5804</v>
      </c>
      <c r="J26" s="60" t="s">
        <v>158</v>
      </c>
    </row>
    <row r="27" spans="1:10" s="108" customFormat="1" ht="20.100000000000001" customHeight="1">
      <c r="A27" s="62" t="s">
        <v>14</v>
      </c>
      <c r="B27" s="722">
        <f t="shared" si="1"/>
        <v>9500</v>
      </c>
      <c r="C27" s="722">
        <v>4090</v>
      </c>
      <c r="D27" s="722">
        <f t="shared" si="2"/>
        <v>5410</v>
      </c>
      <c r="E27" s="722">
        <v>4090</v>
      </c>
      <c r="F27" s="722">
        <v>1320</v>
      </c>
      <c r="G27" s="722">
        <f t="shared" si="3"/>
        <v>10616</v>
      </c>
      <c r="H27" s="722">
        <v>5030</v>
      </c>
      <c r="I27" s="722">
        <v>5586</v>
      </c>
      <c r="J27" s="60" t="s">
        <v>128</v>
      </c>
    </row>
    <row r="28" spans="1:10" s="108" customFormat="1" ht="20.100000000000001" customHeight="1">
      <c r="A28" s="62" t="s">
        <v>26</v>
      </c>
      <c r="B28" s="722">
        <f t="shared" si="1"/>
        <v>17561</v>
      </c>
      <c r="C28" s="722">
        <v>6234</v>
      </c>
      <c r="D28" s="722">
        <f t="shared" si="2"/>
        <v>11327</v>
      </c>
      <c r="E28" s="722">
        <v>6234</v>
      </c>
      <c r="F28" s="722">
        <v>5093</v>
      </c>
      <c r="G28" s="722">
        <f t="shared" si="3"/>
        <v>23353</v>
      </c>
      <c r="H28" s="722">
        <v>11312</v>
      </c>
      <c r="I28" s="722">
        <v>12041</v>
      </c>
      <c r="J28" s="60" t="s">
        <v>116</v>
      </c>
    </row>
    <row r="29" spans="1:10" s="108" customFormat="1" ht="20.100000000000001" customHeight="1">
      <c r="A29" s="62" t="s">
        <v>19</v>
      </c>
      <c r="B29" s="722">
        <f t="shared" si="1"/>
        <v>10577</v>
      </c>
      <c r="C29" s="722">
        <v>4113</v>
      </c>
      <c r="D29" s="722">
        <f t="shared" si="2"/>
        <v>6464</v>
      </c>
      <c r="E29" s="722">
        <v>4113</v>
      </c>
      <c r="F29" s="722">
        <v>2351</v>
      </c>
      <c r="G29" s="722">
        <f t="shared" si="3"/>
        <v>12554</v>
      </c>
      <c r="H29" s="722">
        <v>6113</v>
      </c>
      <c r="I29" s="722">
        <v>6441</v>
      </c>
      <c r="J29" s="60" t="s">
        <v>111</v>
      </c>
    </row>
    <row r="30" spans="1:10" s="108" customFormat="1" ht="20.100000000000001" customHeight="1">
      <c r="A30" s="62" t="s">
        <v>29</v>
      </c>
      <c r="B30" s="722">
        <f t="shared" si="1"/>
        <v>11778</v>
      </c>
      <c r="C30" s="722">
        <v>4735</v>
      </c>
      <c r="D30" s="722">
        <f t="shared" si="2"/>
        <v>7043</v>
      </c>
      <c r="E30" s="722">
        <v>4735</v>
      </c>
      <c r="F30" s="722">
        <v>2308</v>
      </c>
      <c r="G30" s="722">
        <f t="shared" si="3"/>
        <v>14153</v>
      </c>
      <c r="H30" s="722">
        <v>7309</v>
      </c>
      <c r="I30" s="722">
        <v>6844</v>
      </c>
      <c r="J30" s="60" t="s">
        <v>114</v>
      </c>
    </row>
    <row r="31" spans="1:10" s="108" customFormat="1" ht="20.100000000000001" customHeight="1">
      <c r="A31" s="62" t="s">
        <v>15</v>
      </c>
      <c r="B31" s="722">
        <f t="shared" si="1"/>
        <v>9702</v>
      </c>
      <c r="C31" s="722">
        <v>4132</v>
      </c>
      <c r="D31" s="722">
        <f t="shared" si="2"/>
        <v>5570</v>
      </c>
      <c r="E31" s="722">
        <v>4132</v>
      </c>
      <c r="F31" s="722">
        <v>1438</v>
      </c>
      <c r="G31" s="722">
        <f t="shared" si="3"/>
        <v>11459</v>
      </c>
      <c r="H31" s="722">
        <v>5874</v>
      </c>
      <c r="I31" s="722">
        <v>5585</v>
      </c>
      <c r="J31" s="60" t="s">
        <v>164</v>
      </c>
    </row>
    <row r="32" spans="1:10" s="108" customFormat="1" ht="20.100000000000001" customHeight="1">
      <c r="A32" s="62" t="s">
        <v>30</v>
      </c>
      <c r="B32" s="722">
        <f t="shared" si="1"/>
        <v>9841</v>
      </c>
      <c r="C32" s="722">
        <v>4180</v>
      </c>
      <c r="D32" s="722">
        <f t="shared" si="2"/>
        <v>5661</v>
      </c>
      <c r="E32" s="722">
        <v>4180</v>
      </c>
      <c r="F32" s="722">
        <v>1481</v>
      </c>
      <c r="G32" s="722">
        <f t="shared" si="3"/>
        <v>12255</v>
      </c>
      <c r="H32" s="722">
        <v>6039</v>
      </c>
      <c r="I32" s="722">
        <v>6216</v>
      </c>
      <c r="J32" s="60" t="s">
        <v>170</v>
      </c>
    </row>
    <row r="33" spans="1:10" s="108" customFormat="1" ht="20.100000000000001" customHeight="1">
      <c r="A33" s="62" t="s">
        <v>10</v>
      </c>
      <c r="B33" s="722">
        <f t="shared" si="1"/>
        <v>8429</v>
      </c>
      <c r="C33" s="722">
        <v>3181</v>
      </c>
      <c r="D33" s="722">
        <f t="shared" si="2"/>
        <v>5248</v>
      </c>
      <c r="E33" s="722">
        <v>3181</v>
      </c>
      <c r="F33" s="722">
        <v>2067</v>
      </c>
      <c r="G33" s="722">
        <f t="shared" si="3"/>
        <v>10516</v>
      </c>
      <c r="H33" s="722">
        <v>5255</v>
      </c>
      <c r="I33" s="722">
        <v>5261</v>
      </c>
      <c r="J33" s="60" t="s">
        <v>188</v>
      </c>
    </row>
    <row r="34" spans="1:10" s="108" customFormat="1" ht="20.100000000000001" customHeight="1">
      <c r="A34" s="62" t="s">
        <v>9</v>
      </c>
      <c r="B34" s="722">
        <f t="shared" si="1"/>
        <v>6019</v>
      </c>
      <c r="C34" s="722">
        <v>2128</v>
      </c>
      <c r="D34" s="722">
        <f t="shared" si="2"/>
        <v>3891</v>
      </c>
      <c r="E34" s="722">
        <v>2128</v>
      </c>
      <c r="F34" s="722">
        <v>1763</v>
      </c>
      <c r="G34" s="722">
        <f t="shared" si="3"/>
        <v>7672</v>
      </c>
      <c r="H34" s="722">
        <v>3692</v>
      </c>
      <c r="I34" s="722">
        <v>3980</v>
      </c>
      <c r="J34" s="60" t="s">
        <v>112</v>
      </c>
    </row>
    <row r="35" spans="1:10" s="108" customFormat="1" ht="20.100000000000001" customHeight="1">
      <c r="A35" s="62" t="s">
        <v>24</v>
      </c>
      <c r="B35" s="722">
        <f t="shared" si="1"/>
        <v>7275</v>
      </c>
      <c r="C35" s="722">
        <v>2767</v>
      </c>
      <c r="D35" s="722">
        <f t="shared" si="2"/>
        <v>4508</v>
      </c>
      <c r="E35" s="722">
        <v>2767</v>
      </c>
      <c r="F35" s="722">
        <v>1741</v>
      </c>
      <c r="G35" s="722">
        <f t="shared" si="3"/>
        <v>8617</v>
      </c>
      <c r="H35" s="722">
        <v>4174</v>
      </c>
      <c r="I35" s="722">
        <v>4443</v>
      </c>
      <c r="J35" s="60" t="s">
        <v>123</v>
      </c>
    </row>
    <row r="36" spans="1:10" s="108" customFormat="1" ht="20.100000000000001" customHeight="1">
      <c r="A36" s="62" t="s">
        <v>16</v>
      </c>
      <c r="B36" s="722">
        <f t="shared" si="1"/>
        <v>11680</v>
      </c>
      <c r="C36" s="722">
        <v>4544</v>
      </c>
      <c r="D36" s="722">
        <f t="shared" si="2"/>
        <v>7136</v>
      </c>
      <c r="E36" s="722">
        <v>4544</v>
      </c>
      <c r="F36" s="722">
        <v>2592</v>
      </c>
      <c r="G36" s="722">
        <f t="shared" si="3"/>
        <v>13509</v>
      </c>
      <c r="H36" s="722">
        <v>6715</v>
      </c>
      <c r="I36" s="722">
        <v>6794</v>
      </c>
      <c r="J36" s="60" t="s">
        <v>122</v>
      </c>
    </row>
    <row r="37" spans="1:10" s="112" customFormat="1" ht="6" customHeight="1">
      <c r="A37" s="484"/>
      <c r="B37" s="375"/>
      <c r="C37" s="275"/>
      <c r="D37" s="275"/>
      <c r="E37" s="275"/>
      <c r="F37" s="275"/>
      <c r="G37" s="212"/>
      <c r="H37" s="212"/>
      <c r="I37" s="485"/>
      <c r="J37" s="486"/>
    </row>
    <row r="38" spans="1:10" s="144" customFormat="1" ht="15" customHeight="1">
      <c r="A38" s="634" t="s">
        <v>507</v>
      </c>
      <c r="B38" s="216"/>
      <c r="C38" s="487"/>
      <c r="D38" s="487"/>
      <c r="E38" s="487"/>
      <c r="F38" s="487"/>
      <c r="G38" s="110"/>
      <c r="H38" s="630"/>
      <c r="I38" s="630"/>
      <c r="J38" s="630" t="s">
        <v>510</v>
      </c>
    </row>
    <row r="39" spans="1:10" ht="13.5">
      <c r="A39" s="634" t="s">
        <v>508</v>
      </c>
      <c r="B39" s="216"/>
      <c r="C39" s="487"/>
      <c r="D39" s="487"/>
      <c r="E39" s="487"/>
      <c r="F39" s="487"/>
      <c r="G39" s="488"/>
      <c r="H39" s="488"/>
      <c r="I39" s="488"/>
      <c r="J39" s="489" t="s">
        <v>563</v>
      </c>
    </row>
    <row r="40" spans="1:10">
      <c r="A40" s="218" t="s">
        <v>509</v>
      </c>
      <c r="B40" s="218"/>
      <c r="C40" s="218"/>
      <c r="D40" s="218"/>
      <c r="E40" s="218"/>
      <c r="F40" s="218"/>
      <c r="G40" s="218"/>
      <c r="H40" s="218"/>
      <c r="I40" s="218"/>
      <c r="J40" s="218"/>
    </row>
    <row r="41" spans="1:10" ht="13.5">
      <c r="A41" s="107" t="s">
        <v>665</v>
      </c>
      <c r="B41" s="107"/>
      <c r="C41" s="107"/>
      <c r="D41" s="636"/>
      <c r="E41" s="110"/>
      <c r="F41" s="110"/>
      <c r="G41" s="110"/>
      <c r="H41" s="391"/>
      <c r="I41" s="110"/>
      <c r="J41" s="632" t="s">
        <v>511</v>
      </c>
    </row>
    <row r="43" spans="1:10">
      <c r="C43" s="99"/>
      <c r="D43" s="99"/>
      <c r="E43" s="99"/>
      <c r="F43" s="99"/>
      <c r="G43" s="99"/>
      <c r="H43" s="99"/>
    </row>
    <row r="49" spans="3:7">
      <c r="C49" s="99"/>
      <c r="D49" s="99"/>
      <c r="E49" s="99"/>
      <c r="F49" s="99"/>
      <c r="G49" s="99"/>
    </row>
    <row r="50" spans="3:7">
      <c r="E50" s="99"/>
      <c r="F50" s="99"/>
      <c r="G50" s="99"/>
    </row>
    <row r="51" spans="3:7">
      <c r="C51" s="99"/>
      <c r="D51" s="99"/>
      <c r="E51" s="99"/>
      <c r="F51" s="99"/>
      <c r="G51" s="99"/>
    </row>
    <row r="52" spans="3:7">
      <c r="C52" s="99"/>
      <c r="D52" s="99"/>
      <c r="E52" s="99"/>
      <c r="F52" s="99"/>
      <c r="G52" s="99"/>
    </row>
    <row r="53" spans="3:7">
      <c r="C53" s="99"/>
      <c r="D53" s="99"/>
      <c r="E53" s="99"/>
      <c r="F53" s="99"/>
      <c r="G53" s="99"/>
    </row>
    <row r="54" spans="3:7">
      <c r="C54" s="99"/>
      <c r="D54" s="99"/>
      <c r="E54" s="99"/>
      <c r="F54" s="99"/>
      <c r="G54" s="99"/>
    </row>
    <row r="55" spans="3:7">
      <c r="C55" s="99"/>
      <c r="D55" s="99"/>
      <c r="E55" s="99"/>
      <c r="F55" s="99"/>
      <c r="G55" s="99"/>
    </row>
    <row r="56" spans="3:7">
      <c r="C56" s="99"/>
      <c r="D56" s="99"/>
      <c r="E56" s="99"/>
      <c r="F56" s="99"/>
      <c r="G56" s="99"/>
    </row>
    <row r="57" spans="3:7">
      <c r="C57" s="99"/>
      <c r="D57" s="99"/>
      <c r="E57" s="99"/>
      <c r="F57" s="99"/>
      <c r="G57" s="99"/>
    </row>
    <row r="58" spans="3:7">
      <c r="C58" s="99"/>
      <c r="D58" s="99"/>
      <c r="E58" s="99"/>
      <c r="F58" s="99"/>
      <c r="G58" s="99"/>
    </row>
    <row r="59" spans="3:7">
      <c r="C59" s="99"/>
      <c r="D59" s="99"/>
      <c r="E59" s="99"/>
      <c r="F59" s="99"/>
      <c r="G59" s="99"/>
    </row>
    <row r="60" spans="3:7">
      <c r="C60" s="99"/>
      <c r="D60" s="99"/>
      <c r="E60" s="99"/>
      <c r="F60" s="99"/>
      <c r="G60" s="99"/>
    </row>
    <row r="61" spans="3:7">
      <c r="C61" s="99"/>
      <c r="D61" s="99"/>
      <c r="E61" s="99"/>
      <c r="F61" s="99"/>
      <c r="G61" s="99"/>
    </row>
    <row r="62" spans="3:7">
      <c r="C62" s="99"/>
      <c r="D62" s="99"/>
      <c r="E62" s="99"/>
      <c r="F62" s="99"/>
      <c r="G62" s="99"/>
    </row>
    <row r="63" spans="3:7">
      <c r="C63" s="99"/>
      <c r="D63" s="99"/>
      <c r="E63" s="99"/>
      <c r="F63" s="99"/>
      <c r="G63" s="99"/>
    </row>
    <row r="64" spans="3:7">
      <c r="C64" s="99"/>
      <c r="D64" s="99"/>
      <c r="E64" s="99"/>
      <c r="F64" s="99"/>
      <c r="G64" s="99"/>
    </row>
    <row r="65" spans="3:7">
      <c r="C65" s="99"/>
      <c r="D65" s="99"/>
      <c r="E65" s="99"/>
      <c r="F65" s="99"/>
      <c r="G65" s="99"/>
    </row>
    <row r="66" spans="3:7">
      <c r="C66" s="99"/>
      <c r="D66" s="99"/>
      <c r="E66" s="99"/>
      <c r="F66" s="99"/>
      <c r="G66" s="99"/>
    </row>
    <row r="67" spans="3:7">
      <c r="C67" s="99"/>
      <c r="D67" s="99"/>
      <c r="E67" s="99"/>
      <c r="F67" s="99"/>
      <c r="G67" s="99"/>
    </row>
    <row r="68" spans="3:7">
      <c r="C68" s="99"/>
      <c r="D68" s="99"/>
      <c r="E68" s="99"/>
      <c r="F68" s="99"/>
      <c r="G68" s="99"/>
    </row>
    <row r="69" spans="3:7">
      <c r="C69" s="99"/>
      <c r="D69" s="99"/>
      <c r="E69" s="99"/>
      <c r="F69" s="99"/>
      <c r="G69" s="99"/>
    </row>
    <row r="70" spans="3:7">
      <c r="C70" s="99"/>
      <c r="D70" s="99"/>
      <c r="E70" s="99"/>
      <c r="F70" s="99"/>
      <c r="G70" s="99"/>
    </row>
    <row r="71" spans="3:7">
      <c r="C71" s="99"/>
      <c r="D71" s="99"/>
      <c r="E71" s="99"/>
      <c r="F71" s="99"/>
      <c r="G71" s="99"/>
    </row>
  </sheetData>
  <sheetProtection formatCells="0" formatColumns="0" formatRows="0" insertColumns="0" insertRows="0" insertHyperlinks="0" deleteColumns="0" deleteRows="0" selectLockedCells="1" sort="0" autoFilter="0" pivotTables="0"/>
  <mergeCells count="3">
    <mergeCell ref="B5:F5"/>
    <mergeCell ref="G5:I5"/>
    <mergeCell ref="D6:F6"/>
  </mergeCells>
  <phoneticPr fontId="52" type="noConversion"/>
  <printOptions horizontalCentered="1"/>
  <pageMargins left="0.39370078740157483" right="0.39370078740157483" top="0.55118110236220474" bottom="0.55118110236220474" header="0.51181102362204722" footer="0.51181102362204722"/>
  <pageSetup paperSize="9" scale="99" firstPageNumber="139" orientation="portrait" blackAndWhite="1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view="pageBreakPreview" zoomScale="85" zoomScaleNormal="100" zoomScaleSheetLayoutView="85" workbookViewId="0">
      <pane ySplit="8" topLeftCell="A9" activePane="bottomLeft" state="frozen"/>
      <selection activeCell="F2" sqref="F2"/>
      <selection pane="bottomLeft" activeCell="A2" sqref="A2"/>
    </sheetView>
  </sheetViews>
  <sheetFormatPr defaultRowHeight="12"/>
  <cols>
    <col min="1" max="22" width="9.28515625" style="70" customWidth="1"/>
    <col min="23" max="16384" width="9.140625" style="70"/>
  </cols>
  <sheetData>
    <row r="1" spans="1:22" s="105" customFormat="1" ht="24.95" customHeight="1">
      <c r="A1" s="389" t="s">
        <v>611</v>
      </c>
      <c r="B1" s="157"/>
      <c r="C1" s="158"/>
      <c r="V1" s="159" t="s">
        <v>612</v>
      </c>
    </row>
    <row r="2" spans="1:22" s="66" customFormat="1" ht="24.95" customHeight="1">
      <c r="A2" s="189" t="s">
        <v>327</v>
      </c>
      <c r="B2" s="289"/>
      <c r="C2" s="289"/>
      <c r="D2" s="289"/>
      <c r="E2" s="289"/>
      <c r="F2" s="289"/>
      <c r="G2" s="289"/>
      <c r="H2" s="490"/>
      <c r="I2" s="289"/>
      <c r="J2" s="289"/>
      <c r="K2" s="289"/>
      <c r="L2" s="160" t="s">
        <v>666</v>
      </c>
      <c r="M2" s="290"/>
      <c r="N2" s="290"/>
      <c r="O2" s="290"/>
      <c r="P2" s="290"/>
      <c r="Q2" s="290"/>
      <c r="R2" s="160"/>
      <c r="S2" s="290"/>
      <c r="T2" s="290"/>
      <c r="U2" s="290"/>
      <c r="V2" s="252"/>
    </row>
    <row r="3" spans="1:22" s="67" customFormat="1" ht="23.1" customHeight="1"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160"/>
    </row>
    <row r="4" spans="1:22" s="107" customFormat="1" ht="15" customHeight="1" thickBot="1">
      <c r="A4" s="107" t="s">
        <v>512</v>
      </c>
      <c r="V4" s="68" t="s">
        <v>179</v>
      </c>
    </row>
    <row r="5" spans="1:22" s="108" customFormat="1" ht="19.5" customHeight="1">
      <c r="A5" s="162"/>
      <c r="B5" s="768" t="s">
        <v>476</v>
      </c>
      <c r="C5" s="769"/>
      <c r="D5" s="759" t="s">
        <v>474</v>
      </c>
      <c r="E5" s="760"/>
      <c r="F5" s="759" t="s">
        <v>336</v>
      </c>
      <c r="G5" s="760"/>
      <c r="H5" s="764" t="s">
        <v>335</v>
      </c>
      <c r="I5" s="760"/>
      <c r="J5" s="759" t="s">
        <v>475</v>
      </c>
      <c r="K5" s="766"/>
      <c r="L5" s="764" t="s">
        <v>337</v>
      </c>
      <c r="M5" s="760"/>
      <c r="N5" s="759" t="s">
        <v>338</v>
      </c>
      <c r="O5" s="760"/>
      <c r="P5" s="759" t="s">
        <v>339</v>
      </c>
      <c r="Q5" s="760"/>
      <c r="R5" s="764" t="s">
        <v>340</v>
      </c>
      <c r="S5" s="760"/>
      <c r="T5" s="770" t="s">
        <v>341</v>
      </c>
      <c r="U5" s="771"/>
      <c r="V5" s="166"/>
    </row>
    <row r="6" spans="1:22" s="108" customFormat="1" ht="19.5" customHeight="1">
      <c r="A6" s="758" t="s">
        <v>285</v>
      </c>
      <c r="B6" s="195" t="s">
        <v>314</v>
      </c>
      <c r="C6" s="195"/>
      <c r="D6" s="761"/>
      <c r="E6" s="762"/>
      <c r="F6" s="761"/>
      <c r="G6" s="762"/>
      <c r="H6" s="765"/>
      <c r="I6" s="762"/>
      <c r="J6" s="763"/>
      <c r="K6" s="767"/>
      <c r="L6" s="765"/>
      <c r="M6" s="762"/>
      <c r="N6" s="761"/>
      <c r="O6" s="762"/>
      <c r="P6" s="761"/>
      <c r="Q6" s="762"/>
      <c r="R6" s="765"/>
      <c r="S6" s="762"/>
      <c r="T6" s="257" t="s">
        <v>105</v>
      </c>
      <c r="U6" s="201"/>
      <c r="V6" s="763" t="s">
        <v>251</v>
      </c>
    </row>
    <row r="7" spans="1:22" s="108" customFormat="1" ht="19.5" customHeight="1">
      <c r="A7" s="758"/>
      <c r="B7" s="172"/>
      <c r="C7" s="476" t="s">
        <v>44</v>
      </c>
      <c r="D7" s="185"/>
      <c r="E7" s="476" t="s">
        <v>44</v>
      </c>
      <c r="F7" s="185"/>
      <c r="G7" s="173" t="s">
        <v>44</v>
      </c>
      <c r="H7" s="169"/>
      <c r="I7" s="173" t="s">
        <v>44</v>
      </c>
      <c r="J7" s="185"/>
      <c r="K7" s="476" t="s">
        <v>44</v>
      </c>
      <c r="L7" s="196"/>
      <c r="M7" s="476" t="s">
        <v>44</v>
      </c>
      <c r="N7" s="185"/>
      <c r="O7" s="476" t="s">
        <v>44</v>
      </c>
      <c r="P7" s="185"/>
      <c r="Q7" s="173" t="s">
        <v>44</v>
      </c>
      <c r="R7" s="169"/>
      <c r="S7" s="173" t="s">
        <v>44</v>
      </c>
      <c r="T7" s="185"/>
      <c r="U7" s="476" t="s">
        <v>44</v>
      </c>
      <c r="V7" s="763"/>
    </row>
    <row r="8" spans="1:22" s="108" customFormat="1" ht="19.5" customHeight="1">
      <c r="A8" s="281"/>
      <c r="B8" s="177"/>
      <c r="C8" s="178" t="s">
        <v>318</v>
      </c>
      <c r="D8" s="177"/>
      <c r="E8" s="178" t="s">
        <v>318</v>
      </c>
      <c r="F8" s="177"/>
      <c r="G8" s="177" t="s">
        <v>318</v>
      </c>
      <c r="H8" s="199"/>
      <c r="I8" s="178" t="s">
        <v>318</v>
      </c>
      <c r="J8" s="178"/>
      <c r="K8" s="178" t="s">
        <v>318</v>
      </c>
      <c r="L8" s="199"/>
      <c r="M8" s="177" t="s">
        <v>318</v>
      </c>
      <c r="N8" s="199"/>
      <c r="O8" s="178" t="s">
        <v>318</v>
      </c>
      <c r="P8" s="178"/>
      <c r="Q8" s="177" t="s">
        <v>318</v>
      </c>
      <c r="R8" s="199"/>
      <c r="S8" s="177" t="s">
        <v>318</v>
      </c>
      <c r="T8" s="199"/>
      <c r="U8" s="178" t="s">
        <v>318</v>
      </c>
      <c r="V8" s="178"/>
    </row>
    <row r="9" spans="1:22" s="112" customFormat="1" ht="75" customHeight="1">
      <c r="A9" s="167">
        <v>2016</v>
      </c>
      <c r="B9" s="179">
        <v>321395</v>
      </c>
      <c r="C9" s="179">
        <v>151655</v>
      </c>
      <c r="D9" s="179">
        <v>17766</v>
      </c>
      <c r="E9" s="179">
        <v>9026</v>
      </c>
      <c r="F9" s="179">
        <v>8805</v>
      </c>
      <c r="G9" s="179">
        <v>4642</v>
      </c>
      <c r="H9" s="179">
        <v>11448</v>
      </c>
      <c r="I9" s="179">
        <v>5876</v>
      </c>
      <c r="J9" s="609">
        <v>11699</v>
      </c>
      <c r="K9" s="609">
        <v>6670</v>
      </c>
      <c r="L9" s="179">
        <v>25957</v>
      </c>
      <c r="M9" s="179">
        <v>12951</v>
      </c>
      <c r="N9" s="179">
        <v>58379</v>
      </c>
      <c r="O9" s="179">
        <v>27059</v>
      </c>
      <c r="P9" s="179">
        <v>37022</v>
      </c>
      <c r="Q9" s="179">
        <v>16798</v>
      </c>
      <c r="R9" s="179">
        <v>40492</v>
      </c>
      <c r="S9" s="179">
        <v>19296</v>
      </c>
      <c r="T9" s="609">
        <v>109827</v>
      </c>
      <c r="U9" s="609">
        <v>49337</v>
      </c>
      <c r="V9" s="662">
        <v>2016</v>
      </c>
    </row>
    <row r="10" spans="1:22" s="112" customFormat="1" ht="75" customHeight="1">
      <c r="A10" s="167">
        <v>2017</v>
      </c>
      <c r="B10" s="179">
        <v>315035</v>
      </c>
      <c r="C10" s="179">
        <v>148778</v>
      </c>
      <c r="D10" s="179">
        <v>16977</v>
      </c>
      <c r="E10" s="179">
        <v>8659</v>
      </c>
      <c r="F10" s="179">
        <v>8292</v>
      </c>
      <c r="G10" s="179">
        <v>4356</v>
      </c>
      <c r="H10" s="179">
        <v>12242</v>
      </c>
      <c r="I10" s="179">
        <v>6305</v>
      </c>
      <c r="J10" s="609">
        <v>11911</v>
      </c>
      <c r="K10" s="609">
        <v>6574</v>
      </c>
      <c r="L10" s="179">
        <v>23083</v>
      </c>
      <c r="M10" s="179">
        <v>11906</v>
      </c>
      <c r="N10" s="179">
        <v>56011</v>
      </c>
      <c r="O10" s="179">
        <v>26665</v>
      </c>
      <c r="P10" s="179">
        <v>36428</v>
      </c>
      <c r="Q10" s="179">
        <v>16052</v>
      </c>
      <c r="R10" s="179">
        <v>38436</v>
      </c>
      <c r="S10" s="179">
        <v>18401</v>
      </c>
      <c r="T10" s="609">
        <v>111655</v>
      </c>
      <c r="U10" s="609">
        <v>49860</v>
      </c>
      <c r="V10" s="662">
        <v>2017</v>
      </c>
    </row>
    <row r="11" spans="1:22" s="112" customFormat="1" ht="75" customHeight="1">
      <c r="A11" s="167">
        <v>2018</v>
      </c>
      <c r="B11" s="179">
        <v>306365</v>
      </c>
      <c r="C11" s="179">
        <v>144756</v>
      </c>
      <c r="D11" s="179">
        <v>14883</v>
      </c>
      <c r="E11" s="179">
        <v>7544</v>
      </c>
      <c r="F11" s="179">
        <v>7253</v>
      </c>
      <c r="G11" s="179">
        <v>4038</v>
      </c>
      <c r="H11" s="179">
        <v>11074</v>
      </c>
      <c r="I11" s="179">
        <v>5770</v>
      </c>
      <c r="J11" s="609">
        <v>11562</v>
      </c>
      <c r="K11" s="609">
        <v>6608</v>
      </c>
      <c r="L11" s="179">
        <v>20616</v>
      </c>
      <c r="M11" s="179">
        <v>10824</v>
      </c>
      <c r="N11" s="179">
        <v>51938</v>
      </c>
      <c r="O11" s="179">
        <v>24726</v>
      </c>
      <c r="P11" s="179">
        <v>38420</v>
      </c>
      <c r="Q11" s="179">
        <v>16754</v>
      </c>
      <c r="R11" s="179">
        <v>36664</v>
      </c>
      <c r="S11" s="179">
        <v>17082</v>
      </c>
      <c r="T11" s="609">
        <v>113957</v>
      </c>
      <c r="U11" s="609">
        <v>51409</v>
      </c>
      <c r="V11" s="662">
        <v>2018</v>
      </c>
    </row>
    <row r="12" spans="1:22" s="112" customFormat="1" ht="75" customHeight="1">
      <c r="A12" s="167">
        <v>2019</v>
      </c>
      <c r="B12" s="179">
        <v>297890</v>
      </c>
      <c r="C12" s="179">
        <v>140445</v>
      </c>
      <c r="D12" s="179">
        <v>13514</v>
      </c>
      <c r="E12" s="179">
        <v>6594</v>
      </c>
      <c r="F12" s="179">
        <v>6257</v>
      </c>
      <c r="G12" s="179">
        <v>3638</v>
      </c>
      <c r="H12" s="179">
        <v>10681</v>
      </c>
      <c r="I12" s="179">
        <v>5950</v>
      </c>
      <c r="J12" s="609">
        <v>10593</v>
      </c>
      <c r="K12" s="609">
        <v>5911</v>
      </c>
      <c r="L12" s="179">
        <v>18921</v>
      </c>
      <c r="M12" s="179">
        <v>9992</v>
      </c>
      <c r="N12" s="179">
        <v>48419</v>
      </c>
      <c r="O12" s="179">
        <v>22646</v>
      </c>
      <c r="P12" s="179">
        <v>38389</v>
      </c>
      <c r="Q12" s="179">
        <v>17056</v>
      </c>
      <c r="R12" s="179">
        <v>37358</v>
      </c>
      <c r="S12" s="179">
        <v>17101</v>
      </c>
      <c r="T12" s="609">
        <v>113757</v>
      </c>
      <c r="U12" s="609">
        <v>51559</v>
      </c>
      <c r="V12" s="662">
        <v>2019</v>
      </c>
    </row>
    <row r="13" spans="1:22" s="112" customFormat="1" ht="75" customHeight="1">
      <c r="A13" s="167">
        <v>2020</v>
      </c>
      <c r="B13" s="179">
        <v>280060</v>
      </c>
      <c r="C13" s="179">
        <v>135780</v>
      </c>
      <c r="D13" s="179">
        <v>12377</v>
      </c>
      <c r="E13" s="179">
        <v>6350</v>
      </c>
      <c r="F13" s="179">
        <v>5995</v>
      </c>
      <c r="G13" s="179">
        <v>3167</v>
      </c>
      <c r="H13" s="179">
        <v>11069</v>
      </c>
      <c r="I13" s="179">
        <v>6228</v>
      </c>
      <c r="J13" s="609">
        <v>9960</v>
      </c>
      <c r="K13" s="609">
        <v>5367</v>
      </c>
      <c r="L13" s="179">
        <v>19683</v>
      </c>
      <c r="M13" s="179">
        <v>10548</v>
      </c>
      <c r="N13" s="179">
        <v>46353</v>
      </c>
      <c r="O13" s="179">
        <v>22548</v>
      </c>
      <c r="P13" s="179">
        <v>38396</v>
      </c>
      <c r="Q13" s="179">
        <v>18081</v>
      </c>
      <c r="R13" s="179">
        <v>35407</v>
      </c>
      <c r="S13" s="179">
        <v>16628</v>
      </c>
      <c r="T13" s="609">
        <v>100820</v>
      </c>
      <c r="U13" s="609">
        <v>46863</v>
      </c>
      <c r="V13" s="662">
        <v>2020</v>
      </c>
    </row>
    <row r="14" spans="1:22" s="108" customFormat="1" ht="129" customHeight="1">
      <c r="A14" s="187">
        <v>2021</v>
      </c>
      <c r="B14" s="491">
        <f>SUM(D14,F14,H14,J14,L14,N14,P14,R14,T14)</f>
        <v>290552</v>
      </c>
      <c r="C14" s="491">
        <f>SUM(E14,G14,I14,K14,M14,O14,Q14,S14,U14)</f>
        <v>139675</v>
      </c>
      <c r="D14" s="492">
        <v>11594</v>
      </c>
      <c r="E14" s="492">
        <v>6059</v>
      </c>
      <c r="F14" s="492">
        <v>5723</v>
      </c>
      <c r="G14" s="492">
        <v>3169</v>
      </c>
      <c r="H14" s="492">
        <v>9301</v>
      </c>
      <c r="I14" s="492">
        <v>5415</v>
      </c>
      <c r="J14" s="492">
        <v>8048</v>
      </c>
      <c r="K14" s="492">
        <v>4356</v>
      </c>
      <c r="L14" s="492">
        <v>18431</v>
      </c>
      <c r="M14" s="492">
        <v>9823</v>
      </c>
      <c r="N14" s="492">
        <v>42285</v>
      </c>
      <c r="O14" s="492">
        <v>20491</v>
      </c>
      <c r="P14" s="492">
        <v>40894</v>
      </c>
      <c r="Q14" s="492">
        <v>18971</v>
      </c>
      <c r="R14" s="492">
        <v>39416</v>
      </c>
      <c r="S14" s="492">
        <v>18514</v>
      </c>
      <c r="T14" s="492">
        <v>114860</v>
      </c>
      <c r="U14" s="492">
        <v>52877</v>
      </c>
      <c r="V14" s="188">
        <f>A14</f>
        <v>2021</v>
      </c>
    </row>
    <row r="15" spans="1:22" s="110" customFormat="1" ht="15" customHeight="1">
      <c r="A15" s="370" t="s">
        <v>507</v>
      </c>
      <c r="B15" s="216"/>
      <c r="C15" s="487"/>
      <c r="D15" s="487"/>
      <c r="E15" s="487"/>
      <c r="F15" s="216"/>
      <c r="G15" s="215"/>
      <c r="H15" s="487"/>
      <c r="K15" s="493"/>
      <c r="L15" s="216"/>
      <c r="M15" s="487"/>
      <c r="N15" s="487"/>
      <c r="O15" s="487"/>
      <c r="P15" s="216"/>
      <c r="Q15" s="215"/>
      <c r="R15" s="487"/>
      <c r="U15" s="493"/>
      <c r="V15" s="494" t="s">
        <v>514</v>
      </c>
    </row>
    <row r="16" spans="1:22" s="110" customFormat="1" ht="15" customHeight="1">
      <c r="A16" s="370" t="s">
        <v>513</v>
      </c>
      <c r="B16" s="216"/>
      <c r="C16" s="487"/>
      <c r="D16" s="487"/>
      <c r="E16" s="487"/>
      <c r="F16" s="216"/>
      <c r="G16" s="215"/>
      <c r="H16" s="487"/>
      <c r="I16" s="96"/>
      <c r="J16" s="247"/>
      <c r="K16" s="247"/>
      <c r="L16" s="216"/>
      <c r="M16" s="487"/>
      <c r="N16" s="487"/>
      <c r="O16" s="487"/>
      <c r="P16" s="216"/>
      <c r="Q16" s="215"/>
      <c r="R16" s="487"/>
      <c r="S16" s="96"/>
      <c r="T16" s="247"/>
      <c r="U16" s="247"/>
      <c r="V16" s="247"/>
    </row>
    <row r="17" spans="1:37" s="110" customFormat="1" ht="14.45" customHeight="1">
      <c r="A17" s="107" t="s">
        <v>665</v>
      </c>
      <c r="B17" s="107"/>
      <c r="C17" s="107"/>
      <c r="F17" s="399"/>
      <c r="G17" s="399"/>
      <c r="J17" s="92"/>
      <c r="K17" s="67"/>
      <c r="U17" s="67"/>
      <c r="V17" s="68" t="s">
        <v>515</v>
      </c>
    </row>
    <row r="23" spans="1:3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</row>
    <row r="29" spans="1:3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</row>
    <row r="37" spans="3:8">
      <c r="C37" s="99"/>
      <c r="D37" s="99"/>
      <c r="E37" s="99"/>
      <c r="F37" s="99"/>
      <c r="G37" s="99"/>
      <c r="H37" s="99"/>
    </row>
  </sheetData>
  <sheetProtection formatCells="0" formatColumns="0" formatRows="0" insertColumns="0" insertRows="0" insertHyperlinks="0" deleteColumns="0" deleteRows="0" selectLockedCells="1" sort="0" autoFilter="0" pivotTables="0"/>
  <mergeCells count="12">
    <mergeCell ref="A6:A7"/>
    <mergeCell ref="D5:E6"/>
    <mergeCell ref="F5:G6"/>
    <mergeCell ref="V6:V7"/>
    <mergeCell ref="L5:M6"/>
    <mergeCell ref="N5:O6"/>
    <mergeCell ref="P5:Q6"/>
    <mergeCell ref="R5:S6"/>
    <mergeCell ref="H5:I6"/>
    <mergeCell ref="J5:K6"/>
    <mergeCell ref="B5:C5"/>
    <mergeCell ref="T5:U5"/>
  </mergeCells>
  <phoneticPr fontId="39" type="noConversion"/>
  <printOptions horizontalCentered="1"/>
  <pageMargins left="0.39370078740157483" right="0.39370078740157483" top="0.55118110236220474" bottom="0.55118110236220474" header="0.51181102362204722" footer="0.51181102362204722"/>
  <pageSetup paperSize="9" orientation="portrait" blackAndWhite="1" r:id="rId1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view="pageBreakPreview" zoomScale="85" zoomScaleNormal="100" zoomScaleSheetLayoutView="85" workbookViewId="0">
      <pane xSplit="1" ySplit="8" topLeftCell="B9" activePane="bottomRight" state="frozen"/>
      <selection activeCell="F2" sqref="F2"/>
      <selection pane="topRight" activeCell="F2" sqref="F2"/>
      <selection pane="bottomLeft" activeCell="F2" sqref="F2"/>
      <selection pane="bottomRight" activeCell="A2" sqref="A2:D2"/>
    </sheetView>
  </sheetViews>
  <sheetFormatPr defaultRowHeight="12"/>
  <cols>
    <col min="1" max="1" width="20.7109375" style="128" customWidth="1"/>
    <col min="2" max="7" width="25.7109375" style="128" customWidth="1"/>
    <col min="8" max="8" width="20.7109375" style="128" customWidth="1"/>
    <col min="9" max="9" width="9.140625" style="128"/>
    <col min="10" max="10" width="1" style="128" customWidth="1"/>
    <col min="11" max="16384" width="9.140625" style="128"/>
  </cols>
  <sheetData>
    <row r="1" spans="1:13" s="119" customFormat="1" ht="24.95" customHeight="1">
      <c r="A1" s="495" t="s">
        <v>613</v>
      </c>
      <c r="B1" s="496"/>
      <c r="C1" s="497"/>
      <c r="H1" s="498" t="s">
        <v>615</v>
      </c>
    </row>
    <row r="2" spans="1:13" s="120" customFormat="1" ht="24.95" customHeight="1">
      <c r="A2" s="772" t="s">
        <v>614</v>
      </c>
      <c r="B2" s="772"/>
      <c r="C2" s="772"/>
      <c r="D2" s="772"/>
      <c r="E2" s="773" t="s">
        <v>667</v>
      </c>
      <c r="F2" s="773"/>
      <c r="G2" s="773"/>
      <c r="H2" s="773"/>
    </row>
    <row r="3" spans="1:13" s="121" customFormat="1" ht="23.1" customHeight="1">
      <c r="A3" s="499"/>
      <c r="B3" s="390"/>
      <c r="C3" s="390"/>
      <c r="D3" s="390"/>
      <c r="E3" s="390"/>
      <c r="F3" s="390"/>
      <c r="G3" s="390"/>
      <c r="H3" s="390"/>
    </row>
    <row r="4" spans="1:13" s="122" customFormat="1" ht="15" customHeight="1" thickBot="1">
      <c r="A4" s="122" t="s">
        <v>516</v>
      </c>
      <c r="H4" s="500" t="s">
        <v>517</v>
      </c>
    </row>
    <row r="5" spans="1:13" s="123" customFormat="1" ht="14.25" customHeight="1">
      <c r="A5" s="162" t="s">
        <v>196</v>
      </c>
      <c r="B5" s="464" t="s">
        <v>342</v>
      </c>
      <c r="C5" s="254" t="s">
        <v>78</v>
      </c>
      <c r="D5" s="162" t="s">
        <v>93</v>
      </c>
      <c r="E5" s="308" t="s">
        <v>326</v>
      </c>
      <c r="F5" s="308"/>
      <c r="G5" s="501"/>
      <c r="H5" s="502" t="s">
        <v>315</v>
      </c>
    </row>
    <row r="6" spans="1:13" s="123" customFormat="1" ht="14.25" customHeight="1">
      <c r="A6" s="503"/>
      <c r="B6" s="124"/>
      <c r="C6" s="504"/>
      <c r="D6" s="505"/>
      <c r="E6" s="506" t="s">
        <v>668</v>
      </c>
      <c r="F6" s="506"/>
      <c r="G6" s="507"/>
      <c r="H6" s="508"/>
    </row>
    <row r="7" spans="1:13" s="123" customFormat="1" ht="14.25" customHeight="1">
      <c r="A7" s="503"/>
      <c r="B7" s="509"/>
      <c r="C7" s="510"/>
      <c r="E7" s="504"/>
      <c r="F7" s="173" t="s">
        <v>78</v>
      </c>
      <c r="G7" s="184" t="s">
        <v>93</v>
      </c>
      <c r="H7" s="509"/>
    </row>
    <row r="8" spans="1:13" s="123" customFormat="1" ht="14.25" customHeight="1">
      <c r="A8" s="198" t="s">
        <v>197</v>
      </c>
      <c r="B8" s="511" t="s">
        <v>314</v>
      </c>
      <c r="C8" s="512" t="s">
        <v>669</v>
      </c>
      <c r="D8" s="513" t="s">
        <v>670</v>
      </c>
      <c r="E8" s="512"/>
      <c r="F8" s="512" t="s">
        <v>669</v>
      </c>
      <c r="G8" s="513" t="s">
        <v>670</v>
      </c>
      <c r="H8" s="511" t="s">
        <v>313</v>
      </c>
      <c r="I8" s="151"/>
      <c r="J8" s="152"/>
      <c r="K8" s="124"/>
      <c r="L8" s="124"/>
    </row>
    <row r="9" spans="1:13" s="670" customFormat="1" ht="19.5" customHeight="1">
      <c r="A9" s="514">
        <v>2016</v>
      </c>
      <c r="B9" s="58">
        <v>298095</v>
      </c>
      <c r="C9" s="57">
        <v>183530</v>
      </c>
      <c r="D9" s="57">
        <v>114565</v>
      </c>
      <c r="E9" s="56">
        <v>192</v>
      </c>
      <c r="F9" s="56">
        <v>118</v>
      </c>
      <c r="G9" s="56">
        <v>74</v>
      </c>
      <c r="H9" s="515">
        <v>2016</v>
      </c>
      <c r="J9" s="55"/>
      <c r="K9" s="55"/>
      <c r="L9" s="55"/>
    </row>
    <row r="10" spans="1:13" s="123" customFormat="1" ht="19.5" customHeight="1">
      <c r="A10" s="514">
        <v>2017</v>
      </c>
      <c r="B10" s="58">
        <v>293863</v>
      </c>
      <c r="C10" s="57">
        <v>177753</v>
      </c>
      <c r="D10" s="57">
        <v>116110</v>
      </c>
      <c r="E10" s="56">
        <v>200.61509683849783</v>
      </c>
      <c r="F10" s="56">
        <v>121.34884387736294</v>
      </c>
      <c r="G10" s="56">
        <v>79.266252961134896</v>
      </c>
      <c r="H10" s="515">
        <v>2017</v>
      </c>
      <c r="J10" s="55"/>
      <c r="K10" s="55"/>
      <c r="L10" s="55"/>
    </row>
    <row r="11" spans="1:13" s="123" customFormat="1" ht="19.5" customHeight="1">
      <c r="A11" s="514">
        <v>2018</v>
      </c>
      <c r="B11" s="58">
        <v>290827</v>
      </c>
      <c r="C11" s="57">
        <v>173986</v>
      </c>
      <c r="D11" s="57">
        <v>116841</v>
      </c>
      <c r="E11" s="56">
        <v>200.26235513658307</v>
      </c>
      <c r="F11" s="56">
        <v>119.8060913216226</v>
      </c>
      <c r="G11" s="56">
        <v>80.456263814960437</v>
      </c>
      <c r="H11" s="515">
        <v>2018</v>
      </c>
      <c r="J11" s="55"/>
      <c r="K11" s="55"/>
      <c r="L11" s="55"/>
    </row>
    <row r="12" spans="1:13" s="123" customFormat="1" ht="19.5" customHeight="1">
      <c r="A12" s="514">
        <v>2019</v>
      </c>
      <c r="B12" s="58">
        <v>288249</v>
      </c>
      <c r="C12" s="57">
        <v>169090</v>
      </c>
      <c r="D12" s="57">
        <v>119159</v>
      </c>
      <c r="E12" s="57">
        <v>200.45410923656797</v>
      </c>
      <c r="F12" s="57">
        <v>117.58856173243022</v>
      </c>
      <c r="G12" s="57">
        <v>82.865547504137751</v>
      </c>
      <c r="H12" s="515">
        <v>2019</v>
      </c>
      <c r="J12" s="55"/>
      <c r="K12" s="55"/>
      <c r="L12" s="55"/>
    </row>
    <row r="13" spans="1:13" s="123" customFormat="1" ht="19.5" customHeight="1">
      <c r="A13" s="514">
        <v>2020</v>
      </c>
      <c r="B13" s="58">
        <v>286395</v>
      </c>
      <c r="C13" s="57">
        <v>168384</v>
      </c>
      <c r="D13" s="57">
        <v>118011</v>
      </c>
      <c r="E13" s="57">
        <v>199.16480062309628</v>
      </c>
      <c r="F13" s="57">
        <v>117.09759523776408</v>
      </c>
      <c r="G13" s="57">
        <v>82.067205385332201</v>
      </c>
      <c r="H13" s="515">
        <v>2020</v>
      </c>
      <c r="J13" s="55"/>
      <c r="K13" s="55"/>
      <c r="L13" s="55"/>
    </row>
    <row r="14" spans="1:13" s="143" customFormat="1" ht="27" customHeight="1">
      <c r="A14" s="516">
        <v>2021</v>
      </c>
      <c r="B14" s="59">
        <f>SUM(B15:B36)</f>
        <v>281078</v>
      </c>
      <c r="C14" s="129">
        <f t="shared" ref="C14:D14" si="0">SUM(C15:C36)</f>
        <v>167300</v>
      </c>
      <c r="D14" s="129">
        <f t="shared" si="0"/>
        <v>113778</v>
      </c>
      <c r="E14" s="129">
        <f>B14/I14*100</f>
        <v>195.46725267388976</v>
      </c>
      <c r="F14" s="129">
        <f t="shared" ref="F14" si="1">C14/I14*100</f>
        <v>116.34375999666197</v>
      </c>
      <c r="G14" s="129">
        <f t="shared" ref="G14" si="2">D14/I14*100</f>
        <v>79.123492677227773</v>
      </c>
      <c r="H14" s="335">
        <f>A14</f>
        <v>2021</v>
      </c>
      <c r="I14" s="54">
        <v>143798</v>
      </c>
      <c r="J14" s="129"/>
      <c r="K14" s="123"/>
      <c r="L14" s="123"/>
      <c r="M14" s="123"/>
    </row>
    <row r="15" spans="1:13" s="123" customFormat="1" ht="18" customHeight="1">
      <c r="A15" s="527" t="s">
        <v>12</v>
      </c>
      <c r="B15" s="58">
        <f>SUM(C15:D15)</f>
        <v>431</v>
      </c>
      <c r="C15" s="57">
        <v>108</v>
      </c>
      <c r="D15" s="57">
        <v>323</v>
      </c>
      <c r="E15" s="57">
        <f t="shared" ref="E15:E36" si="3">B15/I15*100</f>
        <v>31.76123802505527</v>
      </c>
      <c r="F15" s="57">
        <f t="shared" ref="F15:F36" si="4">C15/I15*100</f>
        <v>7.9587324981577003</v>
      </c>
      <c r="G15" s="57">
        <f t="shared" ref="G15:G36" si="5">D15/I15*100</f>
        <v>23.802505526897569</v>
      </c>
      <c r="H15" s="53" t="s">
        <v>119</v>
      </c>
      <c r="I15" s="54">
        <v>1357</v>
      </c>
      <c r="J15" s="56"/>
    </row>
    <row r="16" spans="1:13" s="123" customFormat="1" ht="18" customHeight="1">
      <c r="A16" s="527" t="s">
        <v>25</v>
      </c>
      <c r="B16" s="58">
        <f t="shared" ref="B16:B36" si="6">SUM(C16:D16)</f>
        <v>6073</v>
      </c>
      <c r="C16" s="57">
        <v>2006</v>
      </c>
      <c r="D16" s="57">
        <v>4067</v>
      </c>
      <c r="E16" s="57">
        <f t="shared" si="3"/>
        <v>70.764390584945232</v>
      </c>
      <c r="F16" s="57">
        <f t="shared" si="4"/>
        <v>23.374504777441153</v>
      </c>
      <c r="G16" s="57">
        <f t="shared" si="5"/>
        <v>47.389885807504079</v>
      </c>
      <c r="H16" s="53" t="s">
        <v>117</v>
      </c>
      <c r="I16" s="54">
        <v>8582</v>
      </c>
      <c r="J16" s="56"/>
    </row>
    <row r="17" spans="1:10" s="123" customFormat="1" ht="18" customHeight="1">
      <c r="A17" s="527" t="s">
        <v>13</v>
      </c>
      <c r="B17" s="58">
        <f t="shared" si="6"/>
        <v>12000</v>
      </c>
      <c r="C17" s="57">
        <v>4770</v>
      </c>
      <c r="D17" s="57">
        <v>7230</v>
      </c>
      <c r="E17" s="57">
        <f t="shared" si="3"/>
        <v>113.05822498586772</v>
      </c>
      <c r="F17" s="57">
        <f t="shared" si="4"/>
        <v>44.940644431882419</v>
      </c>
      <c r="G17" s="57">
        <f t="shared" si="5"/>
        <v>68.117580553985306</v>
      </c>
      <c r="H17" s="53" t="s">
        <v>115</v>
      </c>
      <c r="I17" s="54">
        <v>10614</v>
      </c>
      <c r="J17" s="56"/>
    </row>
    <row r="18" spans="1:10" s="123" customFormat="1" ht="18" customHeight="1">
      <c r="A18" s="527" t="s">
        <v>28</v>
      </c>
      <c r="B18" s="58">
        <f t="shared" si="6"/>
        <v>21035</v>
      </c>
      <c r="C18" s="57">
        <v>12534</v>
      </c>
      <c r="D18" s="57">
        <v>8501</v>
      </c>
      <c r="E18" s="57">
        <f t="shared" si="3"/>
        <v>221.51432181971359</v>
      </c>
      <c r="F18" s="57">
        <f t="shared" si="4"/>
        <v>131.99241786015165</v>
      </c>
      <c r="G18" s="57">
        <f t="shared" si="5"/>
        <v>89.521903959561925</v>
      </c>
      <c r="H18" s="53" t="s">
        <v>316</v>
      </c>
      <c r="I18" s="54">
        <v>9496</v>
      </c>
      <c r="J18" s="56"/>
    </row>
    <row r="19" spans="1:10" s="123" customFormat="1" ht="18" customHeight="1">
      <c r="A19" s="527" t="s">
        <v>22</v>
      </c>
      <c r="B19" s="58">
        <f t="shared" si="6"/>
        <v>4750</v>
      </c>
      <c r="C19" s="57">
        <v>1328</v>
      </c>
      <c r="D19" s="57">
        <v>3422</v>
      </c>
      <c r="E19" s="57">
        <f t="shared" si="3"/>
        <v>69.070815762687218</v>
      </c>
      <c r="F19" s="57">
        <f t="shared" si="4"/>
        <v>19.310745964810234</v>
      </c>
      <c r="G19" s="57">
        <f t="shared" si="5"/>
        <v>49.76006979787698</v>
      </c>
      <c r="H19" s="53" t="s">
        <v>165</v>
      </c>
      <c r="I19" s="54">
        <v>6877</v>
      </c>
      <c r="J19" s="56"/>
    </row>
    <row r="20" spans="1:10" s="123" customFormat="1" ht="18" customHeight="1">
      <c r="A20" s="527" t="s">
        <v>21</v>
      </c>
      <c r="B20" s="58">
        <f t="shared" si="6"/>
        <v>9098</v>
      </c>
      <c r="C20" s="57">
        <v>5372</v>
      </c>
      <c r="D20" s="57">
        <v>3726</v>
      </c>
      <c r="E20" s="57">
        <f t="shared" si="3"/>
        <v>174.2911877394636</v>
      </c>
      <c r="F20" s="57">
        <f t="shared" si="4"/>
        <v>102.91187739463601</v>
      </c>
      <c r="G20" s="57">
        <f t="shared" si="5"/>
        <v>71.379310344827587</v>
      </c>
      <c r="H20" s="53" t="s">
        <v>113</v>
      </c>
      <c r="I20" s="54">
        <v>5220</v>
      </c>
      <c r="J20" s="56"/>
    </row>
    <row r="21" spans="1:10" s="123" customFormat="1" ht="18" customHeight="1">
      <c r="A21" s="527" t="s">
        <v>20</v>
      </c>
      <c r="B21" s="58">
        <f t="shared" si="6"/>
        <v>7574</v>
      </c>
      <c r="C21" s="57">
        <v>4252</v>
      </c>
      <c r="D21" s="57">
        <v>3322</v>
      </c>
      <c r="E21" s="57">
        <f t="shared" si="3"/>
        <v>151.4497100579884</v>
      </c>
      <c r="F21" s="57">
        <f t="shared" si="4"/>
        <v>85.022995400919825</v>
      </c>
      <c r="G21" s="57">
        <f t="shared" si="5"/>
        <v>66.426714657068587</v>
      </c>
      <c r="H21" s="53" t="s">
        <v>162</v>
      </c>
      <c r="I21" s="54">
        <v>5001</v>
      </c>
      <c r="J21" s="56"/>
    </row>
    <row r="22" spans="1:10" s="123" customFormat="1" ht="18" customHeight="1">
      <c r="A22" s="527" t="s">
        <v>11</v>
      </c>
      <c r="B22" s="58">
        <f t="shared" si="6"/>
        <v>4723</v>
      </c>
      <c r="C22" s="57">
        <v>2297</v>
      </c>
      <c r="D22" s="57">
        <v>2426</v>
      </c>
      <c r="E22" s="57">
        <f t="shared" si="3"/>
        <v>119.8730964467005</v>
      </c>
      <c r="F22" s="57">
        <f t="shared" si="4"/>
        <v>58.299492385786799</v>
      </c>
      <c r="G22" s="57">
        <f t="shared" si="5"/>
        <v>61.573604060913702</v>
      </c>
      <c r="H22" s="53" t="s">
        <v>121</v>
      </c>
      <c r="I22" s="54">
        <v>3940</v>
      </c>
      <c r="J22" s="56"/>
    </row>
    <row r="23" spans="1:10" s="123" customFormat="1" ht="18" customHeight="1">
      <c r="A23" s="527" t="s">
        <v>18</v>
      </c>
      <c r="B23" s="58">
        <f t="shared" si="6"/>
        <v>20514</v>
      </c>
      <c r="C23" s="57">
        <v>13348</v>
      </c>
      <c r="D23" s="57">
        <v>7166</v>
      </c>
      <c r="E23" s="57">
        <f t="shared" si="3"/>
        <v>176.3734846530823</v>
      </c>
      <c r="F23" s="57">
        <f t="shared" si="4"/>
        <v>114.7622732353194</v>
      </c>
      <c r="G23" s="57">
        <f t="shared" si="5"/>
        <v>61.611211417762881</v>
      </c>
      <c r="H23" s="53" t="s">
        <v>124</v>
      </c>
      <c r="I23" s="54">
        <v>11631</v>
      </c>
      <c r="J23" s="56"/>
    </row>
    <row r="24" spans="1:10" s="123" customFormat="1" ht="18" customHeight="1">
      <c r="A24" s="527" t="s">
        <v>23</v>
      </c>
      <c r="B24" s="58">
        <f t="shared" si="6"/>
        <v>13507</v>
      </c>
      <c r="C24" s="57">
        <v>8214</v>
      </c>
      <c r="D24" s="57">
        <v>5293</v>
      </c>
      <c r="E24" s="57">
        <f t="shared" si="3"/>
        <v>197.44189445987428</v>
      </c>
      <c r="F24" s="57">
        <f t="shared" si="4"/>
        <v>120.07016518052916</v>
      </c>
      <c r="G24" s="57">
        <f t="shared" si="5"/>
        <v>77.371729279345118</v>
      </c>
      <c r="H24" s="53" t="s">
        <v>120</v>
      </c>
      <c r="I24" s="54">
        <v>6841</v>
      </c>
      <c r="J24" s="56"/>
    </row>
    <row r="25" spans="1:10" s="123" customFormat="1" ht="18" customHeight="1">
      <c r="A25" s="527" t="s">
        <v>27</v>
      </c>
      <c r="B25" s="58">
        <f t="shared" si="6"/>
        <v>8751</v>
      </c>
      <c r="C25" s="57">
        <v>4851</v>
      </c>
      <c r="D25" s="57">
        <v>3900</v>
      </c>
      <c r="E25" s="57">
        <f t="shared" si="3"/>
        <v>152.58936355710549</v>
      </c>
      <c r="F25" s="57">
        <f t="shared" si="4"/>
        <v>84.585876198779417</v>
      </c>
      <c r="G25" s="57">
        <f t="shared" si="5"/>
        <v>68.003487358326069</v>
      </c>
      <c r="H25" s="53" t="s">
        <v>118</v>
      </c>
      <c r="I25" s="54">
        <v>5735</v>
      </c>
      <c r="J25" s="56"/>
    </row>
    <row r="26" spans="1:10" s="123" customFormat="1" ht="18" customHeight="1">
      <c r="A26" s="527" t="s">
        <v>8</v>
      </c>
      <c r="B26" s="58">
        <f t="shared" si="6"/>
        <v>10997</v>
      </c>
      <c r="C26" s="57">
        <v>8252</v>
      </c>
      <c r="D26" s="57">
        <v>2745</v>
      </c>
      <c r="E26" s="57">
        <f t="shared" si="3"/>
        <v>228.81814398668331</v>
      </c>
      <c r="F26" s="57">
        <f t="shared" si="4"/>
        <v>171.70203911776946</v>
      </c>
      <c r="G26" s="57">
        <f t="shared" si="5"/>
        <v>57.116104868913851</v>
      </c>
      <c r="H26" s="53" t="s">
        <v>158</v>
      </c>
      <c r="I26" s="54">
        <v>4806</v>
      </c>
      <c r="J26" s="56"/>
    </row>
    <row r="27" spans="1:10" s="123" customFormat="1" ht="18" customHeight="1">
      <c r="A27" s="527" t="s">
        <v>14</v>
      </c>
      <c r="B27" s="58">
        <f t="shared" si="6"/>
        <v>12033</v>
      </c>
      <c r="C27" s="57">
        <v>9881</v>
      </c>
      <c r="D27" s="57">
        <v>2152</v>
      </c>
      <c r="E27" s="57">
        <f t="shared" si="3"/>
        <v>187.60523854069226</v>
      </c>
      <c r="F27" s="57">
        <f t="shared" si="4"/>
        <v>154.05363267851575</v>
      </c>
      <c r="G27" s="57">
        <f t="shared" si="5"/>
        <v>33.551605862176487</v>
      </c>
      <c r="H27" s="53" t="s">
        <v>128</v>
      </c>
      <c r="I27" s="54">
        <v>6414</v>
      </c>
      <c r="J27" s="56"/>
    </row>
    <row r="28" spans="1:10" s="123" customFormat="1" ht="18" customHeight="1">
      <c r="A28" s="527" t="s">
        <v>664</v>
      </c>
      <c r="B28" s="58">
        <f t="shared" si="6"/>
        <v>35617</v>
      </c>
      <c r="C28" s="57">
        <v>23211</v>
      </c>
      <c r="D28" s="57">
        <v>12406</v>
      </c>
      <c r="E28" s="57">
        <f t="shared" si="3"/>
        <v>346.73870716510902</v>
      </c>
      <c r="F28" s="57">
        <f t="shared" si="4"/>
        <v>225.96378504672896</v>
      </c>
      <c r="G28" s="57">
        <f t="shared" si="5"/>
        <v>120.77492211838006</v>
      </c>
      <c r="H28" s="53" t="s">
        <v>116</v>
      </c>
      <c r="I28" s="54">
        <v>10272</v>
      </c>
      <c r="J28" s="56"/>
    </row>
    <row r="29" spans="1:10" s="123" customFormat="1" ht="18" customHeight="1">
      <c r="A29" s="527" t="s">
        <v>19</v>
      </c>
      <c r="B29" s="58">
        <f t="shared" si="6"/>
        <v>22818</v>
      </c>
      <c r="C29" s="57">
        <v>16057</v>
      </c>
      <c r="D29" s="57">
        <v>6761</v>
      </c>
      <c r="E29" s="57">
        <f t="shared" si="3"/>
        <v>309.77464023893566</v>
      </c>
      <c r="F29" s="57">
        <f t="shared" si="4"/>
        <v>217.98805321748574</v>
      </c>
      <c r="G29" s="57">
        <f t="shared" si="5"/>
        <v>91.786587021449904</v>
      </c>
      <c r="H29" s="53" t="s">
        <v>111</v>
      </c>
      <c r="I29" s="54">
        <v>7366</v>
      </c>
      <c r="J29" s="56"/>
    </row>
    <row r="30" spans="1:10" s="123" customFormat="1" ht="18" customHeight="1">
      <c r="A30" s="527" t="s">
        <v>29</v>
      </c>
      <c r="B30" s="58">
        <f t="shared" si="6"/>
        <v>19270</v>
      </c>
      <c r="C30" s="57">
        <v>8797</v>
      </c>
      <c r="D30" s="57">
        <v>10473</v>
      </c>
      <c r="E30" s="57">
        <f t="shared" si="3"/>
        <v>266.08671637669153</v>
      </c>
      <c r="F30" s="57">
        <f t="shared" si="4"/>
        <v>121.47196906931788</v>
      </c>
      <c r="G30" s="57">
        <f t="shared" si="5"/>
        <v>144.61474730737365</v>
      </c>
      <c r="H30" s="53" t="s">
        <v>114</v>
      </c>
      <c r="I30" s="54">
        <v>7242</v>
      </c>
      <c r="J30" s="56"/>
    </row>
    <row r="31" spans="1:10" s="123" customFormat="1" ht="18" customHeight="1">
      <c r="A31" s="527" t="s">
        <v>15</v>
      </c>
      <c r="B31" s="58">
        <f t="shared" si="6"/>
        <v>12007</v>
      </c>
      <c r="C31" s="57">
        <v>7504</v>
      </c>
      <c r="D31" s="57">
        <v>4503</v>
      </c>
      <c r="E31" s="57">
        <f t="shared" si="3"/>
        <v>217.0070486173866</v>
      </c>
      <c r="F31" s="57">
        <f t="shared" si="4"/>
        <v>135.62262786914874</v>
      </c>
      <c r="G31" s="57">
        <f t="shared" si="5"/>
        <v>81.384420748237844</v>
      </c>
      <c r="H31" s="53" t="s">
        <v>164</v>
      </c>
      <c r="I31" s="54">
        <v>5533</v>
      </c>
      <c r="J31" s="56"/>
    </row>
    <row r="32" spans="1:10" s="123" customFormat="1" ht="18" customHeight="1">
      <c r="A32" s="527" t="s">
        <v>30</v>
      </c>
      <c r="B32" s="58">
        <f t="shared" si="6"/>
        <v>16155</v>
      </c>
      <c r="C32" s="57">
        <v>11005</v>
      </c>
      <c r="D32" s="57">
        <v>5150</v>
      </c>
      <c r="E32" s="57">
        <f t="shared" si="3"/>
        <v>284.36894912867456</v>
      </c>
      <c r="F32" s="57">
        <f t="shared" si="4"/>
        <v>193.71589508889281</v>
      </c>
      <c r="G32" s="57">
        <f t="shared" si="5"/>
        <v>90.653054039781736</v>
      </c>
      <c r="H32" s="53" t="s">
        <v>170</v>
      </c>
      <c r="I32" s="54">
        <v>5681</v>
      </c>
      <c r="J32" s="56"/>
    </row>
    <row r="33" spans="1:10" s="123" customFormat="1" ht="18" customHeight="1">
      <c r="A33" s="527" t="s">
        <v>10</v>
      </c>
      <c r="B33" s="58">
        <f t="shared" si="6"/>
        <v>9901</v>
      </c>
      <c r="C33" s="57">
        <v>5021</v>
      </c>
      <c r="D33" s="57">
        <v>4880</v>
      </c>
      <c r="E33" s="57">
        <f t="shared" si="3"/>
        <v>176.42551674982181</v>
      </c>
      <c r="F33" s="57">
        <f t="shared" si="4"/>
        <v>89.468995010691373</v>
      </c>
      <c r="G33" s="57">
        <f t="shared" si="5"/>
        <v>86.956521739130437</v>
      </c>
      <c r="H33" s="53" t="s">
        <v>188</v>
      </c>
      <c r="I33" s="54">
        <v>5612</v>
      </c>
      <c r="J33" s="56"/>
    </row>
    <row r="34" spans="1:10" s="123" customFormat="1" ht="18" customHeight="1">
      <c r="A34" s="527" t="s">
        <v>9</v>
      </c>
      <c r="B34" s="58">
        <f t="shared" si="6"/>
        <v>5175</v>
      </c>
      <c r="C34" s="57">
        <v>2123</v>
      </c>
      <c r="D34" s="57">
        <v>3052</v>
      </c>
      <c r="E34" s="57">
        <f t="shared" si="3"/>
        <v>127.62022194821208</v>
      </c>
      <c r="F34" s="57">
        <f t="shared" si="4"/>
        <v>52.355117139334148</v>
      </c>
      <c r="G34" s="57">
        <f t="shared" si="5"/>
        <v>75.265104808877922</v>
      </c>
      <c r="H34" s="53" t="s">
        <v>112</v>
      </c>
      <c r="I34" s="54">
        <v>4055</v>
      </c>
      <c r="J34" s="56"/>
    </row>
    <row r="35" spans="1:10" s="123" customFormat="1" ht="18" customHeight="1">
      <c r="A35" s="527" t="s">
        <v>24</v>
      </c>
      <c r="B35" s="58">
        <f t="shared" si="6"/>
        <v>10728</v>
      </c>
      <c r="C35" s="57">
        <v>6458</v>
      </c>
      <c r="D35" s="57">
        <v>4270</v>
      </c>
      <c r="E35" s="57">
        <f t="shared" si="3"/>
        <v>245.9986241687686</v>
      </c>
      <c r="F35" s="57">
        <f t="shared" si="4"/>
        <v>148.08530153634487</v>
      </c>
      <c r="G35" s="57">
        <f t="shared" si="5"/>
        <v>97.913322632423757</v>
      </c>
      <c r="H35" s="53" t="s">
        <v>123</v>
      </c>
      <c r="I35" s="54">
        <v>4361</v>
      </c>
      <c r="J35" s="56"/>
    </row>
    <row r="36" spans="1:10" s="123" customFormat="1" ht="18" customHeight="1">
      <c r="A36" s="527" t="s">
        <v>16</v>
      </c>
      <c r="B36" s="58">
        <f t="shared" si="6"/>
        <v>17921</v>
      </c>
      <c r="C36" s="57">
        <v>9911</v>
      </c>
      <c r="D36" s="57">
        <v>8010</v>
      </c>
      <c r="E36" s="57">
        <f t="shared" si="3"/>
        <v>250.25834380673092</v>
      </c>
      <c r="F36" s="57">
        <f t="shared" si="4"/>
        <v>138.40245775729647</v>
      </c>
      <c r="G36" s="57">
        <f t="shared" si="5"/>
        <v>111.85588604943445</v>
      </c>
      <c r="H36" s="53" t="s">
        <v>122</v>
      </c>
      <c r="I36" s="54">
        <v>7161</v>
      </c>
      <c r="J36" s="56"/>
    </row>
    <row r="37" spans="1:10" s="125" customFormat="1" ht="8.25" customHeight="1">
      <c r="A37" s="623"/>
      <c r="B37" s="517"/>
      <c r="C37" s="518"/>
      <c r="D37" s="518"/>
      <c r="E37" s="656"/>
      <c r="F37" s="519"/>
      <c r="G37" s="520"/>
      <c r="H37" s="521"/>
    </row>
    <row r="38" spans="1:10" s="127" customFormat="1" ht="15" customHeight="1">
      <c r="A38" s="126" t="s">
        <v>671</v>
      </c>
      <c r="G38" s="522"/>
      <c r="H38" s="522" t="s">
        <v>515</v>
      </c>
    </row>
    <row r="45" spans="1:10">
      <c r="C45" s="130"/>
      <c r="D45" s="130"/>
      <c r="E45" s="130"/>
    </row>
    <row r="47" spans="1:10">
      <c r="C47" s="130"/>
      <c r="D47" s="130"/>
      <c r="E47" s="130"/>
    </row>
    <row r="48" spans="1:10">
      <c r="C48" s="130"/>
      <c r="D48" s="130"/>
      <c r="E48" s="130"/>
    </row>
    <row r="49" spans="3:5">
      <c r="C49" s="130"/>
      <c r="D49" s="130"/>
      <c r="E49" s="130"/>
    </row>
    <row r="50" spans="3:5">
      <c r="C50" s="130"/>
      <c r="D50" s="130"/>
      <c r="E50" s="130"/>
    </row>
    <row r="51" spans="3:5">
      <c r="C51" s="130"/>
      <c r="D51" s="130"/>
      <c r="E51" s="130"/>
    </row>
    <row r="52" spans="3:5">
      <c r="C52" s="130"/>
      <c r="D52" s="130"/>
      <c r="E52" s="130"/>
    </row>
    <row r="53" spans="3:5">
      <c r="C53" s="130"/>
      <c r="D53" s="130"/>
      <c r="E53" s="130"/>
    </row>
    <row r="54" spans="3:5">
      <c r="C54" s="130"/>
      <c r="D54" s="130"/>
      <c r="E54" s="130"/>
    </row>
    <row r="55" spans="3:5">
      <c r="C55" s="130"/>
      <c r="D55" s="130"/>
      <c r="E55" s="130"/>
    </row>
    <row r="56" spans="3:5">
      <c r="C56" s="130"/>
      <c r="D56" s="130"/>
      <c r="E56" s="130"/>
    </row>
    <row r="57" spans="3:5">
      <c r="C57" s="130"/>
      <c r="D57" s="130"/>
      <c r="E57" s="130"/>
    </row>
    <row r="58" spans="3:5">
      <c r="C58" s="130"/>
      <c r="D58" s="130"/>
      <c r="E58" s="130"/>
    </row>
    <row r="59" spans="3:5">
      <c r="C59" s="130"/>
      <c r="D59" s="130"/>
      <c r="E59" s="130"/>
    </row>
    <row r="60" spans="3:5">
      <c r="C60" s="130"/>
      <c r="D60" s="130"/>
      <c r="E60" s="130"/>
    </row>
    <row r="61" spans="3:5">
      <c r="C61" s="130"/>
      <c r="D61" s="130"/>
      <c r="E61" s="130"/>
    </row>
    <row r="62" spans="3:5">
      <c r="C62" s="130"/>
      <c r="D62" s="130"/>
      <c r="E62" s="130"/>
    </row>
    <row r="63" spans="3:5">
      <c r="C63" s="130"/>
      <c r="D63" s="130"/>
      <c r="E63" s="130"/>
    </row>
    <row r="64" spans="3:5">
      <c r="C64" s="130"/>
      <c r="D64" s="130"/>
      <c r="E64" s="130"/>
    </row>
    <row r="65" spans="3:5">
      <c r="C65" s="130"/>
      <c r="D65" s="130"/>
      <c r="E65" s="130"/>
    </row>
    <row r="66" spans="3:5">
      <c r="C66" s="130"/>
      <c r="D66" s="130"/>
      <c r="E66" s="130"/>
    </row>
    <row r="67" spans="3:5">
      <c r="C67" s="130"/>
      <c r="D67" s="130"/>
      <c r="E67" s="130"/>
    </row>
  </sheetData>
  <mergeCells count="2">
    <mergeCell ref="A2:D2"/>
    <mergeCell ref="E2:H2"/>
  </mergeCells>
  <phoneticPr fontId="39" type="noConversion"/>
  <printOptions horizontalCentered="1"/>
  <pageMargins left="0.39370078740157483" right="0.39370078740157483" top="0.55118110236220474" bottom="0.55118110236220474" header="0.51181102362204722" footer="0.51181102362204722"/>
  <pageSetup paperSize="9" orientation="portrait" blackAndWhite="1" r:id="rId1"/>
  <headerFooter scaleWithDoc="0" alignWithMargins="0"/>
  <colBreaks count="1" manualBreakCount="1">
    <brk id="4" max="3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view="pageBreakPreview" zoomScaleNormal="100" zoomScaleSheetLayoutView="100" workbookViewId="0">
      <selection activeCell="A2" sqref="A2:H2"/>
    </sheetView>
  </sheetViews>
  <sheetFormatPr defaultRowHeight="12"/>
  <cols>
    <col min="1" max="1" width="11.28515625" style="70" customWidth="1"/>
    <col min="2" max="2" width="12.28515625" style="70" customWidth="1"/>
    <col min="3" max="3" width="14.85546875" style="70" customWidth="1"/>
    <col min="4" max="4" width="13.5703125" style="70" customWidth="1"/>
    <col min="5" max="5" width="13.140625" style="70" customWidth="1"/>
    <col min="6" max="6" width="12.5703125" style="70" customWidth="1"/>
    <col min="7" max="7" width="14.140625" style="70" customWidth="1"/>
    <col min="8" max="8" width="11.28515625" style="70" customWidth="1"/>
    <col min="9" max="12" width="11" style="70" customWidth="1"/>
    <col min="13" max="14" width="10" style="70" customWidth="1"/>
    <col min="15" max="15" width="11" style="70" customWidth="1"/>
    <col min="16" max="16" width="9.140625" style="70" customWidth="1"/>
    <col min="17" max="19" width="10" style="70" customWidth="1"/>
    <col min="20" max="16384" width="9.140625" style="70"/>
  </cols>
  <sheetData>
    <row r="1" spans="1:11" s="105" customFormat="1" ht="24.95" customHeight="1">
      <c r="A1" s="389" t="s">
        <v>616</v>
      </c>
      <c r="B1" s="157"/>
      <c r="C1" s="158"/>
      <c r="H1" s="159"/>
    </row>
    <row r="2" spans="1:11" s="115" customFormat="1" ht="24.95" customHeight="1">
      <c r="A2" s="776" t="s">
        <v>328</v>
      </c>
      <c r="B2" s="776"/>
      <c r="C2" s="776"/>
      <c r="D2" s="776"/>
      <c r="E2" s="776"/>
      <c r="F2" s="776"/>
      <c r="G2" s="776"/>
      <c r="H2" s="776"/>
    </row>
    <row r="3" spans="1:11" s="67" customFormat="1" ht="23.1" customHeight="1">
      <c r="A3" s="777" t="s">
        <v>672</v>
      </c>
      <c r="B3" s="777"/>
      <c r="C3" s="777"/>
      <c r="D3" s="777"/>
      <c r="E3" s="777"/>
      <c r="F3" s="777"/>
      <c r="G3" s="777"/>
      <c r="H3" s="777"/>
    </row>
    <row r="4" spans="1:11" s="107" customFormat="1" ht="15" customHeight="1" thickBot="1">
      <c r="A4" s="107" t="s">
        <v>518</v>
      </c>
      <c r="E4" s="191"/>
      <c r="F4" s="191"/>
      <c r="G4" s="278"/>
      <c r="H4" s="68" t="s">
        <v>519</v>
      </c>
    </row>
    <row r="5" spans="1:11" s="108" customFormat="1" ht="24" customHeight="1">
      <c r="A5" s="769" t="s">
        <v>285</v>
      </c>
      <c r="B5" s="254" t="s">
        <v>343</v>
      </c>
      <c r="C5" s="242" t="s">
        <v>675</v>
      </c>
      <c r="D5" s="308" t="s">
        <v>676</v>
      </c>
      <c r="E5" s="279" t="s">
        <v>344</v>
      </c>
      <c r="F5" s="311" t="s">
        <v>345</v>
      </c>
      <c r="G5" s="311" t="s">
        <v>346</v>
      </c>
      <c r="H5" s="770" t="s">
        <v>315</v>
      </c>
    </row>
    <row r="6" spans="1:11" s="108" customFormat="1" ht="17.25" customHeight="1">
      <c r="A6" s="758"/>
      <c r="B6" s="279"/>
      <c r="C6" s="229" t="s">
        <v>677</v>
      </c>
      <c r="D6" s="523" t="s">
        <v>677</v>
      </c>
      <c r="E6" s="524" t="s">
        <v>17</v>
      </c>
      <c r="F6" s="311" t="s">
        <v>347</v>
      </c>
      <c r="G6" s="311" t="s">
        <v>348</v>
      </c>
      <c r="H6" s="761"/>
    </row>
    <row r="7" spans="1:11" s="108" customFormat="1" ht="17.25" customHeight="1">
      <c r="A7" s="758"/>
      <c r="B7" s="644"/>
      <c r="C7" s="299"/>
      <c r="D7" s="195"/>
      <c r="E7" s="299" t="s">
        <v>17</v>
      </c>
      <c r="F7" s="171"/>
      <c r="G7" s="171"/>
      <c r="H7" s="761"/>
    </row>
    <row r="8" spans="1:11" s="108" customFormat="1" ht="17.25" customHeight="1">
      <c r="A8" s="758"/>
      <c r="B8" s="174"/>
      <c r="C8" s="299" t="s">
        <v>674</v>
      </c>
      <c r="D8" s="195" t="s">
        <v>678</v>
      </c>
      <c r="E8" s="174" t="s">
        <v>127</v>
      </c>
      <c r="F8" s="171" t="s">
        <v>176</v>
      </c>
      <c r="G8" s="171" t="s">
        <v>184</v>
      </c>
      <c r="H8" s="761"/>
    </row>
    <row r="9" spans="1:11" s="108" customFormat="1" ht="17.25" customHeight="1">
      <c r="A9" s="775"/>
      <c r="B9" s="643" t="s">
        <v>314</v>
      </c>
      <c r="C9" s="243" t="s">
        <v>673</v>
      </c>
      <c r="D9" s="170" t="s">
        <v>673</v>
      </c>
      <c r="E9" s="177" t="s">
        <v>228</v>
      </c>
      <c r="F9" s="177" t="s">
        <v>174</v>
      </c>
      <c r="G9" s="178" t="s">
        <v>182</v>
      </c>
      <c r="H9" s="774"/>
    </row>
    <row r="10" spans="1:11" s="144" customFormat="1" ht="32.1" customHeight="1">
      <c r="A10" s="167">
        <v>2016</v>
      </c>
      <c r="B10" s="52">
        <v>151059</v>
      </c>
      <c r="C10" s="51">
        <v>1057</v>
      </c>
      <c r="D10" s="180">
        <v>150002</v>
      </c>
      <c r="E10" s="180">
        <v>3582</v>
      </c>
      <c r="F10" s="180">
        <v>62598</v>
      </c>
      <c r="G10" s="180">
        <v>31412</v>
      </c>
      <c r="H10" s="662">
        <v>2016</v>
      </c>
    </row>
    <row r="11" spans="1:11" s="112" customFormat="1" ht="32.1" customHeight="1">
      <c r="A11" s="167">
        <v>2017</v>
      </c>
      <c r="B11" s="50">
        <v>146481</v>
      </c>
      <c r="C11" s="49">
        <v>1172</v>
      </c>
      <c r="D11" s="48">
        <v>145309</v>
      </c>
      <c r="E11" s="180">
        <v>2990</v>
      </c>
      <c r="F11" s="180">
        <v>61836</v>
      </c>
      <c r="G11" s="180">
        <v>30965</v>
      </c>
      <c r="H11" s="662">
        <v>2017</v>
      </c>
    </row>
    <row r="12" spans="1:11" s="112" customFormat="1" ht="32.1" customHeight="1">
      <c r="A12" s="167">
        <v>2018</v>
      </c>
      <c r="B12" s="50">
        <v>145224</v>
      </c>
      <c r="C12" s="49">
        <v>1299</v>
      </c>
      <c r="D12" s="48">
        <v>143924</v>
      </c>
      <c r="E12" s="180">
        <v>3331</v>
      </c>
      <c r="F12" s="180">
        <v>60828</v>
      </c>
      <c r="G12" s="180">
        <v>30700</v>
      </c>
      <c r="H12" s="662">
        <v>2018</v>
      </c>
    </row>
    <row r="13" spans="1:11" s="112" customFormat="1" ht="32.1" customHeight="1">
      <c r="A13" s="167">
        <v>2019</v>
      </c>
      <c r="B13" s="50">
        <v>143798</v>
      </c>
      <c r="C13" s="49">
        <v>1243</v>
      </c>
      <c r="D13" s="48">
        <v>142555</v>
      </c>
      <c r="E13" s="180">
        <v>2352</v>
      </c>
      <c r="F13" s="180">
        <v>61562</v>
      </c>
      <c r="G13" s="180">
        <v>29595</v>
      </c>
      <c r="H13" s="662">
        <v>2019</v>
      </c>
    </row>
    <row r="14" spans="1:11" s="112" customFormat="1" ht="32.1" customHeight="1">
      <c r="A14" s="167">
        <v>2020</v>
      </c>
      <c r="B14" s="50">
        <v>136972</v>
      </c>
      <c r="C14" s="49">
        <v>1086</v>
      </c>
      <c r="D14" s="48">
        <v>135886</v>
      </c>
      <c r="E14" s="180">
        <v>1729</v>
      </c>
      <c r="F14" s="180">
        <v>61561</v>
      </c>
      <c r="G14" s="180">
        <v>28978</v>
      </c>
      <c r="H14" s="662">
        <v>2020</v>
      </c>
    </row>
    <row r="15" spans="1:11" s="72" customFormat="1" ht="32.1" customHeight="1" thickBot="1">
      <c r="A15" s="181">
        <v>2021</v>
      </c>
      <c r="B15" s="47">
        <f>SUM(C15:D15)</f>
        <v>146023</v>
      </c>
      <c r="C15" s="46">
        <v>1182</v>
      </c>
      <c r="D15" s="45">
        <f>SUM(E15:G15,B26:G26)</f>
        <v>144841</v>
      </c>
      <c r="E15" s="44">
        <v>2000</v>
      </c>
      <c r="F15" s="44">
        <v>66250</v>
      </c>
      <c r="G15" s="44">
        <v>29674</v>
      </c>
      <c r="H15" s="182">
        <f>A15</f>
        <v>2021</v>
      </c>
      <c r="K15" s="117"/>
    </row>
    <row r="16" spans="1:11" s="108" customFormat="1" ht="24" customHeight="1">
      <c r="A16" s="769" t="s">
        <v>285</v>
      </c>
      <c r="B16" s="525" t="s">
        <v>421</v>
      </c>
      <c r="C16" s="525" t="s">
        <v>418</v>
      </c>
      <c r="D16" s="525" t="s">
        <v>416</v>
      </c>
      <c r="E16" s="166" t="s">
        <v>415</v>
      </c>
      <c r="F16" s="166" t="s">
        <v>412</v>
      </c>
      <c r="G16" s="525" t="s">
        <v>411</v>
      </c>
      <c r="H16" s="770" t="s">
        <v>315</v>
      </c>
    </row>
    <row r="17" spans="1:13" s="108" customFormat="1" ht="16.5" customHeight="1">
      <c r="A17" s="758"/>
      <c r="B17" s="171" t="s">
        <v>420</v>
      </c>
      <c r="C17" s="171" t="s">
        <v>419</v>
      </c>
      <c r="D17" s="171" t="s">
        <v>417</v>
      </c>
      <c r="E17" s="171" t="s">
        <v>414</v>
      </c>
      <c r="F17" s="171" t="s">
        <v>413</v>
      </c>
      <c r="G17" s="171"/>
      <c r="H17" s="761"/>
    </row>
    <row r="18" spans="1:13" s="108" customFormat="1" ht="16.5" customHeight="1">
      <c r="A18" s="758"/>
      <c r="B18" s="171"/>
      <c r="C18" s="171"/>
      <c r="D18" s="171"/>
      <c r="E18" s="171"/>
      <c r="F18" s="171"/>
      <c r="G18" s="171" t="s">
        <v>17</v>
      </c>
      <c r="H18" s="761"/>
    </row>
    <row r="19" spans="1:13" s="108" customFormat="1" ht="16.5" customHeight="1">
      <c r="A19" s="758"/>
      <c r="B19" s="174" t="s">
        <v>169</v>
      </c>
      <c r="C19" s="174" t="s">
        <v>167</v>
      </c>
      <c r="D19" s="174" t="s">
        <v>159</v>
      </c>
      <c r="E19" s="174" t="s">
        <v>193</v>
      </c>
      <c r="F19" s="174" t="s">
        <v>168</v>
      </c>
      <c r="G19" s="171"/>
      <c r="H19" s="761"/>
    </row>
    <row r="20" spans="1:13" s="108" customFormat="1" ht="16.5" customHeight="1">
      <c r="A20" s="775"/>
      <c r="B20" s="177" t="s">
        <v>171</v>
      </c>
      <c r="C20" s="177" t="s">
        <v>181</v>
      </c>
      <c r="D20" s="177" t="s">
        <v>173</v>
      </c>
      <c r="E20" s="177" t="s">
        <v>189</v>
      </c>
      <c r="F20" s="177" t="s">
        <v>183</v>
      </c>
      <c r="G20" s="178" t="s">
        <v>103</v>
      </c>
      <c r="H20" s="774"/>
    </row>
    <row r="21" spans="1:13" s="144" customFormat="1" ht="32.1" customHeight="1">
      <c r="A21" s="167">
        <v>2016</v>
      </c>
      <c r="B21" s="609">
        <v>15552</v>
      </c>
      <c r="C21" s="179">
        <v>10290</v>
      </c>
      <c r="D21" s="179">
        <v>10535</v>
      </c>
      <c r="E21" s="179">
        <v>8393</v>
      </c>
      <c r="F21" s="179">
        <v>5772</v>
      </c>
      <c r="G21" s="179">
        <v>1868</v>
      </c>
      <c r="H21" s="662">
        <v>2016</v>
      </c>
    </row>
    <row r="22" spans="1:13" s="112" customFormat="1" ht="32.1" customHeight="1">
      <c r="A22" s="167">
        <v>2017</v>
      </c>
      <c r="B22" s="609">
        <v>14365</v>
      </c>
      <c r="C22" s="609">
        <v>8853</v>
      </c>
      <c r="D22" s="609">
        <v>9997</v>
      </c>
      <c r="E22" s="609">
        <v>7994</v>
      </c>
      <c r="F22" s="179">
        <v>6044</v>
      </c>
      <c r="G22" s="179">
        <v>2265</v>
      </c>
      <c r="H22" s="662">
        <v>2017</v>
      </c>
    </row>
    <row r="23" spans="1:13" s="112" customFormat="1" ht="32.1" customHeight="1">
      <c r="A23" s="167">
        <v>2018</v>
      </c>
      <c r="B23" s="609">
        <v>14353</v>
      </c>
      <c r="C23" s="609">
        <v>8120</v>
      </c>
      <c r="D23" s="609">
        <v>10133</v>
      </c>
      <c r="E23" s="609">
        <v>8307</v>
      </c>
      <c r="F23" s="179">
        <v>5693</v>
      </c>
      <c r="G23" s="179">
        <v>2460</v>
      </c>
      <c r="H23" s="662">
        <v>2018</v>
      </c>
    </row>
    <row r="24" spans="1:13" s="112" customFormat="1" ht="32.1" customHeight="1">
      <c r="A24" s="167">
        <v>2019</v>
      </c>
      <c r="B24" s="609">
        <v>14765</v>
      </c>
      <c r="C24" s="609">
        <v>9004</v>
      </c>
      <c r="D24" s="609">
        <v>9274</v>
      </c>
      <c r="E24" s="609">
        <v>7718</v>
      </c>
      <c r="F24" s="179">
        <v>5816</v>
      </c>
      <c r="G24" s="612">
        <v>2468</v>
      </c>
      <c r="H24" s="667">
        <v>2019</v>
      </c>
    </row>
    <row r="25" spans="1:13" s="112" customFormat="1" ht="32.1" customHeight="1">
      <c r="A25" s="167">
        <v>2020</v>
      </c>
      <c r="B25" s="609">
        <v>12624</v>
      </c>
      <c r="C25" s="609">
        <v>8028</v>
      </c>
      <c r="D25" s="609">
        <v>7899</v>
      </c>
      <c r="E25" s="609">
        <v>7225</v>
      </c>
      <c r="F25" s="179">
        <v>5538</v>
      </c>
      <c r="G25" s="612">
        <v>2304</v>
      </c>
      <c r="H25" s="667">
        <v>2020</v>
      </c>
    </row>
    <row r="26" spans="1:13" s="72" customFormat="1" ht="32.1" customHeight="1">
      <c r="A26" s="283">
        <v>2021</v>
      </c>
      <c r="B26" s="146">
        <v>13275</v>
      </c>
      <c r="C26" s="146">
        <v>8684</v>
      </c>
      <c r="D26" s="146">
        <v>8909</v>
      </c>
      <c r="E26" s="146">
        <v>7326</v>
      </c>
      <c r="F26" s="146">
        <v>6184</v>
      </c>
      <c r="G26" s="43">
        <v>2539</v>
      </c>
      <c r="H26" s="315">
        <f>A26</f>
        <v>2021</v>
      </c>
      <c r="M26" s="118"/>
    </row>
    <row r="27" spans="1:13" s="72" customFormat="1" ht="3.75" customHeight="1">
      <c r="A27" s="657"/>
      <c r="B27" s="275"/>
      <c r="C27" s="275"/>
      <c r="D27" s="275"/>
      <c r="E27" s="275"/>
      <c r="F27" s="275"/>
      <c r="G27" s="529"/>
      <c r="H27" s="526"/>
      <c r="M27" s="118"/>
    </row>
    <row r="28" spans="1:13" s="110" customFormat="1" ht="13.5">
      <c r="A28" s="370" t="s">
        <v>507</v>
      </c>
      <c r="B28" s="216"/>
      <c r="C28" s="487"/>
      <c r="D28" s="487"/>
      <c r="F28" s="247"/>
      <c r="G28" s="247"/>
      <c r="H28" s="248" t="s">
        <v>514</v>
      </c>
    </row>
    <row r="29" spans="1:13" s="110" customFormat="1" ht="13.5">
      <c r="A29" s="370" t="s">
        <v>513</v>
      </c>
      <c r="B29" s="216"/>
      <c r="C29" s="487"/>
      <c r="D29" s="487"/>
      <c r="E29" s="215"/>
      <c r="F29" s="215"/>
      <c r="G29" s="215"/>
      <c r="H29" s="215"/>
      <c r="I29" s="96"/>
    </row>
    <row r="30" spans="1:13" ht="13.5">
      <c r="A30" s="107" t="s">
        <v>679</v>
      </c>
      <c r="B30" s="107"/>
      <c r="C30" s="107"/>
      <c r="H30" s="68" t="s">
        <v>515</v>
      </c>
    </row>
    <row r="36" spans="2:19">
      <c r="B36" s="99"/>
      <c r="C36" s="99"/>
      <c r="D36" s="99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</sheetData>
  <mergeCells count="6">
    <mergeCell ref="H16:H20"/>
    <mergeCell ref="A16:A20"/>
    <mergeCell ref="A2:H2"/>
    <mergeCell ref="A3:H3"/>
    <mergeCell ref="A5:A9"/>
    <mergeCell ref="H5:H9"/>
  </mergeCells>
  <phoneticPr fontId="39" type="noConversion"/>
  <printOptions horizontalCentered="1"/>
  <pageMargins left="0.39370078740157483" right="0.39370078740157483" top="0.55118110236220474" bottom="0.55118110236220474" header="0.51181102362204722" footer="0.51181102362204722"/>
  <pageSetup paperSize="9" orientation="portrait" blackAndWhite="1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1" width="11.42578125" style="71" customWidth="1"/>
    <col min="2" max="5" width="10.5703125" style="70" customWidth="1"/>
    <col min="6" max="6" width="9" style="70" customWidth="1"/>
    <col min="7" max="9" width="10.5703125" style="70" customWidth="1"/>
    <col min="10" max="10" width="10.5703125" style="71" customWidth="1"/>
    <col min="11" max="16" width="10.42578125" style="70" customWidth="1"/>
    <col min="17" max="18" width="10.28515625" style="70" customWidth="1"/>
    <col min="19" max="19" width="10.42578125" style="70" customWidth="1"/>
    <col min="20" max="20" width="13" style="70" customWidth="1"/>
    <col min="21" max="16384" width="9.140625" style="70"/>
  </cols>
  <sheetData>
    <row r="1" spans="1:20" s="105" customFormat="1" ht="24.95" customHeight="1">
      <c r="A1" s="530" t="s">
        <v>617</v>
      </c>
      <c r="B1" s="157"/>
      <c r="C1" s="158"/>
      <c r="J1" s="217"/>
      <c r="T1" s="159" t="s">
        <v>618</v>
      </c>
    </row>
    <row r="2" spans="1:20" s="66" customFormat="1" ht="24.95" customHeight="1">
      <c r="A2" s="531" t="s">
        <v>713</v>
      </c>
      <c r="B2" s="289"/>
      <c r="C2" s="289"/>
      <c r="D2" s="289"/>
      <c r="E2" s="289"/>
      <c r="F2" s="289"/>
      <c r="G2" s="289"/>
      <c r="H2" s="289"/>
      <c r="I2" s="289"/>
      <c r="J2" s="532"/>
      <c r="K2" s="190" t="s">
        <v>712</v>
      </c>
      <c r="L2" s="290"/>
      <c r="M2" s="290"/>
      <c r="N2" s="290"/>
      <c r="O2" s="290"/>
      <c r="P2" s="290"/>
      <c r="Q2" s="290"/>
      <c r="R2" s="290"/>
      <c r="S2" s="290"/>
      <c r="T2" s="290"/>
    </row>
    <row r="3" spans="1:20" s="66" customFormat="1" ht="23.1" customHeight="1">
      <c r="A3" s="533"/>
      <c r="B3" s="290"/>
      <c r="C3" s="290"/>
      <c r="D3" s="290"/>
      <c r="E3" s="290"/>
      <c r="F3" s="290"/>
      <c r="G3" s="290"/>
      <c r="H3" s="290"/>
      <c r="I3" s="290"/>
      <c r="J3" s="534"/>
      <c r="K3" s="190"/>
      <c r="L3" s="290"/>
      <c r="M3" s="290"/>
      <c r="N3" s="290"/>
      <c r="O3" s="290"/>
      <c r="P3" s="290"/>
      <c r="Q3" s="290"/>
      <c r="R3" s="290"/>
      <c r="S3" s="290"/>
      <c r="T3" s="290"/>
    </row>
    <row r="4" spans="1:20" s="107" customFormat="1" ht="15" customHeight="1" thickBot="1">
      <c r="A4" s="218" t="s">
        <v>520</v>
      </c>
      <c r="J4" s="218"/>
      <c r="T4" s="68" t="s">
        <v>521</v>
      </c>
    </row>
    <row r="5" spans="1:20" s="92" customFormat="1" ht="15" customHeight="1">
      <c r="A5" s="535"/>
      <c r="B5" s="778" t="s">
        <v>354</v>
      </c>
      <c r="C5" s="779"/>
      <c r="D5" s="779"/>
      <c r="E5" s="779"/>
      <c r="F5" s="780"/>
      <c r="G5" s="778" t="s">
        <v>355</v>
      </c>
      <c r="H5" s="780"/>
      <c r="I5" s="778" t="s">
        <v>356</v>
      </c>
      <c r="J5" s="779"/>
      <c r="K5" s="782" t="s">
        <v>479</v>
      </c>
      <c r="L5" s="783"/>
      <c r="M5" s="536" t="s">
        <v>477</v>
      </c>
      <c r="N5" s="537"/>
      <c r="O5" s="778" t="s">
        <v>478</v>
      </c>
      <c r="P5" s="779"/>
      <c r="Q5" s="779"/>
      <c r="R5" s="779"/>
      <c r="S5" s="780"/>
      <c r="T5" s="538"/>
    </row>
    <row r="6" spans="1:20" s="108" customFormat="1" ht="15" customHeight="1">
      <c r="A6" s="169" t="s">
        <v>349</v>
      </c>
      <c r="B6" s="523" t="s">
        <v>350</v>
      </c>
      <c r="C6" s="539"/>
      <c r="D6" s="784" t="s">
        <v>351</v>
      </c>
      <c r="E6" s="785"/>
      <c r="F6" s="786"/>
      <c r="G6" s="169" t="s">
        <v>352</v>
      </c>
      <c r="H6" s="169" t="s">
        <v>351</v>
      </c>
      <c r="I6" s="169" t="s">
        <v>353</v>
      </c>
      <c r="J6" s="540" t="s">
        <v>351</v>
      </c>
      <c r="K6" s="184" t="s">
        <v>353</v>
      </c>
      <c r="L6" s="185" t="s">
        <v>351</v>
      </c>
      <c r="M6" s="169" t="s">
        <v>353</v>
      </c>
      <c r="N6" s="169" t="s">
        <v>351</v>
      </c>
      <c r="O6" s="523" t="s">
        <v>353</v>
      </c>
      <c r="P6" s="539"/>
      <c r="Q6" s="523" t="s">
        <v>351</v>
      </c>
      <c r="R6" s="541"/>
      <c r="S6" s="372"/>
      <c r="T6" s="195" t="s">
        <v>315</v>
      </c>
    </row>
    <row r="7" spans="1:20" s="108" customFormat="1" ht="15" customHeight="1">
      <c r="A7" s="366"/>
      <c r="B7" s="170" t="s">
        <v>294</v>
      </c>
      <c r="C7" s="309"/>
      <c r="D7" s="787" t="s">
        <v>329</v>
      </c>
      <c r="E7" s="767"/>
      <c r="F7" s="788"/>
      <c r="G7" s="243" t="s">
        <v>294</v>
      </c>
      <c r="H7" s="176" t="s">
        <v>329</v>
      </c>
      <c r="I7" s="243" t="s">
        <v>294</v>
      </c>
      <c r="J7" s="199" t="s">
        <v>329</v>
      </c>
      <c r="K7" s="309" t="s">
        <v>294</v>
      </c>
      <c r="L7" s="176" t="s">
        <v>329</v>
      </c>
      <c r="M7" s="243" t="s">
        <v>294</v>
      </c>
      <c r="N7" s="176" t="s">
        <v>329</v>
      </c>
      <c r="O7" s="787" t="s">
        <v>294</v>
      </c>
      <c r="P7" s="789"/>
      <c r="Q7" s="787" t="s">
        <v>147</v>
      </c>
      <c r="R7" s="767"/>
      <c r="S7" s="789"/>
      <c r="T7" s="542"/>
    </row>
    <row r="8" spans="1:20" s="112" customFormat="1" ht="21" customHeight="1">
      <c r="A8" s="167">
        <v>2016</v>
      </c>
      <c r="B8" s="42"/>
      <c r="C8" s="41">
        <v>208699</v>
      </c>
      <c r="D8" s="40"/>
      <c r="E8" s="41">
        <v>1052420</v>
      </c>
      <c r="F8" s="39"/>
      <c r="G8" s="271">
        <v>166444</v>
      </c>
      <c r="H8" s="271">
        <v>846236</v>
      </c>
      <c r="I8" s="271">
        <v>19513</v>
      </c>
      <c r="J8" s="205">
        <v>46993</v>
      </c>
      <c r="K8" s="38">
        <v>3746</v>
      </c>
      <c r="L8" s="38">
        <v>7950</v>
      </c>
      <c r="M8" s="38">
        <v>11439</v>
      </c>
      <c r="N8" s="38">
        <v>16164</v>
      </c>
      <c r="O8" s="37"/>
      <c r="P8" s="37">
        <v>7557</v>
      </c>
      <c r="Q8" s="36"/>
      <c r="R8" s="36">
        <v>135077</v>
      </c>
      <c r="S8" s="483"/>
      <c r="T8" s="667">
        <v>2016</v>
      </c>
    </row>
    <row r="9" spans="1:20" s="112" customFormat="1" ht="21" customHeight="1">
      <c r="A9" s="167">
        <v>2017</v>
      </c>
      <c r="B9" s="35"/>
      <c r="C9" s="34">
        <v>191466</v>
      </c>
      <c r="D9" s="40"/>
      <c r="E9" s="34">
        <v>1032847</v>
      </c>
      <c r="F9" s="34"/>
      <c r="G9" s="205">
        <v>161442</v>
      </c>
      <c r="H9" s="205">
        <v>827162</v>
      </c>
      <c r="I9" s="205">
        <v>16452</v>
      </c>
      <c r="J9" s="205">
        <v>47329</v>
      </c>
      <c r="K9" s="36">
        <v>3232</v>
      </c>
      <c r="L9" s="36">
        <v>8054</v>
      </c>
      <c r="M9" s="36">
        <v>10340</v>
      </c>
      <c r="N9" s="36">
        <v>16350</v>
      </c>
      <c r="O9" s="33"/>
      <c r="P9" s="36" t="s">
        <v>562</v>
      </c>
      <c r="Q9" s="36"/>
      <c r="R9" s="36">
        <v>133952</v>
      </c>
      <c r="S9" s="483"/>
      <c r="T9" s="667">
        <v>2017</v>
      </c>
    </row>
    <row r="10" spans="1:20" s="112" customFormat="1" ht="21" customHeight="1">
      <c r="A10" s="167">
        <v>2018</v>
      </c>
      <c r="B10" s="35"/>
      <c r="C10" s="34">
        <v>201050</v>
      </c>
      <c r="D10" s="40"/>
      <c r="E10" s="34">
        <v>1000081</v>
      </c>
      <c r="F10" s="34"/>
      <c r="G10" s="205">
        <v>154970</v>
      </c>
      <c r="H10" s="36">
        <v>766022</v>
      </c>
      <c r="I10" s="205">
        <v>23823</v>
      </c>
      <c r="J10" s="205">
        <v>54946</v>
      </c>
      <c r="K10" s="36">
        <v>3009</v>
      </c>
      <c r="L10" s="36">
        <v>7503</v>
      </c>
      <c r="M10" s="36">
        <v>11384</v>
      </c>
      <c r="N10" s="36">
        <v>15897</v>
      </c>
      <c r="O10" s="33"/>
      <c r="P10" s="36">
        <v>7865</v>
      </c>
      <c r="Q10" s="36"/>
      <c r="R10" s="36">
        <v>155713</v>
      </c>
      <c r="S10" s="483"/>
      <c r="T10" s="667">
        <v>2018</v>
      </c>
    </row>
    <row r="11" spans="1:20" s="112" customFormat="1" ht="21" customHeight="1">
      <c r="A11" s="667">
        <v>2019</v>
      </c>
      <c r="B11" s="35"/>
      <c r="C11" s="34">
        <v>201216</v>
      </c>
      <c r="D11" s="40"/>
      <c r="E11" s="34">
        <v>890338</v>
      </c>
      <c r="F11" s="34"/>
      <c r="G11" s="205">
        <v>154091</v>
      </c>
      <c r="H11" s="36">
        <v>725094</v>
      </c>
      <c r="I11" s="205">
        <v>21940</v>
      </c>
      <c r="J11" s="205">
        <v>72001</v>
      </c>
      <c r="K11" s="36">
        <v>4231</v>
      </c>
      <c r="L11" s="36">
        <v>15830</v>
      </c>
      <c r="M11" s="36">
        <v>12178</v>
      </c>
      <c r="N11" s="36">
        <v>16954</v>
      </c>
      <c r="O11" s="33"/>
      <c r="P11" s="36">
        <v>8777</v>
      </c>
      <c r="Q11" s="36"/>
      <c r="R11" s="609">
        <v>60460</v>
      </c>
      <c r="S11" s="483"/>
      <c r="T11" s="667">
        <v>2019</v>
      </c>
    </row>
    <row r="12" spans="1:20" s="112" customFormat="1" ht="21" customHeight="1">
      <c r="A12" s="667">
        <v>2020</v>
      </c>
      <c r="B12" s="35"/>
      <c r="C12" s="34">
        <v>197026</v>
      </c>
      <c r="D12" s="40"/>
      <c r="E12" s="34">
        <v>808045</v>
      </c>
      <c r="F12" s="34"/>
      <c r="G12" s="205">
        <v>156230</v>
      </c>
      <c r="H12" s="36">
        <v>687812</v>
      </c>
      <c r="I12" s="205">
        <v>17874</v>
      </c>
      <c r="J12" s="205">
        <v>51283</v>
      </c>
      <c r="K12" s="36">
        <v>4555</v>
      </c>
      <c r="L12" s="36">
        <v>14640</v>
      </c>
      <c r="M12" s="36">
        <v>9939</v>
      </c>
      <c r="N12" s="36">
        <v>12339</v>
      </c>
      <c r="O12" s="33"/>
      <c r="P12" s="36">
        <v>8428</v>
      </c>
      <c r="Q12" s="36"/>
      <c r="R12" s="609">
        <v>41971</v>
      </c>
      <c r="S12" s="483"/>
      <c r="T12" s="667">
        <v>2020</v>
      </c>
    </row>
    <row r="13" spans="1:20" s="147" customFormat="1" ht="31.5" customHeight="1">
      <c r="A13" s="398">
        <v>2021</v>
      </c>
      <c r="B13" s="544"/>
      <c r="C13" s="545">
        <f>SUM(G13,I13,K13,M13,PO13,P13)</f>
        <v>192407</v>
      </c>
      <c r="D13" s="545"/>
      <c r="E13" s="545">
        <f>SUM(H13,J13,L13,N13,R13)</f>
        <v>917176</v>
      </c>
      <c r="F13" s="32"/>
      <c r="G13" s="546">
        <v>155435</v>
      </c>
      <c r="H13" s="546">
        <v>789650</v>
      </c>
      <c r="I13" s="546">
        <v>14491</v>
      </c>
      <c r="J13" s="546">
        <v>48612</v>
      </c>
      <c r="K13" s="547">
        <v>4657</v>
      </c>
      <c r="L13" s="547">
        <v>19413</v>
      </c>
      <c r="M13" s="547">
        <v>9380</v>
      </c>
      <c r="N13" s="547">
        <v>15918</v>
      </c>
      <c r="O13" s="548"/>
      <c r="P13" s="548">
        <v>8444</v>
      </c>
      <c r="Q13" s="547"/>
      <c r="R13" s="492">
        <v>43583</v>
      </c>
      <c r="S13" s="549"/>
      <c r="T13" s="398">
        <f>A13</f>
        <v>2021</v>
      </c>
    </row>
    <row r="14" spans="1:20" s="94" customFormat="1" ht="42" customHeight="1" thickBot="1">
      <c r="A14" s="724" t="s">
        <v>714</v>
      </c>
      <c r="B14" s="725"/>
      <c r="C14" s="725"/>
      <c r="D14" s="725"/>
      <c r="E14" s="725"/>
      <c r="F14" s="725"/>
      <c r="G14" s="725"/>
      <c r="H14" s="725"/>
      <c r="I14" s="725"/>
      <c r="J14" s="725"/>
      <c r="K14" s="790" t="s">
        <v>502</v>
      </c>
      <c r="L14" s="791"/>
      <c r="M14" s="791"/>
      <c r="N14" s="791"/>
      <c r="O14" s="791"/>
      <c r="P14" s="791"/>
      <c r="Q14" s="791"/>
      <c r="R14" s="791"/>
      <c r="S14" s="791"/>
      <c r="T14" s="791"/>
    </row>
    <row r="15" spans="1:20" s="108" customFormat="1" ht="20.25" customHeight="1">
      <c r="A15" s="550"/>
      <c r="B15" s="793" t="s">
        <v>358</v>
      </c>
      <c r="C15" s="794"/>
      <c r="D15" s="794"/>
      <c r="E15" s="794"/>
      <c r="F15" s="795"/>
      <c r="G15" s="793" t="s">
        <v>357</v>
      </c>
      <c r="H15" s="794"/>
      <c r="I15" s="794"/>
      <c r="J15" s="794"/>
      <c r="K15" s="551"/>
      <c r="L15" s="552"/>
      <c r="M15" s="793" t="s">
        <v>359</v>
      </c>
      <c r="N15" s="794"/>
      <c r="O15" s="794"/>
      <c r="P15" s="794"/>
      <c r="Q15" s="794"/>
      <c r="R15" s="794"/>
      <c r="S15" s="795"/>
      <c r="T15" s="166"/>
    </row>
    <row r="16" spans="1:20" s="108" customFormat="1" ht="15.75" customHeight="1">
      <c r="A16" s="194" t="s">
        <v>349</v>
      </c>
      <c r="B16" s="553" t="s">
        <v>352</v>
      </c>
      <c r="C16" s="539"/>
      <c r="D16" s="784" t="s">
        <v>351</v>
      </c>
      <c r="E16" s="785"/>
      <c r="F16" s="786"/>
      <c r="G16" s="540" t="s">
        <v>350</v>
      </c>
      <c r="H16" s="539"/>
      <c r="I16" s="540" t="s">
        <v>351</v>
      </c>
      <c r="J16" s="465"/>
      <c r="K16" s="465" t="s">
        <v>17</v>
      </c>
      <c r="L16" s="539"/>
      <c r="M16" s="540" t="s">
        <v>350</v>
      </c>
      <c r="N16" s="539"/>
      <c r="O16" s="540" t="s">
        <v>351</v>
      </c>
      <c r="P16" s="465"/>
      <c r="Q16" s="554" t="s">
        <v>17</v>
      </c>
      <c r="R16" s="554" t="s">
        <v>17</v>
      </c>
      <c r="S16" s="555"/>
      <c r="T16" s="171" t="s">
        <v>315</v>
      </c>
    </row>
    <row r="17" spans="1:20" s="108" customFormat="1" ht="15.75" customHeight="1">
      <c r="A17" s="542"/>
      <c r="B17" s="258" t="s">
        <v>294</v>
      </c>
      <c r="C17" s="309"/>
      <c r="D17" s="787" t="s">
        <v>147</v>
      </c>
      <c r="E17" s="767"/>
      <c r="F17" s="789"/>
      <c r="G17" s="787" t="s">
        <v>294</v>
      </c>
      <c r="H17" s="789"/>
      <c r="I17" s="787" t="s">
        <v>147</v>
      </c>
      <c r="J17" s="767"/>
      <c r="K17" s="556" t="s">
        <v>306</v>
      </c>
      <c r="L17" s="555"/>
      <c r="M17" s="787" t="s">
        <v>294</v>
      </c>
      <c r="N17" s="789"/>
      <c r="O17" s="787" t="s">
        <v>329</v>
      </c>
      <c r="P17" s="792"/>
      <c r="Q17" s="556" t="s">
        <v>306</v>
      </c>
      <c r="R17" s="170"/>
      <c r="S17" s="309"/>
      <c r="T17" s="178" t="s">
        <v>17</v>
      </c>
    </row>
    <row r="18" spans="1:20" s="112" customFormat="1" ht="21" customHeight="1">
      <c r="A18" s="167">
        <v>2016</v>
      </c>
      <c r="B18" s="42"/>
      <c r="C18" s="41">
        <v>166444</v>
      </c>
      <c r="D18" s="205"/>
      <c r="E18" s="205">
        <v>823463</v>
      </c>
      <c r="F18" s="205"/>
      <c r="G18" s="41"/>
      <c r="H18" s="41">
        <v>165750</v>
      </c>
      <c r="I18" s="41"/>
      <c r="J18" s="41">
        <v>821882</v>
      </c>
      <c r="K18" s="41"/>
      <c r="L18" s="41">
        <v>496</v>
      </c>
      <c r="M18" s="41"/>
      <c r="N18" s="41">
        <v>694</v>
      </c>
      <c r="O18" s="41"/>
      <c r="P18" s="41">
        <v>1581</v>
      </c>
      <c r="Q18" s="205"/>
      <c r="R18" s="205">
        <v>228</v>
      </c>
      <c r="S18" s="483"/>
      <c r="T18" s="662">
        <v>2015</v>
      </c>
    </row>
    <row r="19" spans="1:20" s="112" customFormat="1" ht="21" customHeight="1">
      <c r="A19" s="167">
        <v>2017</v>
      </c>
      <c r="B19" s="35"/>
      <c r="C19" s="34">
        <v>161442</v>
      </c>
      <c r="D19" s="205"/>
      <c r="E19" s="205">
        <v>827162</v>
      </c>
      <c r="F19" s="205"/>
      <c r="G19" s="34"/>
      <c r="H19" s="34">
        <v>161192</v>
      </c>
      <c r="I19" s="34"/>
      <c r="J19" s="34">
        <v>826617</v>
      </c>
      <c r="K19" s="34"/>
      <c r="L19" s="34">
        <v>513</v>
      </c>
      <c r="M19" s="34"/>
      <c r="N19" s="34">
        <v>250</v>
      </c>
      <c r="O19" s="34"/>
      <c r="P19" s="34">
        <v>545</v>
      </c>
      <c r="Q19" s="205"/>
      <c r="R19" s="205">
        <v>218</v>
      </c>
      <c r="S19" s="483"/>
      <c r="T19" s="662">
        <v>2016</v>
      </c>
    </row>
    <row r="20" spans="1:20" s="112" customFormat="1" ht="21" customHeight="1">
      <c r="A20" s="167">
        <v>2018</v>
      </c>
      <c r="B20" s="35"/>
      <c r="C20" s="34">
        <v>154970</v>
      </c>
      <c r="D20" s="205"/>
      <c r="E20" s="205">
        <v>766022</v>
      </c>
      <c r="F20" s="205"/>
      <c r="G20" s="34"/>
      <c r="H20" s="34">
        <v>154803</v>
      </c>
      <c r="I20" s="34"/>
      <c r="J20" s="34">
        <v>765608</v>
      </c>
      <c r="K20" s="34"/>
      <c r="L20" s="34">
        <v>495</v>
      </c>
      <c r="M20" s="34"/>
      <c r="N20" s="34">
        <v>166</v>
      </c>
      <c r="O20" s="34"/>
      <c r="P20" s="34">
        <v>414</v>
      </c>
      <c r="Q20" s="205"/>
      <c r="R20" s="205">
        <v>249</v>
      </c>
      <c r="S20" s="483"/>
      <c r="T20" s="662">
        <v>2017</v>
      </c>
    </row>
    <row r="21" spans="1:20" s="112" customFormat="1" ht="21" customHeight="1">
      <c r="A21" s="167">
        <v>2019</v>
      </c>
      <c r="B21" s="35"/>
      <c r="C21" s="34">
        <v>154091</v>
      </c>
      <c r="D21" s="205"/>
      <c r="E21" s="205">
        <v>725094</v>
      </c>
      <c r="F21" s="205"/>
      <c r="G21" s="34"/>
      <c r="H21" s="34">
        <v>153919</v>
      </c>
      <c r="I21" s="34"/>
      <c r="J21" s="34">
        <v>724643</v>
      </c>
      <c r="K21" s="34"/>
      <c r="L21" s="34">
        <v>471</v>
      </c>
      <c r="M21" s="34"/>
      <c r="N21" s="34">
        <v>172</v>
      </c>
      <c r="O21" s="34"/>
      <c r="P21" s="34">
        <v>451</v>
      </c>
      <c r="Q21" s="205"/>
      <c r="R21" s="205">
        <v>262</v>
      </c>
      <c r="S21" s="483"/>
      <c r="T21" s="662">
        <v>2018</v>
      </c>
    </row>
    <row r="22" spans="1:20" s="112" customFormat="1" ht="21" customHeight="1">
      <c r="A22" s="167">
        <v>2020</v>
      </c>
      <c r="B22" s="35"/>
      <c r="C22" s="34">
        <v>156230</v>
      </c>
      <c r="D22" s="205"/>
      <c r="E22" s="205">
        <v>687811</v>
      </c>
      <c r="F22" s="205"/>
      <c r="G22" s="34"/>
      <c r="H22" s="34">
        <v>156026</v>
      </c>
      <c r="I22" s="34"/>
      <c r="J22" s="34">
        <v>687299</v>
      </c>
      <c r="K22" s="34"/>
      <c r="L22" s="34">
        <v>441</v>
      </c>
      <c r="M22" s="34"/>
      <c r="N22" s="34">
        <v>204</v>
      </c>
      <c r="O22" s="34"/>
      <c r="P22" s="34">
        <v>512</v>
      </c>
      <c r="Q22" s="205"/>
      <c r="R22" s="205">
        <v>251</v>
      </c>
      <c r="S22" s="483"/>
      <c r="T22" s="662">
        <v>2020</v>
      </c>
    </row>
    <row r="23" spans="1:20" s="147" customFormat="1" ht="31.5" customHeight="1">
      <c r="A23" s="187">
        <v>2021</v>
      </c>
      <c r="B23" s="544"/>
      <c r="C23" s="545">
        <f>SUM(H23,N23)</f>
        <v>155435</v>
      </c>
      <c r="D23" s="546"/>
      <c r="E23" s="546">
        <f>SUM(J23,P23)</f>
        <v>789649</v>
      </c>
      <c r="F23" s="546"/>
      <c r="G23" s="545"/>
      <c r="H23" s="545">
        <v>155101</v>
      </c>
      <c r="I23" s="545"/>
      <c r="J23" s="545">
        <v>788567</v>
      </c>
      <c r="K23" s="545"/>
      <c r="L23" s="545">
        <v>508</v>
      </c>
      <c r="M23" s="545"/>
      <c r="N23" s="545">
        <v>334</v>
      </c>
      <c r="O23" s="545"/>
      <c r="P23" s="545">
        <v>1082</v>
      </c>
      <c r="Q23" s="546"/>
      <c r="R23" s="546">
        <v>324</v>
      </c>
      <c r="S23" s="549"/>
      <c r="T23" s="398">
        <f>A23</f>
        <v>2021</v>
      </c>
    </row>
    <row r="24" spans="1:20" s="95" customFormat="1" ht="42" customHeight="1" thickBot="1">
      <c r="A24" s="531" t="s">
        <v>715</v>
      </c>
      <c r="B24" s="289"/>
      <c r="C24" s="289"/>
      <c r="D24" s="289"/>
      <c r="E24" s="289"/>
      <c r="F24" s="289"/>
      <c r="G24" s="289"/>
      <c r="H24" s="289"/>
      <c r="I24" s="289"/>
      <c r="J24" s="532"/>
      <c r="K24" s="190" t="s">
        <v>99</v>
      </c>
      <c r="L24" s="355"/>
      <c r="M24" s="355"/>
      <c r="N24" s="355"/>
      <c r="O24" s="355"/>
      <c r="P24" s="355"/>
      <c r="Q24" s="355"/>
      <c r="R24" s="355"/>
      <c r="S24" s="355"/>
      <c r="T24" s="355"/>
    </row>
    <row r="25" spans="1:20" s="108" customFormat="1" ht="15.75" customHeight="1">
      <c r="A25" s="557"/>
      <c r="B25" s="793" t="s">
        <v>365</v>
      </c>
      <c r="C25" s="795"/>
      <c r="D25" s="793" t="s">
        <v>364</v>
      </c>
      <c r="E25" s="794"/>
      <c r="F25" s="794"/>
      <c r="G25" s="795"/>
      <c r="H25" s="793" t="s">
        <v>362</v>
      </c>
      <c r="I25" s="794"/>
      <c r="J25" s="794"/>
      <c r="K25" s="794" t="s">
        <v>361</v>
      </c>
      <c r="L25" s="794"/>
      <c r="M25" s="795"/>
      <c r="N25" s="793" t="s">
        <v>363</v>
      </c>
      <c r="O25" s="794"/>
      <c r="P25" s="795"/>
      <c r="Q25" s="793" t="s">
        <v>360</v>
      </c>
      <c r="R25" s="794"/>
      <c r="S25" s="795"/>
      <c r="T25" s="166"/>
    </row>
    <row r="26" spans="1:20" s="108" customFormat="1" ht="15.75" customHeight="1">
      <c r="A26" s="169" t="s">
        <v>349</v>
      </c>
      <c r="B26" s="173" t="s">
        <v>353</v>
      </c>
      <c r="C26" s="169" t="s">
        <v>351</v>
      </c>
      <c r="D26" s="784" t="s">
        <v>353</v>
      </c>
      <c r="E26" s="786"/>
      <c r="F26" s="194" t="s">
        <v>351</v>
      </c>
      <c r="G26" s="558" t="s">
        <v>17</v>
      </c>
      <c r="H26" s="185" t="s">
        <v>353</v>
      </c>
      <c r="I26" s="194" t="s">
        <v>351</v>
      </c>
      <c r="J26" s="559"/>
      <c r="K26" s="184" t="s">
        <v>353</v>
      </c>
      <c r="L26" s="194" t="s">
        <v>351</v>
      </c>
      <c r="M26" s="558" t="s">
        <v>17</v>
      </c>
      <c r="N26" s="185" t="s">
        <v>353</v>
      </c>
      <c r="O26" s="194" t="s">
        <v>351</v>
      </c>
      <c r="P26" s="560"/>
      <c r="Q26" s="169" t="s">
        <v>91</v>
      </c>
      <c r="R26" s="194" t="s">
        <v>55</v>
      </c>
      <c r="S26" s="199"/>
      <c r="T26" s="171" t="s">
        <v>315</v>
      </c>
    </row>
    <row r="27" spans="1:20" s="108" customFormat="1" ht="15.75" customHeight="1">
      <c r="A27" s="176"/>
      <c r="B27" s="243" t="s">
        <v>294</v>
      </c>
      <c r="C27" s="176" t="s">
        <v>147</v>
      </c>
      <c r="D27" s="787" t="s">
        <v>294</v>
      </c>
      <c r="E27" s="789"/>
      <c r="F27" s="176" t="s">
        <v>147</v>
      </c>
      <c r="G27" s="561" t="s">
        <v>306</v>
      </c>
      <c r="H27" s="243" t="s">
        <v>294</v>
      </c>
      <c r="I27" s="176" t="s">
        <v>147</v>
      </c>
      <c r="J27" s="562" t="s">
        <v>306</v>
      </c>
      <c r="K27" s="309" t="s">
        <v>294</v>
      </c>
      <c r="L27" s="176" t="s">
        <v>147</v>
      </c>
      <c r="M27" s="561" t="s">
        <v>306</v>
      </c>
      <c r="N27" s="243" t="s">
        <v>294</v>
      </c>
      <c r="O27" s="176" t="s">
        <v>147</v>
      </c>
      <c r="P27" s="563" t="s">
        <v>306</v>
      </c>
      <c r="Q27" s="243" t="s">
        <v>294</v>
      </c>
      <c r="R27" s="176" t="s">
        <v>147</v>
      </c>
      <c r="S27" s="562" t="s">
        <v>306</v>
      </c>
      <c r="T27" s="178"/>
    </row>
    <row r="28" spans="1:20" s="112" customFormat="1" ht="21" customHeight="1">
      <c r="A28" s="167">
        <v>2016</v>
      </c>
      <c r="B28" s="237">
        <v>19513</v>
      </c>
      <c r="C28" s="205">
        <v>46993</v>
      </c>
      <c r="D28" s="41"/>
      <c r="E28" s="41">
        <v>0</v>
      </c>
      <c r="F28" s="205">
        <v>0</v>
      </c>
      <c r="G28" s="205">
        <v>0</v>
      </c>
      <c r="H28" s="205">
        <v>9012</v>
      </c>
      <c r="I28" s="205">
        <v>17196</v>
      </c>
      <c r="J28" s="205">
        <v>191</v>
      </c>
      <c r="K28" s="205">
        <v>6057</v>
      </c>
      <c r="L28" s="205">
        <v>14376</v>
      </c>
      <c r="M28" s="205">
        <v>237</v>
      </c>
      <c r="N28" s="205">
        <v>4444</v>
      </c>
      <c r="O28" s="205">
        <v>15421</v>
      </c>
      <c r="P28" s="205">
        <v>347</v>
      </c>
      <c r="Q28" s="205">
        <v>0</v>
      </c>
      <c r="R28" s="205">
        <v>0</v>
      </c>
      <c r="S28" s="205">
        <v>0</v>
      </c>
      <c r="T28" s="662">
        <v>2016</v>
      </c>
    </row>
    <row r="29" spans="1:20" s="112" customFormat="1" ht="21" customHeight="1">
      <c r="A29" s="167">
        <v>2017</v>
      </c>
      <c r="B29" s="237">
        <v>16452</v>
      </c>
      <c r="C29" s="205">
        <v>47329</v>
      </c>
      <c r="D29" s="34"/>
      <c r="E29" s="34">
        <v>17</v>
      </c>
      <c r="F29" s="205">
        <v>46</v>
      </c>
      <c r="G29" s="205">
        <v>266</v>
      </c>
      <c r="H29" s="205">
        <v>6662</v>
      </c>
      <c r="I29" s="205">
        <v>15294</v>
      </c>
      <c r="J29" s="205">
        <v>230</v>
      </c>
      <c r="K29" s="205">
        <v>5609</v>
      </c>
      <c r="L29" s="205">
        <v>15796</v>
      </c>
      <c r="M29" s="205">
        <v>282</v>
      </c>
      <c r="N29" s="205">
        <v>4163</v>
      </c>
      <c r="O29" s="205">
        <v>16193</v>
      </c>
      <c r="P29" s="205">
        <v>389</v>
      </c>
      <c r="Q29" s="205">
        <v>0</v>
      </c>
      <c r="R29" s="205">
        <v>0</v>
      </c>
      <c r="S29" s="205">
        <v>0</v>
      </c>
      <c r="T29" s="662">
        <v>2017</v>
      </c>
    </row>
    <row r="30" spans="1:20" s="112" customFormat="1" ht="21" customHeight="1">
      <c r="A30" s="167">
        <v>2018</v>
      </c>
      <c r="B30" s="237">
        <v>23823</v>
      </c>
      <c r="C30" s="205">
        <v>54946</v>
      </c>
      <c r="D30" s="34"/>
      <c r="E30" s="34">
        <v>15</v>
      </c>
      <c r="F30" s="205">
        <v>32</v>
      </c>
      <c r="G30" s="205">
        <v>213</v>
      </c>
      <c r="H30" s="205">
        <v>13266</v>
      </c>
      <c r="I30" s="205">
        <v>25906</v>
      </c>
      <c r="J30" s="205">
        <v>195</v>
      </c>
      <c r="K30" s="205">
        <v>7491</v>
      </c>
      <c r="L30" s="205">
        <v>17449</v>
      </c>
      <c r="M30" s="205">
        <v>233</v>
      </c>
      <c r="N30" s="205">
        <v>3050</v>
      </c>
      <c r="O30" s="205">
        <v>11559</v>
      </c>
      <c r="P30" s="205">
        <v>379</v>
      </c>
      <c r="Q30" s="205">
        <v>0</v>
      </c>
      <c r="R30" s="205">
        <v>0</v>
      </c>
      <c r="S30" s="205">
        <v>0</v>
      </c>
      <c r="T30" s="662">
        <v>2018</v>
      </c>
    </row>
    <row r="31" spans="1:20" s="112" customFormat="1" ht="21" customHeight="1">
      <c r="A31" s="167">
        <v>2019</v>
      </c>
      <c r="B31" s="237">
        <v>21940</v>
      </c>
      <c r="C31" s="205">
        <v>72001</v>
      </c>
      <c r="D31" s="34"/>
      <c r="E31" s="34">
        <v>0</v>
      </c>
      <c r="F31" s="205">
        <v>0</v>
      </c>
      <c r="G31" s="205">
        <v>0</v>
      </c>
      <c r="H31" s="205">
        <v>12771</v>
      </c>
      <c r="I31" s="205">
        <v>38237</v>
      </c>
      <c r="J31" s="205">
        <v>299</v>
      </c>
      <c r="K31" s="205">
        <v>7355</v>
      </c>
      <c r="L31" s="205">
        <v>26709</v>
      </c>
      <c r="M31" s="205">
        <v>363</v>
      </c>
      <c r="N31" s="205">
        <v>1814</v>
      </c>
      <c r="O31" s="205">
        <v>7055</v>
      </c>
      <c r="P31" s="205">
        <v>389</v>
      </c>
      <c r="Q31" s="205">
        <v>0</v>
      </c>
      <c r="R31" s="205">
        <v>0</v>
      </c>
      <c r="S31" s="205">
        <v>0</v>
      </c>
      <c r="T31" s="662">
        <v>2019</v>
      </c>
    </row>
    <row r="32" spans="1:20" s="112" customFormat="1" ht="21" customHeight="1">
      <c r="A32" s="167">
        <v>2020</v>
      </c>
      <c r="B32" s="237">
        <v>17874</v>
      </c>
      <c r="C32" s="205">
        <v>51283</v>
      </c>
      <c r="D32" s="34"/>
      <c r="E32" s="34">
        <v>71</v>
      </c>
      <c r="F32" s="205">
        <v>198</v>
      </c>
      <c r="G32" s="205">
        <v>281</v>
      </c>
      <c r="H32" s="205">
        <v>10273</v>
      </c>
      <c r="I32" s="205">
        <v>29078</v>
      </c>
      <c r="J32" s="205">
        <v>283</v>
      </c>
      <c r="K32" s="205">
        <v>5193</v>
      </c>
      <c r="L32" s="205">
        <v>16234</v>
      </c>
      <c r="M32" s="205">
        <v>313</v>
      </c>
      <c r="N32" s="205">
        <v>2337</v>
      </c>
      <c r="O32" s="205">
        <v>5773</v>
      </c>
      <c r="P32" s="205">
        <v>247</v>
      </c>
      <c r="Q32" s="205">
        <v>0</v>
      </c>
      <c r="R32" s="205">
        <v>0</v>
      </c>
      <c r="S32" s="205">
        <v>0</v>
      </c>
      <c r="T32" s="662">
        <v>2020</v>
      </c>
    </row>
    <row r="33" spans="1:20" s="134" customFormat="1" ht="31.5" customHeight="1">
      <c r="A33" s="187">
        <v>2021</v>
      </c>
      <c r="B33" s="564">
        <f>SUM(E33,H33,K33,N33,Q33)</f>
        <v>14490</v>
      </c>
      <c r="C33" s="546">
        <f>SUM(F33,I33,L33,O33,R33)</f>
        <v>48612</v>
      </c>
      <c r="D33" s="545"/>
      <c r="E33" s="545">
        <v>17</v>
      </c>
      <c r="F33" s="546">
        <v>54</v>
      </c>
      <c r="G33" s="546">
        <v>312</v>
      </c>
      <c r="H33" s="546">
        <v>7106</v>
      </c>
      <c r="I33" s="546">
        <v>21227</v>
      </c>
      <c r="J33" s="546">
        <v>299</v>
      </c>
      <c r="K33" s="546">
        <v>4995</v>
      </c>
      <c r="L33" s="546">
        <v>17368</v>
      </c>
      <c r="M33" s="546">
        <v>348</v>
      </c>
      <c r="N33" s="546">
        <v>2372</v>
      </c>
      <c r="O33" s="546">
        <v>9963</v>
      </c>
      <c r="P33" s="546">
        <v>420</v>
      </c>
      <c r="Q33" s="546">
        <v>0</v>
      </c>
      <c r="R33" s="546">
        <v>0</v>
      </c>
      <c r="S33" s="549">
        <v>0</v>
      </c>
      <c r="T33" s="398">
        <f>A33</f>
        <v>2021</v>
      </c>
    </row>
    <row r="34" spans="1:20" s="110" customFormat="1" ht="15" customHeight="1">
      <c r="A34" s="288" t="s">
        <v>680</v>
      </c>
      <c r="B34" s="216"/>
      <c r="J34" s="90"/>
      <c r="P34" s="781" t="s">
        <v>554</v>
      </c>
      <c r="Q34" s="781"/>
      <c r="R34" s="781"/>
      <c r="S34" s="781"/>
      <c r="T34" s="781"/>
    </row>
    <row r="35" spans="1:20" s="110" customFormat="1" ht="15" customHeight="1">
      <c r="A35" s="288" t="s">
        <v>711</v>
      </c>
      <c r="B35" s="216"/>
      <c r="J35" s="90"/>
      <c r="P35" s="661"/>
      <c r="Q35" s="661"/>
      <c r="R35" s="661"/>
      <c r="S35" s="661"/>
      <c r="T35" s="661"/>
    </row>
    <row r="41" spans="1:20">
      <c r="B41" s="99"/>
      <c r="C41" s="99"/>
      <c r="D41" s="99"/>
      <c r="F41" s="99"/>
      <c r="H41" s="99"/>
      <c r="J41" s="131"/>
      <c r="K41" s="99"/>
      <c r="L41" s="99"/>
      <c r="M41" s="99"/>
      <c r="O41" s="99"/>
      <c r="P41" s="99"/>
      <c r="R41" s="99"/>
    </row>
    <row r="42" spans="1:20">
      <c r="B42" s="99"/>
      <c r="C42" s="99"/>
      <c r="D42" s="99"/>
      <c r="E42" s="99"/>
      <c r="F42" s="99"/>
      <c r="G42" s="99"/>
      <c r="H42" s="99"/>
      <c r="I42" s="99"/>
      <c r="J42" s="131"/>
      <c r="K42" s="99"/>
      <c r="L42" s="99"/>
      <c r="M42" s="99"/>
    </row>
  </sheetData>
  <mergeCells count="28">
    <mergeCell ref="D25:G25"/>
    <mergeCell ref="D26:E26"/>
    <mergeCell ref="G17:H17"/>
    <mergeCell ref="O7:P7"/>
    <mergeCell ref="G15:J15"/>
    <mergeCell ref="B15:F15"/>
    <mergeCell ref="B25:C25"/>
    <mergeCell ref="M15:S15"/>
    <mergeCell ref="Q25:S25"/>
    <mergeCell ref="N25:P25"/>
    <mergeCell ref="K25:M25"/>
    <mergeCell ref="H25:J25"/>
    <mergeCell ref="O5:S5"/>
    <mergeCell ref="P34:T34"/>
    <mergeCell ref="K5:L5"/>
    <mergeCell ref="D6:F6"/>
    <mergeCell ref="D7:F7"/>
    <mergeCell ref="D16:F16"/>
    <mergeCell ref="D17:F17"/>
    <mergeCell ref="I17:J17"/>
    <mergeCell ref="I5:J5"/>
    <mergeCell ref="G5:H5"/>
    <mergeCell ref="B5:F5"/>
    <mergeCell ref="Q7:S7"/>
    <mergeCell ref="M17:N17"/>
    <mergeCell ref="K14:T14"/>
    <mergeCell ref="O17:P17"/>
    <mergeCell ref="D27:E27"/>
  </mergeCells>
  <phoneticPr fontId="39" type="noConversion"/>
  <printOptions horizontalCentered="1"/>
  <pageMargins left="0.39370078740157483" right="0.39370078740157483" top="0.55118110236220474" bottom="0.55118110236220474" header="0.51181102362204722" footer="0.51181102362204722"/>
  <pageSetup paperSize="9" scale="98" orientation="portrait" blackAndWhite="1" r:id="rId1"/>
  <headerFooter scaleWithDoc="0" alignWithMargins="0"/>
  <rowBreaks count="1" manualBreakCount="1">
    <brk id="35" max="19" man="1"/>
  </rowBreaks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39"/>
  <sheetViews>
    <sheetView view="pageBreakPreview" zoomScale="85" zoomScaleNormal="100" zoomScaleSheetLayoutView="85" workbookViewId="0">
      <pane xSplit="1" ySplit="2" topLeftCell="B3" activePane="bottomRight" state="frozen"/>
      <selection activeCell="F2" sqref="F2"/>
      <selection pane="topRight" activeCell="F2" sqref="F2"/>
      <selection pane="bottomLeft" activeCell="F2" sqref="F2"/>
      <selection pane="bottomRight" activeCell="A2" sqref="A2"/>
    </sheetView>
  </sheetViews>
  <sheetFormatPr defaultRowHeight="12"/>
  <cols>
    <col min="1" max="1" width="12.7109375" style="111" customWidth="1"/>
    <col min="2" max="9" width="11.7109375" style="111" customWidth="1"/>
    <col min="10" max="18" width="10.28515625" style="111" customWidth="1"/>
    <col min="19" max="19" width="13.7109375" style="111" customWidth="1"/>
    <col min="20" max="16384" width="9.140625" style="111"/>
  </cols>
  <sheetData>
    <row r="1" spans="1:19" s="105" customFormat="1" ht="24.95" customHeight="1">
      <c r="A1" s="389" t="s">
        <v>619</v>
      </c>
      <c r="B1" s="157"/>
      <c r="C1" s="158"/>
      <c r="S1" s="159" t="s">
        <v>620</v>
      </c>
    </row>
    <row r="2" spans="1:19" s="114" customFormat="1" ht="39.950000000000003" customHeight="1">
      <c r="A2" s="531" t="s">
        <v>716</v>
      </c>
      <c r="B2" s="532"/>
      <c r="C2" s="532"/>
      <c r="D2" s="532"/>
      <c r="E2" s="532"/>
      <c r="F2" s="532"/>
      <c r="G2" s="532"/>
      <c r="H2" s="532"/>
      <c r="I2" s="532"/>
      <c r="J2" s="401" t="s">
        <v>39</v>
      </c>
      <c r="K2" s="565"/>
      <c r="L2" s="565"/>
      <c r="M2" s="565"/>
      <c r="N2" s="565"/>
      <c r="O2" s="565"/>
      <c r="P2" s="565"/>
      <c r="Q2" s="565"/>
      <c r="R2" s="565"/>
      <c r="S2" s="565"/>
    </row>
    <row r="3" spans="1:19" s="106" customFormat="1" ht="39.950000000000003" hidden="1" customHeight="1">
      <c r="A3" s="533"/>
      <c r="B3" s="565"/>
      <c r="C3" s="565"/>
      <c r="D3" s="565"/>
      <c r="E3" s="565"/>
      <c r="F3" s="565"/>
      <c r="G3" s="565"/>
      <c r="H3" s="565"/>
      <c r="I3" s="565"/>
      <c r="J3" s="401"/>
      <c r="K3" s="565"/>
      <c r="L3" s="565"/>
      <c r="M3" s="565"/>
      <c r="N3" s="565"/>
      <c r="O3" s="565"/>
      <c r="P3" s="565"/>
      <c r="Q3" s="565"/>
      <c r="R3" s="565"/>
      <c r="S3" s="565"/>
    </row>
    <row r="4" spans="1:19" s="107" customFormat="1" ht="15" customHeight="1" thickBot="1">
      <c r="A4" s="566" t="s">
        <v>522</v>
      </c>
      <c r="M4" s="68"/>
      <c r="S4" s="68" t="s">
        <v>521</v>
      </c>
    </row>
    <row r="5" spans="1:19" s="92" customFormat="1" ht="15" customHeight="1">
      <c r="A5" s="535"/>
      <c r="B5" s="567" t="s">
        <v>377</v>
      </c>
      <c r="C5" s="537"/>
      <c r="D5" s="793" t="s">
        <v>371</v>
      </c>
      <c r="E5" s="794"/>
      <c r="F5" s="795"/>
      <c r="G5" s="793" t="s">
        <v>370</v>
      </c>
      <c r="H5" s="794"/>
      <c r="I5" s="794"/>
      <c r="J5" s="794" t="s">
        <v>369</v>
      </c>
      <c r="K5" s="800"/>
      <c r="L5" s="800"/>
      <c r="M5" s="800"/>
      <c r="N5" s="800"/>
      <c r="O5" s="800"/>
      <c r="P5" s="800"/>
      <c r="Q5" s="800"/>
      <c r="R5" s="801"/>
      <c r="S5" s="568"/>
    </row>
    <row r="6" spans="1:19" s="108" customFormat="1" ht="15" customHeight="1">
      <c r="A6" s="169" t="s">
        <v>366</v>
      </c>
      <c r="B6" s="169" t="s">
        <v>367</v>
      </c>
      <c r="C6" s="169" t="s">
        <v>55</v>
      </c>
      <c r="D6" s="169" t="s">
        <v>367</v>
      </c>
      <c r="E6" s="194" t="s">
        <v>351</v>
      </c>
      <c r="F6" s="281" t="s">
        <v>17</v>
      </c>
      <c r="G6" s="396" t="s">
        <v>368</v>
      </c>
      <c r="H6" s="396" t="s">
        <v>351</v>
      </c>
      <c r="I6" s="558" t="s">
        <v>17</v>
      </c>
      <c r="J6" s="806" t="s">
        <v>367</v>
      </c>
      <c r="K6" s="807"/>
      <c r="L6" s="807"/>
      <c r="M6" s="784" t="s">
        <v>351</v>
      </c>
      <c r="N6" s="802"/>
      <c r="O6" s="802"/>
      <c r="P6" s="803"/>
      <c r="Q6" s="803"/>
      <c r="R6" s="803"/>
      <c r="S6" s="257" t="s">
        <v>315</v>
      </c>
    </row>
    <row r="7" spans="1:19" s="108" customFormat="1" ht="15" customHeight="1">
      <c r="A7" s="176"/>
      <c r="B7" s="176" t="s">
        <v>294</v>
      </c>
      <c r="C7" s="176" t="s">
        <v>147</v>
      </c>
      <c r="D7" s="176" t="s">
        <v>294</v>
      </c>
      <c r="E7" s="176" t="s">
        <v>147</v>
      </c>
      <c r="F7" s="561" t="s">
        <v>306</v>
      </c>
      <c r="G7" s="176" t="s">
        <v>294</v>
      </c>
      <c r="H7" s="176" t="s">
        <v>147</v>
      </c>
      <c r="I7" s="562" t="s">
        <v>306</v>
      </c>
      <c r="J7" s="767" t="s">
        <v>294</v>
      </c>
      <c r="K7" s="804"/>
      <c r="L7" s="805"/>
      <c r="M7" s="787" t="s">
        <v>147</v>
      </c>
      <c r="N7" s="799"/>
      <c r="O7" s="799"/>
      <c r="P7" s="796" t="s">
        <v>306</v>
      </c>
      <c r="Q7" s="808"/>
      <c r="R7" s="797"/>
      <c r="S7" s="269"/>
    </row>
    <row r="8" spans="1:19" s="112" customFormat="1" ht="19.5" customHeight="1">
      <c r="A8" s="167">
        <v>2016</v>
      </c>
      <c r="B8" s="609">
        <v>3746</v>
      </c>
      <c r="C8" s="609">
        <v>7950</v>
      </c>
      <c r="D8" s="609">
        <v>1609</v>
      </c>
      <c r="E8" s="609">
        <v>5519</v>
      </c>
      <c r="F8" s="609">
        <v>343</v>
      </c>
      <c r="G8" s="609">
        <v>472</v>
      </c>
      <c r="H8" s="609">
        <v>316</v>
      </c>
      <c r="I8" s="609">
        <v>67</v>
      </c>
      <c r="J8" s="31"/>
      <c r="K8" s="31"/>
      <c r="L8" s="361">
        <v>1665</v>
      </c>
      <c r="M8" s="361"/>
      <c r="N8" s="361"/>
      <c r="O8" s="361">
        <v>2115</v>
      </c>
      <c r="P8" s="31"/>
      <c r="Q8" s="31"/>
      <c r="R8" s="30">
        <v>127</v>
      </c>
      <c r="S8" s="662">
        <v>2016</v>
      </c>
    </row>
    <row r="9" spans="1:19" s="112" customFormat="1" ht="19.5" customHeight="1">
      <c r="A9" s="167">
        <v>2017</v>
      </c>
      <c r="B9" s="609">
        <v>3232</v>
      </c>
      <c r="C9" s="609">
        <v>8054</v>
      </c>
      <c r="D9" s="609">
        <v>1639</v>
      </c>
      <c r="E9" s="609">
        <v>5950</v>
      </c>
      <c r="F9" s="609">
        <v>363</v>
      </c>
      <c r="G9" s="609">
        <v>337</v>
      </c>
      <c r="H9" s="609">
        <v>283</v>
      </c>
      <c r="I9" s="609">
        <v>84</v>
      </c>
      <c r="J9" s="361"/>
      <c r="K9" s="361"/>
      <c r="L9" s="361">
        <v>1256</v>
      </c>
      <c r="M9" s="361"/>
      <c r="N9" s="361"/>
      <c r="O9" s="361">
        <v>1821</v>
      </c>
      <c r="P9" s="361"/>
      <c r="Q9" s="361"/>
      <c r="R9" s="29">
        <v>145</v>
      </c>
      <c r="S9" s="662">
        <v>2017</v>
      </c>
    </row>
    <row r="10" spans="1:19" s="112" customFormat="1" ht="19.5" customHeight="1">
      <c r="A10" s="167">
        <v>2018</v>
      </c>
      <c r="B10" s="609">
        <v>3009</v>
      </c>
      <c r="C10" s="609">
        <v>7503</v>
      </c>
      <c r="D10" s="609">
        <v>1569</v>
      </c>
      <c r="E10" s="609">
        <v>6135</v>
      </c>
      <c r="F10" s="609">
        <v>391</v>
      </c>
      <c r="G10" s="609">
        <v>419</v>
      </c>
      <c r="H10" s="609">
        <v>306</v>
      </c>
      <c r="I10" s="609">
        <v>73</v>
      </c>
      <c r="J10" s="361"/>
      <c r="K10" s="361"/>
      <c r="L10" s="609">
        <v>1021</v>
      </c>
      <c r="M10" s="361"/>
      <c r="N10" s="361"/>
      <c r="O10" s="361">
        <v>1062</v>
      </c>
      <c r="P10" s="361"/>
      <c r="Q10" s="361"/>
      <c r="R10" s="29">
        <v>104</v>
      </c>
      <c r="S10" s="662">
        <v>2018</v>
      </c>
    </row>
    <row r="11" spans="1:19" s="112" customFormat="1" ht="19.5" customHeight="1">
      <c r="A11" s="167">
        <v>2019</v>
      </c>
      <c r="B11" s="609">
        <v>4231</v>
      </c>
      <c r="C11" s="609">
        <v>15830</v>
      </c>
      <c r="D11" s="609">
        <v>1910</v>
      </c>
      <c r="E11" s="609">
        <v>10335</v>
      </c>
      <c r="F11" s="609">
        <v>541</v>
      </c>
      <c r="G11" s="609">
        <v>229</v>
      </c>
      <c r="H11" s="609">
        <v>160</v>
      </c>
      <c r="I11" s="609">
        <v>70</v>
      </c>
      <c r="J11" s="609"/>
      <c r="K11" s="609"/>
      <c r="L11" s="361">
        <v>2092</v>
      </c>
      <c r="M11" s="361"/>
      <c r="N11" s="361"/>
      <c r="O11" s="361">
        <v>5335</v>
      </c>
      <c r="P11" s="609"/>
      <c r="Q11" s="609"/>
      <c r="R11" s="612">
        <v>255</v>
      </c>
      <c r="S11" s="667">
        <v>2019</v>
      </c>
    </row>
    <row r="12" spans="1:19" s="112" customFormat="1" ht="19.5" customHeight="1">
      <c r="A12" s="167">
        <v>2020</v>
      </c>
      <c r="B12" s="609">
        <v>4555</v>
      </c>
      <c r="C12" s="609">
        <v>14640</v>
      </c>
      <c r="D12" s="609">
        <v>2167</v>
      </c>
      <c r="E12" s="609">
        <v>9493</v>
      </c>
      <c r="F12" s="609">
        <v>438</v>
      </c>
      <c r="G12" s="609">
        <v>337</v>
      </c>
      <c r="H12" s="609">
        <v>266</v>
      </c>
      <c r="I12" s="609">
        <v>79</v>
      </c>
      <c r="J12" s="609"/>
      <c r="K12" s="361"/>
      <c r="L12" s="361">
        <v>2051</v>
      </c>
      <c r="M12" s="361"/>
      <c r="N12" s="361"/>
      <c r="O12" s="361">
        <v>4881</v>
      </c>
      <c r="P12" s="361"/>
      <c r="Q12" s="361"/>
      <c r="R12" s="28">
        <v>238</v>
      </c>
      <c r="S12" s="667">
        <v>2020</v>
      </c>
    </row>
    <row r="13" spans="1:19" s="147" customFormat="1" ht="42" customHeight="1">
      <c r="A13" s="187">
        <v>2021</v>
      </c>
      <c r="B13" s="492">
        <f>SUM(D13,G13,L13)</f>
        <v>4658</v>
      </c>
      <c r="C13" s="492">
        <f>SUM(E13,H13,O13)</f>
        <v>19413</v>
      </c>
      <c r="D13" s="492">
        <v>2010</v>
      </c>
      <c r="E13" s="492">
        <v>12902</v>
      </c>
      <c r="F13" s="492">
        <v>642</v>
      </c>
      <c r="G13" s="492">
        <v>108</v>
      </c>
      <c r="H13" s="492">
        <v>84</v>
      </c>
      <c r="I13" s="492">
        <v>78</v>
      </c>
      <c r="J13" s="569"/>
      <c r="K13" s="569"/>
      <c r="L13" s="569">
        <v>2540</v>
      </c>
      <c r="M13" s="569"/>
      <c r="N13" s="569"/>
      <c r="O13" s="569">
        <v>6427</v>
      </c>
      <c r="P13" s="569"/>
      <c r="Q13" s="569"/>
      <c r="R13" s="570">
        <v>253</v>
      </c>
      <c r="S13" s="398">
        <f>A13</f>
        <v>2021</v>
      </c>
    </row>
    <row r="14" spans="1:19" s="93" customFormat="1" ht="39.950000000000003" customHeight="1" thickBot="1">
      <c r="A14" s="531" t="s">
        <v>717</v>
      </c>
      <c r="B14" s="532"/>
      <c r="C14" s="532"/>
      <c r="D14" s="532"/>
      <c r="E14" s="532"/>
      <c r="F14" s="532"/>
      <c r="G14" s="532"/>
      <c r="H14" s="532"/>
      <c r="I14" s="532"/>
      <c r="J14" s="401" t="s">
        <v>681</v>
      </c>
      <c r="K14" s="565"/>
      <c r="L14" s="565"/>
      <c r="M14" s="565"/>
      <c r="N14" s="565"/>
      <c r="O14" s="565"/>
      <c r="P14" s="565"/>
      <c r="Q14" s="565"/>
      <c r="R14" s="565"/>
      <c r="S14" s="565"/>
    </row>
    <row r="15" spans="1:19" s="108" customFormat="1" ht="20.25" customHeight="1">
      <c r="A15" s="557"/>
      <c r="B15" s="794" t="s">
        <v>376</v>
      </c>
      <c r="C15" s="795"/>
      <c r="D15" s="793" t="s">
        <v>375</v>
      </c>
      <c r="E15" s="794"/>
      <c r="F15" s="795"/>
      <c r="G15" s="793" t="s">
        <v>374</v>
      </c>
      <c r="H15" s="794"/>
      <c r="I15" s="794"/>
      <c r="J15" s="794" t="s">
        <v>372</v>
      </c>
      <c r="K15" s="794"/>
      <c r="L15" s="794"/>
      <c r="M15" s="795"/>
      <c r="N15" s="793" t="s">
        <v>373</v>
      </c>
      <c r="O15" s="794"/>
      <c r="P15" s="794"/>
      <c r="Q15" s="794"/>
      <c r="R15" s="795"/>
      <c r="S15" s="571"/>
    </row>
    <row r="16" spans="1:19" s="108" customFormat="1" ht="15.75" customHeight="1">
      <c r="A16" s="169" t="s">
        <v>366</v>
      </c>
      <c r="B16" s="169" t="s">
        <v>367</v>
      </c>
      <c r="C16" s="173" t="s">
        <v>55</v>
      </c>
      <c r="D16" s="173" t="s">
        <v>367</v>
      </c>
      <c r="E16" s="194" t="s">
        <v>351</v>
      </c>
      <c r="F16" s="560" t="s">
        <v>17</v>
      </c>
      <c r="G16" s="169" t="s">
        <v>367</v>
      </c>
      <c r="H16" s="194" t="s">
        <v>351</v>
      </c>
      <c r="I16" s="559" t="s">
        <v>17</v>
      </c>
      <c r="J16" s="169" t="s">
        <v>367</v>
      </c>
      <c r="K16" s="540" t="s">
        <v>351</v>
      </c>
      <c r="L16" s="554" t="s">
        <v>17</v>
      </c>
      <c r="M16" s="572"/>
      <c r="N16" s="540" t="s">
        <v>353</v>
      </c>
      <c r="O16" s="573"/>
      <c r="P16" s="540" t="s">
        <v>351</v>
      </c>
      <c r="Q16" s="170" t="s">
        <v>17</v>
      </c>
      <c r="R16" s="309"/>
      <c r="S16" s="257" t="s">
        <v>315</v>
      </c>
    </row>
    <row r="17" spans="1:152" s="108" customFormat="1" ht="15.75" customHeight="1">
      <c r="A17" s="176"/>
      <c r="B17" s="176" t="s">
        <v>294</v>
      </c>
      <c r="C17" s="176" t="s">
        <v>147</v>
      </c>
      <c r="D17" s="176" t="s">
        <v>294</v>
      </c>
      <c r="E17" s="176" t="s">
        <v>147</v>
      </c>
      <c r="F17" s="563" t="s">
        <v>306</v>
      </c>
      <c r="G17" s="176" t="s">
        <v>294</v>
      </c>
      <c r="H17" s="176" t="s">
        <v>147</v>
      </c>
      <c r="I17" s="562" t="s">
        <v>306</v>
      </c>
      <c r="J17" s="176" t="s">
        <v>294</v>
      </c>
      <c r="K17" s="176" t="s">
        <v>147</v>
      </c>
      <c r="L17" s="796" t="s">
        <v>306</v>
      </c>
      <c r="M17" s="797"/>
      <c r="N17" s="170" t="s">
        <v>294</v>
      </c>
      <c r="O17" s="309"/>
      <c r="P17" s="199" t="s">
        <v>147</v>
      </c>
      <c r="Q17" s="574" t="s">
        <v>306</v>
      </c>
      <c r="R17" s="555"/>
      <c r="S17" s="575"/>
    </row>
    <row r="18" spans="1:152" s="112" customFormat="1" ht="19.5" customHeight="1">
      <c r="A18" s="167">
        <v>2016</v>
      </c>
      <c r="B18" s="609">
        <v>11439</v>
      </c>
      <c r="C18" s="609">
        <v>16164</v>
      </c>
      <c r="D18" s="609">
        <v>8083</v>
      </c>
      <c r="E18" s="609">
        <v>13072</v>
      </c>
      <c r="F18" s="609">
        <v>162</v>
      </c>
      <c r="G18" s="609">
        <v>1147</v>
      </c>
      <c r="H18" s="609">
        <v>1044</v>
      </c>
      <c r="I18" s="609">
        <v>91</v>
      </c>
      <c r="J18" s="609">
        <v>1048</v>
      </c>
      <c r="K18" s="609">
        <v>933</v>
      </c>
      <c r="L18" s="609"/>
      <c r="M18" s="609">
        <v>89</v>
      </c>
      <c r="N18" s="609"/>
      <c r="O18" s="609">
        <v>1161</v>
      </c>
      <c r="P18" s="609">
        <v>1115</v>
      </c>
      <c r="Q18" s="609"/>
      <c r="R18" s="609">
        <v>96</v>
      </c>
      <c r="S18" s="662">
        <v>2016</v>
      </c>
    </row>
    <row r="19" spans="1:152" s="113" customFormat="1" ht="19.5" customHeight="1">
      <c r="A19" s="167">
        <v>2017</v>
      </c>
      <c r="B19" s="609">
        <v>10340</v>
      </c>
      <c r="C19" s="609">
        <v>16350</v>
      </c>
      <c r="D19" s="609">
        <v>6495</v>
      </c>
      <c r="E19" s="609">
        <v>12112</v>
      </c>
      <c r="F19" s="609">
        <v>186</v>
      </c>
      <c r="G19" s="609">
        <v>1538</v>
      </c>
      <c r="H19" s="609">
        <v>1784</v>
      </c>
      <c r="I19" s="609">
        <v>116</v>
      </c>
      <c r="J19" s="609">
        <v>1204</v>
      </c>
      <c r="K19" s="609">
        <v>1373</v>
      </c>
      <c r="L19" s="609"/>
      <c r="M19" s="609">
        <v>114</v>
      </c>
      <c r="N19" s="609"/>
      <c r="O19" s="609">
        <v>1103</v>
      </c>
      <c r="P19" s="609">
        <v>1081</v>
      </c>
      <c r="Q19" s="609"/>
      <c r="R19" s="609">
        <v>98</v>
      </c>
      <c r="S19" s="662">
        <v>2017</v>
      </c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03"/>
      <c r="BW19" s="103"/>
      <c r="BX19" s="103"/>
      <c r="BY19" s="103"/>
      <c r="BZ19" s="103"/>
      <c r="CA19" s="103"/>
      <c r="CB19" s="103"/>
      <c r="CC19" s="103"/>
      <c r="CD19" s="103"/>
      <c r="CE19" s="103"/>
      <c r="CF19" s="103"/>
      <c r="CG19" s="103"/>
      <c r="CH19" s="103"/>
      <c r="CI19" s="103"/>
      <c r="CJ19" s="103"/>
      <c r="CK19" s="103"/>
      <c r="CL19" s="103"/>
      <c r="CM19" s="103"/>
      <c r="CN19" s="103"/>
      <c r="CO19" s="103"/>
      <c r="CP19" s="103"/>
      <c r="CQ19" s="103"/>
      <c r="CR19" s="103"/>
      <c r="CS19" s="103"/>
      <c r="CT19" s="103"/>
      <c r="CU19" s="103"/>
      <c r="CV19" s="103"/>
      <c r="CW19" s="103"/>
      <c r="CX19" s="103"/>
      <c r="CY19" s="103"/>
      <c r="CZ19" s="103"/>
      <c r="DA19" s="103"/>
      <c r="DB19" s="103"/>
      <c r="DC19" s="103"/>
      <c r="DD19" s="103"/>
      <c r="DE19" s="103"/>
      <c r="DF19" s="103"/>
      <c r="DG19" s="103"/>
      <c r="DH19" s="103"/>
      <c r="DI19" s="103"/>
      <c r="DJ19" s="103"/>
      <c r="DK19" s="103"/>
      <c r="DL19" s="103"/>
      <c r="DM19" s="103"/>
      <c r="DN19" s="103"/>
      <c r="DO19" s="103"/>
      <c r="DP19" s="103"/>
      <c r="DQ19" s="103"/>
      <c r="DR19" s="103"/>
      <c r="DS19" s="103"/>
      <c r="DT19" s="103"/>
      <c r="DU19" s="103"/>
      <c r="DV19" s="103"/>
      <c r="DW19" s="103"/>
      <c r="DX19" s="103"/>
      <c r="DY19" s="103"/>
      <c r="DZ19" s="103"/>
      <c r="EA19" s="103"/>
      <c r="EB19" s="103"/>
      <c r="EC19" s="103"/>
      <c r="ED19" s="103"/>
      <c r="EE19" s="103"/>
      <c r="EF19" s="103"/>
      <c r="EG19" s="103"/>
      <c r="EH19" s="103"/>
      <c r="EI19" s="103"/>
      <c r="EJ19" s="103"/>
      <c r="EK19" s="103"/>
      <c r="EL19" s="103"/>
      <c r="EM19" s="103"/>
      <c r="EN19" s="103"/>
      <c r="EO19" s="103"/>
      <c r="EP19" s="103"/>
      <c r="EQ19" s="103"/>
      <c r="ER19" s="103"/>
      <c r="ES19" s="103"/>
      <c r="ET19" s="103"/>
      <c r="EU19" s="103"/>
      <c r="EV19" s="103"/>
    </row>
    <row r="20" spans="1:152" s="113" customFormat="1" ht="19.5" customHeight="1">
      <c r="A20" s="167">
        <v>2018</v>
      </c>
      <c r="B20" s="609">
        <v>11384</v>
      </c>
      <c r="C20" s="609">
        <v>15897</v>
      </c>
      <c r="D20" s="609">
        <v>7684</v>
      </c>
      <c r="E20" s="609">
        <v>11394</v>
      </c>
      <c r="F20" s="609">
        <v>148</v>
      </c>
      <c r="G20" s="609">
        <v>1732</v>
      </c>
      <c r="H20" s="609">
        <v>2130</v>
      </c>
      <c r="I20" s="609">
        <v>123</v>
      </c>
      <c r="J20" s="609">
        <v>1042</v>
      </c>
      <c r="K20" s="609">
        <v>1345</v>
      </c>
      <c r="L20" s="609"/>
      <c r="M20" s="609">
        <v>129</v>
      </c>
      <c r="N20" s="609"/>
      <c r="O20" s="609">
        <v>926</v>
      </c>
      <c r="P20" s="609">
        <v>1028</v>
      </c>
      <c r="Q20" s="609"/>
      <c r="R20" s="609">
        <v>111</v>
      </c>
      <c r="S20" s="662">
        <v>2018</v>
      </c>
      <c r="T20" s="150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03"/>
      <c r="BW20" s="103"/>
      <c r="BX20" s="103"/>
      <c r="BY20" s="103"/>
      <c r="BZ20" s="103"/>
      <c r="CA20" s="103"/>
      <c r="CB20" s="103"/>
      <c r="CC20" s="103"/>
      <c r="CD20" s="103"/>
      <c r="CE20" s="103"/>
      <c r="CF20" s="103"/>
      <c r="CG20" s="103"/>
      <c r="CH20" s="103"/>
      <c r="CI20" s="103"/>
      <c r="CJ20" s="103"/>
      <c r="CK20" s="103"/>
      <c r="CL20" s="103"/>
      <c r="CM20" s="103"/>
      <c r="CN20" s="103"/>
      <c r="CO20" s="103"/>
      <c r="CP20" s="103"/>
      <c r="CQ20" s="103"/>
      <c r="CR20" s="103"/>
      <c r="CS20" s="103"/>
      <c r="CT20" s="103"/>
      <c r="CU20" s="103"/>
      <c r="CV20" s="103"/>
      <c r="CW20" s="103"/>
      <c r="CX20" s="103"/>
      <c r="CY20" s="103"/>
      <c r="CZ20" s="103"/>
      <c r="DA20" s="103"/>
      <c r="DB20" s="103"/>
      <c r="DC20" s="103"/>
      <c r="DD20" s="103"/>
      <c r="DE20" s="103"/>
      <c r="DF20" s="103"/>
      <c r="DG20" s="103"/>
      <c r="DH20" s="103"/>
      <c r="DI20" s="103"/>
      <c r="DJ20" s="103"/>
      <c r="DK20" s="103"/>
      <c r="DL20" s="103"/>
      <c r="DM20" s="103"/>
      <c r="DN20" s="103"/>
      <c r="DO20" s="103"/>
      <c r="DP20" s="103"/>
      <c r="DQ20" s="103"/>
      <c r="DR20" s="103"/>
      <c r="DS20" s="103"/>
      <c r="DT20" s="103"/>
      <c r="DU20" s="103"/>
      <c r="DV20" s="103"/>
      <c r="DW20" s="103"/>
      <c r="DX20" s="103"/>
      <c r="DY20" s="103"/>
      <c r="DZ20" s="103"/>
      <c r="EA20" s="103"/>
      <c r="EB20" s="103"/>
      <c r="EC20" s="103"/>
      <c r="ED20" s="103"/>
      <c r="EE20" s="103"/>
      <c r="EF20" s="103"/>
      <c r="EG20" s="103"/>
      <c r="EH20" s="103"/>
      <c r="EI20" s="103"/>
      <c r="EJ20" s="103"/>
      <c r="EK20" s="103"/>
      <c r="EL20" s="103"/>
      <c r="EM20" s="103"/>
      <c r="EN20" s="103"/>
      <c r="EO20" s="103"/>
      <c r="EP20" s="103"/>
      <c r="EQ20" s="103"/>
      <c r="ER20" s="103"/>
      <c r="ES20" s="103"/>
      <c r="ET20" s="103"/>
      <c r="EU20" s="103"/>
      <c r="EV20" s="103"/>
    </row>
    <row r="21" spans="1:152" s="113" customFormat="1" ht="19.5" customHeight="1">
      <c r="A21" s="167">
        <v>2019</v>
      </c>
      <c r="B21" s="609">
        <v>12177</v>
      </c>
      <c r="C21" s="609">
        <v>16954</v>
      </c>
      <c r="D21" s="609">
        <v>8118</v>
      </c>
      <c r="E21" s="609">
        <v>11743</v>
      </c>
      <c r="F21" s="609">
        <v>145</v>
      </c>
      <c r="G21" s="609">
        <v>2273</v>
      </c>
      <c r="H21" s="609">
        <v>2501</v>
      </c>
      <c r="I21" s="609">
        <v>110</v>
      </c>
      <c r="J21" s="609">
        <v>909</v>
      </c>
      <c r="K21" s="609">
        <v>1228</v>
      </c>
      <c r="L21" s="609"/>
      <c r="M21" s="609">
        <v>135</v>
      </c>
      <c r="N21" s="609"/>
      <c r="O21" s="609">
        <v>877</v>
      </c>
      <c r="P21" s="609">
        <v>1482</v>
      </c>
      <c r="Q21" s="609"/>
      <c r="R21" s="609">
        <v>169</v>
      </c>
      <c r="S21" s="662">
        <v>2019</v>
      </c>
      <c r="T21" s="150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03"/>
      <c r="BW21" s="103"/>
      <c r="BX21" s="103"/>
      <c r="BY21" s="103"/>
      <c r="BZ21" s="103"/>
      <c r="CA21" s="103"/>
      <c r="CB21" s="103"/>
      <c r="CC21" s="103"/>
      <c r="CD21" s="103"/>
      <c r="CE21" s="103"/>
      <c r="CF21" s="103"/>
      <c r="CG21" s="103"/>
      <c r="CH21" s="103"/>
      <c r="CI21" s="103"/>
      <c r="CJ21" s="103"/>
      <c r="CK21" s="103"/>
      <c r="CL21" s="103"/>
      <c r="CM21" s="103"/>
      <c r="CN21" s="103"/>
      <c r="CO21" s="103"/>
      <c r="CP21" s="103"/>
      <c r="CQ21" s="103"/>
      <c r="CR21" s="103"/>
      <c r="CS21" s="103"/>
      <c r="CT21" s="103"/>
      <c r="CU21" s="103"/>
      <c r="CV21" s="103"/>
      <c r="CW21" s="103"/>
      <c r="CX21" s="103"/>
      <c r="CY21" s="103"/>
      <c r="CZ21" s="103"/>
      <c r="DA21" s="103"/>
      <c r="DB21" s="103"/>
      <c r="DC21" s="103"/>
      <c r="DD21" s="103"/>
      <c r="DE21" s="103"/>
      <c r="DF21" s="103"/>
      <c r="DG21" s="103"/>
      <c r="DH21" s="103"/>
      <c r="DI21" s="103"/>
      <c r="DJ21" s="103"/>
      <c r="DK21" s="103"/>
      <c r="DL21" s="103"/>
      <c r="DM21" s="103"/>
      <c r="DN21" s="103"/>
      <c r="DO21" s="103"/>
      <c r="DP21" s="103"/>
      <c r="DQ21" s="103"/>
      <c r="DR21" s="103"/>
      <c r="DS21" s="103"/>
      <c r="DT21" s="103"/>
      <c r="DU21" s="103"/>
      <c r="DV21" s="103"/>
      <c r="DW21" s="103"/>
      <c r="DX21" s="103"/>
      <c r="DY21" s="103"/>
      <c r="DZ21" s="103"/>
      <c r="EA21" s="103"/>
      <c r="EB21" s="103"/>
      <c r="EC21" s="103"/>
      <c r="ED21" s="103"/>
      <c r="EE21" s="103"/>
      <c r="EF21" s="103"/>
      <c r="EG21" s="103"/>
      <c r="EH21" s="103"/>
      <c r="EI21" s="103"/>
      <c r="EJ21" s="103"/>
      <c r="EK21" s="103"/>
      <c r="EL21" s="103"/>
      <c r="EM21" s="103"/>
      <c r="EN21" s="103"/>
      <c r="EO21" s="103"/>
      <c r="EP21" s="103"/>
      <c r="EQ21" s="103"/>
      <c r="ER21" s="103"/>
      <c r="ES21" s="103"/>
      <c r="ET21" s="103"/>
      <c r="EU21" s="103"/>
      <c r="EV21" s="103"/>
    </row>
    <row r="22" spans="1:152" s="113" customFormat="1" ht="19.5" customHeight="1">
      <c r="A22" s="167">
        <v>2020</v>
      </c>
      <c r="B22" s="609">
        <v>9939</v>
      </c>
      <c r="C22" s="609">
        <v>12339</v>
      </c>
      <c r="D22" s="609">
        <v>6660</v>
      </c>
      <c r="E22" s="609">
        <v>8282</v>
      </c>
      <c r="F22" s="609">
        <v>124</v>
      </c>
      <c r="G22" s="609">
        <v>1610</v>
      </c>
      <c r="H22" s="609">
        <v>1577</v>
      </c>
      <c r="I22" s="609">
        <v>98</v>
      </c>
      <c r="J22" s="609">
        <v>716</v>
      </c>
      <c r="K22" s="609">
        <v>1031</v>
      </c>
      <c r="L22" s="609"/>
      <c r="M22" s="609">
        <v>144</v>
      </c>
      <c r="N22" s="609"/>
      <c r="O22" s="609">
        <v>953</v>
      </c>
      <c r="P22" s="609">
        <v>1449</v>
      </c>
      <c r="Q22" s="609"/>
      <c r="R22" s="609">
        <v>152</v>
      </c>
      <c r="S22" s="662">
        <v>2020</v>
      </c>
      <c r="T22" s="150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03"/>
      <c r="BW22" s="103"/>
      <c r="BX22" s="103"/>
      <c r="BY22" s="103"/>
      <c r="BZ22" s="103"/>
      <c r="CA22" s="103"/>
      <c r="CB22" s="103"/>
      <c r="CC22" s="103"/>
      <c r="CD22" s="103"/>
      <c r="CE22" s="103"/>
      <c r="CF22" s="103"/>
      <c r="CG22" s="103"/>
      <c r="CH22" s="103"/>
      <c r="CI22" s="103"/>
      <c r="CJ22" s="103"/>
      <c r="CK22" s="103"/>
      <c r="CL22" s="103"/>
      <c r="CM22" s="103"/>
      <c r="CN22" s="103"/>
      <c r="CO22" s="103"/>
      <c r="CP22" s="103"/>
      <c r="CQ22" s="103"/>
      <c r="CR22" s="103"/>
      <c r="CS22" s="103"/>
      <c r="CT22" s="103"/>
      <c r="CU22" s="103"/>
      <c r="CV22" s="103"/>
      <c r="CW22" s="103"/>
      <c r="CX22" s="103"/>
      <c r="CY22" s="103"/>
      <c r="CZ22" s="103"/>
      <c r="DA22" s="103"/>
      <c r="DB22" s="103"/>
      <c r="DC22" s="103"/>
      <c r="DD22" s="103"/>
      <c r="DE22" s="103"/>
      <c r="DF22" s="103"/>
      <c r="DG22" s="103"/>
      <c r="DH22" s="103"/>
      <c r="DI22" s="103"/>
      <c r="DJ22" s="103"/>
      <c r="DK22" s="103"/>
      <c r="DL22" s="103"/>
      <c r="DM22" s="103"/>
      <c r="DN22" s="103"/>
      <c r="DO22" s="103"/>
      <c r="DP22" s="103"/>
      <c r="DQ22" s="103"/>
      <c r="DR22" s="103"/>
      <c r="DS22" s="103"/>
      <c r="DT22" s="103"/>
      <c r="DU22" s="103"/>
      <c r="DV22" s="103"/>
      <c r="DW22" s="103"/>
      <c r="DX22" s="103"/>
      <c r="DY22" s="103"/>
      <c r="DZ22" s="103"/>
      <c r="EA22" s="103"/>
      <c r="EB22" s="103"/>
      <c r="EC22" s="103"/>
      <c r="ED22" s="103"/>
      <c r="EE22" s="103"/>
      <c r="EF22" s="103"/>
      <c r="EG22" s="103"/>
      <c r="EH22" s="103"/>
      <c r="EI22" s="103"/>
      <c r="EJ22" s="103"/>
      <c r="EK22" s="103"/>
      <c r="EL22" s="103"/>
      <c r="EM22" s="103"/>
      <c r="EN22" s="103"/>
      <c r="EO22" s="103"/>
      <c r="EP22" s="103"/>
      <c r="EQ22" s="103"/>
      <c r="ER22" s="103"/>
      <c r="ES22" s="103"/>
      <c r="ET22" s="103"/>
      <c r="EU22" s="103"/>
      <c r="EV22" s="103"/>
    </row>
    <row r="23" spans="1:152" s="147" customFormat="1" ht="42" customHeight="1">
      <c r="A23" s="187">
        <v>2021</v>
      </c>
      <c r="B23" s="492">
        <f>SUM(D23,G23,J23,O23)</f>
        <v>9379</v>
      </c>
      <c r="C23" s="492">
        <f>SUM(E23,H23,K23,P23)</f>
        <v>15918</v>
      </c>
      <c r="D23" s="492">
        <v>6405</v>
      </c>
      <c r="E23" s="492">
        <v>11570</v>
      </c>
      <c r="F23" s="492">
        <v>181</v>
      </c>
      <c r="G23" s="492">
        <v>1443</v>
      </c>
      <c r="H23" s="492">
        <v>1631</v>
      </c>
      <c r="I23" s="492">
        <v>113</v>
      </c>
      <c r="J23" s="569">
        <v>735</v>
      </c>
      <c r="K23" s="569">
        <v>1403</v>
      </c>
      <c r="L23" s="569"/>
      <c r="M23" s="569">
        <v>191</v>
      </c>
      <c r="N23" s="569"/>
      <c r="O23" s="569">
        <v>796</v>
      </c>
      <c r="P23" s="569">
        <v>1314</v>
      </c>
      <c r="Q23" s="569"/>
      <c r="R23" s="570">
        <v>165</v>
      </c>
      <c r="S23" s="398">
        <f>A23</f>
        <v>2021</v>
      </c>
      <c r="T23" s="149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  <c r="EM23" s="134"/>
      <c r="EN23" s="134"/>
      <c r="EO23" s="134"/>
      <c r="EP23" s="134"/>
      <c r="EQ23" s="134"/>
      <c r="ER23" s="134"/>
      <c r="ES23" s="134"/>
      <c r="ET23" s="134"/>
      <c r="EU23" s="134"/>
      <c r="EV23" s="134"/>
    </row>
    <row r="24" spans="1:152" s="93" customFormat="1" ht="39.950000000000003" customHeight="1" thickBot="1">
      <c r="A24" s="531" t="s">
        <v>718</v>
      </c>
      <c r="B24" s="289"/>
      <c r="C24" s="724"/>
      <c r="D24" s="725"/>
      <c r="E24" s="725"/>
      <c r="F24" s="725"/>
      <c r="G24" s="106"/>
      <c r="H24" s="576" t="s">
        <v>191</v>
      </c>
      <c r="I24" s="577"/>
      <c r="J24" s="578"/>
      <c r="K24" s="579"/>
      <c r="L24" s="579"/>
      <c r="M24" s="579"/>
      <c r="N24" s="579"/>
      <c r="O24" s="579"/>
      <c r="P24" s="579"/>
      <c r="Q24" s="579"/>
      <c r="R24" s="579"/>
      <c r="S24" s="579"/>
    </row>
    <row r="25" spans="1:152" s="108" customFormat="1" ht="15.75" customHeight="1">
      <c r="A25" s="557"/>
      <c r="B25" s="794" t="s">
        <v>378</v>
      </c>
      <c r="C25" s="795"/>
      <c r="D25" s="793" t="s">
        <v>379</v>
      </c>
      <c r="E25" s="794"/>
      <c r="F25" s="795"/>
      <c r="G25" s="793" t="s">
        <v>380</v>
      </c>
      <c r="H25" s="794"/>
      <c r="I25" s="794"/>
      <c r="J25" s="132"/>
    </row>
    <row r="26" spans="1:152" s="108" customFormat="1" ht="15.75" customHeight="1">
      <c r="A26" s="169" t="s">
        <v>366</v>
      </c>
      <c r="B26" s="169" t="s">
        <v>367</v>
      </c>
      <c r="C26" s="580" t="s">
        <v>351</v>
      </c>
      <c r="D26" s="169" t="s">
        <v>367</v>
      </c>
      <c r="E26" s="581" t="s">
        <v>351</v>
      </c>
      <c r="F26" s="582"/>
      <c r="G26" s="169" t="s">
        <v>367</v>
      </c>
      <c r="H26" s="581" t="s">
        <v>351</v>
      </c>
      <c r="I26" s="583"/>
      <c r="J26" s="201"/>
    </row>
    <row r="27" spans="1:152" s="108" customFormat="1" ht="15.75" customHeight="1">
      <c r="A27" s="584"/>
      <c r="B27" s="176" t="s">
        <v>294</v>
      </c>
      <c r="C27" s="176" t="s">
        <v>147</v>
      </c>
      <c r="D27" s="176" t="s">
        <v>294</v>
      </c>
      <c r="E27" s="176" t="s">
        <v>147</v>
      </c>
      <c r="F27" s="555" t="s">
        <v>306</v>
      </c>
      <c r="G27" s="176" t="s">
        <v>294</v>
      </c>
      <c r="H27" s="176" t="s">
        <v>147</v>
      </c>
      <c r="I27" s="574" t="s">
        <v>306</v>
      </c>
      <c r="J27" s="132"/>
    </row>
    <row r="28" spans="1:152" s="112" customFormat="1" ht="19.5" customHeight="1">
      <c r="A28" s="167">
        <v>2016</v>
      </c>
      <c r="B28" s="609">
        <v>7557</v>
      </c>
      <c r="C28" s="609">
        <v>135077</v>
      </c>
      <c r="D28" s="609">
        <v>5391</v>
      </c>
      <c r="E28" s="609">
        <v>83345</v>
      </c>
      <c r="F28" s="609">
        <v>1546</v>
      </c>
      <c r="G28" s="609">
        <v>2166</v>
      </c>
      <c r="H28" s="609">
        <v>51732</v>
      </c>
      <c r="I28" s="609">
        <v>2388</v>
      </c>
      <c r="J28" s="280"/>
    </row>
    <row r="29" spans="1:152" s="112" customFormat="1" ht="19.5" customHeight="1">
      <c r="A29" s="167">
        <v>2017</v>
      </c>
      <c r="B29" s="609">
        <v>7007</v>
      </c>
      <c r="C29" s="609">
        <v>133952</v>
      </c>
      <c r="D29" s="609">
        <v>4884</v>
      </c>
      <c r="E29" s="609">
        <v>86685</v>
      </c>
      <c r="F29" s="609">
        <v>1775</v>
      </c>
      <c r="G29" s="609">
        <v>2123</v>
      </c>
      <c r="H29" s="609">
        <v>47267</v>
      </c>
      <c r="I29" s="609">
        <v>2226</v>
      </c>
      <c r="J29" s="280"/>
    </row>
    <row r="30" spans="1:152" s="112" customFormat="1" ht="19.5" customHeight="1">
      <c r="A30" s="167">
        <v>2018</v>
      </c>
      <c r="B30" s="609">
        <v>7865</v>
      </c>
      <c r="C30" s="609">
        <v>155713</v>
      </c>
      <c r="D30" s="609">
        <v>5114</v>
      </c>
      <c r="E30" s="609">
        <v>94862</v>
      </c>
      <c r="F30" s="609">
        <v>1855</v>
      </c>
      <c r="G30" s="609">
        <v>2751</v>
      </c>
      <c r="H30" s="609">
        <v>60851</v>
      </c>
      <c r="I30" s="609">
        <v>2212</v>
      </c>
      <c r="J30" s="280"/>
    </row>
    <row r="31" spans="1:152" s="112" customFormat="1" ht="19.5" customHeight="1">
      <c r="A31" s="167">
        <v>2019</v>
      </c>
      <c r="B31" s="609">
        <v>8777</v>
      </c>
      <c r="C31" s="609">
        <v>226364</v>
      </c>
      <c r="D31" s="609">
        <v>5572</v>
      </c>
      <c r="E31" s="609">
        <v>138011</v>
      </c>
      <c r="F31" s="609">
        <v>2477</v>
      </c>
      <c r="G31" s="609">
        <v>3205</v>
      </c>
      <c r="H31" s="609">
        <v>88353</v>
      </c>
      <c r="I31" s="609">
        <v>2757</v>
      </c>
      <c r="J31" s="280"/>
    </row>
    <row r="32" spans="1:152" s="112" customFormat="1" ht="19.5" customHeight="1">
      <c r="A32" s="167">
        <v>2020</v>
      </c>
      <c r="B32" s="609">
        <v>8428</v>
      </c>
      <c r="C32" s="609">
        <v>156044</v>
      </c>
      <c r="D32" s="609">
        <v>5640</v>
      </c>
      <c r="E32" s="609">
        <v>97635</v>
      </c>
      <c r="F32" s="609">
        <v>1731</v>
      </c>
      <c r="G32" s="609">
        <v>2788</v>
      </c>
      <c r="H32" s="609">
        <v>58409</v>
      </c>
      <c r="I32" s="609">
        <v>2095</v>
      </c>
      <c r="J32" s="280"/>
    </row>
    <row r="33" spans="1:21" s="109" customFormat="1" ht="42" customHeight="1">
      <c r="A33" s="187">
        <v>2021</v>
      </c>
      <c r="B33" s="492">
        <f>SUM(D33,G33)</f>
        <v>8444</v>
      </c>
      <c r="C33" s="492">
        <f>SUM(E33,H33)</f>
        <v>158498</v>
      </c>
      <c r="D33" s="492">
        <v>6215</v>
      </c>
      <c r="E33" s="492">
        <v>108081</v>
      </c>
      <c r="F33" s="492">
        <v>1739</v>
      </c>
      <c r="G33" s="492">
        <v>2229</v>
      </c>
      <c r="H33" s="492">
        <v>50417</v>
      </c>
      <c r="I33" s="492">
        <v>2262</v>
      </c>
      <c r="J33" s="146"/>
      <c r="K33" s="146"/>
      <c r="L33" s="146"/>
      <c r="M33" s="146"/>
      <c r="N33" s="585"/>
      <c r="O33" s="585"/>
      <c r="P33" s="146"/>
      <c r="Q33" s="146"/>
      <c r="R33" s="146"/>
      <c r="S33" s="315"/>
    </row>
    <row r="34" spans="1:21" s="110" customFormat="1" ht="15" customHeight="1">
      <c r="A34" s="69" t="s">
        <v>680</v>
      </c>
      <c r="B34" s="216"/>
      <c r="P34" s="798" t="s">
        <v>515</v>
      </c>
      <c r="Q34" s="798"/>
      <c r="R34" s="798"/>
      <c r="S34" s="798"/>
    </row>
    <row r="39" spans="1:21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T39" s="101"/>
      <c r="U39" s="101"/>
    </row>
  </sheetData>
  <mergeCells count="19">
    <mergeCell ref="P34:S34"/>
    <mergeCell ref="D5:F5"/>
    <mergeCell ref="G5:I5"/>
    <mergeCell ref="N15:R15"/>
    <mergeCell ref="G15:I15"/>
    <mergeCell ref="G25:I25"/>
    <mergeCell ref="D25:F25"/>
    <mergeCell ref="M7:O7"/>
    <mergeCell ref="J5:R5"/>
    <mergeCell ref="M6:O6"/>
    <mergeCell ref="P6:R6"/>
    <mergeCell ref="J7:L7"/>
    <mergeCell ref="J6:L6"/>
    <mergeCell ref="P7:R7"/>
    <mergeCell ref="B25:C25"/>
    <mergeCell ref="B15:C15"/>
    <mergeCell ref="D15:F15"/>
    <mergeCell ref="J15:M15"/>
    <mergeCell ref="L17:M17"/>
  </mergeCells>
  <phoneticPr fontId="39" type="noConversion"/>
  <printOptions horizontalCentered="1"/>
  <pageMargins left="0.39370078740157483" right="0.39370078740157483" top="0.55118110236220474" bottom="0.55118110236220474" header="0.51181102362204722" footer="0.51181102362204722"/>
  <pageSetup paperSize="9" orientation="portrait" blackAndWhite="1" r:id="rId1"/>
  <headerFooter scaleWithDoc="0" alignWithMargins="0"/>
  <colBreaks count="1" manualBreakCount="1">
    <brk id="9" max="37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1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2" width="10.5703125" style="70" customWidth="1"/>
    <col min="3" max="4" width="8.7109375" style="70" customWidth="1"/>
    <col min="5" max="9" width="10.5703125" style="70" customWidth="1"/>
    <col min="10" max="10" width="10.5703125" style="71" customWidth="1"/>
    <col min="11" max="22" width="7.7109375" style="70" customWidth="1"/>
    <col min="23" max="23" width="9.42578125" style="70" customWidth="1"/>
    <col min="24" max="16384" width="9.140625" style="70"/>
  </cols>
  <sheetData>
    <row r="1" spans="1:23" s="105" customFormat="1" ht="24.95" customHeight="1">
      <c r="A1" s="105" t="s">
        <v>621</v>
      </c>
      <c r="B1" s="157"/>
      <c r="C1" s="158"/>
      <c r="J1" s="217"/>
      <c r="W1" s="159" t="s">
        <v>622</v>
      </c>
    </row>
    <row r="2" spans="1:23" s="89" customFormat="1" ht="24.95" customHeight="1">
      <c r="A2" s="189" t="s">
        <v>719</v>
      </c>
      <c r="B2" s="289"/>
      <c r="C2" s="289"/>
      <c r="D2" s="289"/>
      <c r="E2" s="289"/>
      <c r="F2" s="289"/>
      <c r="G2" s="289"/>
      <c r="H2" s="289"/>
      <c r="I2" s="289"/>
      <c r="J2" s="532"/>
      <c r="K2" s="190" t="s">
        <v>36</v>
      </c>
      <c r="L2" s="586"/>
      <c r="M2" s="586"/>
      <c r="N2" s="586"/>
      <c r="O2" s="586"/>
      <c r="P2" s="586"/>
      <c r="Q2" s="586"/>
      <c r="R2" s="586"/>
      <c r="S2" s="586"/>
      <c r="T2" s="586"/>
      <c r="U2" s="586"/>
      <c r="V2" s="586"/>
      <c r="W2" s="586"/>
    </row>
    <row r="3" spans="1:23" s="89" customFormat="1" ht="23.1" customHeight="1">
      <c r="A3" s="252"/>
      <c r="B3" s="586"/>
      <c r="C3" s="586"/>
      <c r="D3" s="586"/>
      <c r="E3" s="586"/>
      <c r="F3" s="586"/>
      <c r="G3" s="586"/>
      <c r="H3" s="586"/>
      <c r="I3" s="586"/>
      <c r="J3" s="587"/>
      <c r="K3" s="190"/>
      <c r="L3" s="586"/>
      <c r="M3" s="586"/>
      <c r="N3" s="586"/>
      <c r="O3" s="586"/>
      <c r="P3" s="586"/>
      <c r="Q3" s="586"/>
      <c r="R3" s="586"/>
      <c r="S3" s="586"/>
      <c r="T3" s="586"/>
      <c r="U3" s="586"/>
      <c r="V3" s="586"/>
      <c r="W3" s="586"/>
    </row>
    <row r="4" spans="1:23" s="107" customFormat="1" ht="15" customHeight="1" thickBot="1">
      <c r="A4" s="817" t="s">
        <v>520</v>
      </c>
      <c r="B4" s="817"/>
      <c r="C4" s="588"/>
      <c r="D4" s="588"/>
      <c r="E4" s="588"/>
      <c r="F4" s="588"/>
      <c r="G4" s="588"/>
      <c r="H4" s="588"/>
      <c r="I4" s="588"/>
      <c r="J4" s="589"/>
      <c r="K4" s="588"/>
      <c r="L4" s="588"/>
      <c r="M4" s="588"/>
      <c r="N4" s="588"/>
      <c r="O4" s="588"/>
      <c r="P4" s="588"/>
      <c r="Q4" s="588"/>
      <c r="R4" s="588"/>
      <c r="S4" s="588"/>
      <c r="T4" s="588"/>
      <c r="U4" s="588"/>
      <c r="V4" s="588"/>
      <c r="W4" s="68" t="s">
        <v>521</v>
      </c>
    </row>
    <row r="5" spans="1:23" s="92" customFormat="1" ht="15" customHeight="1">
      <c r="A5" s="535"/>
      <c r="B5" s="822" t="s">
        <v>381</v>
      </c>
      <c r="C5" s="823"/>
      <c r="D5" s="823"/>
      <c r="E5" s="590"/>
      <c r="F5" s="590"/>
      <c r="G5" s="590"/>
      <c r="H5" s="590"/>
      <c r="I5" s="590"/>
      <c r="J5" s="590"/>
      <c r="K5" s="590"/>
      <c r="L5" s="590"/>
      <c r="M5" s="590"/>
      <c r="N5" s="590"/>
      <c r="O5" s="590"/>
      <c r="P5" s="590"/>
      <c r="Q5" s="590"/>
      <c r="R5" s="590"/>
      <c r="S5" s="590"/>
      <c r="T5" s="590"/>
      <c r="U5" s="590"/>
      <c r="V5" s="590"/>
      <c r="W5" s="591"/>
    </row>
    <row r="6" spans="1:23" s="108" customFormat="1" ht="15.75" customHeight="1">
      <c r="A6" s="758" t="s">
        <v>366</v>
      </c>
      <c r="B6" s="170" t="s">
        <v>96</v>
      </c>
      <c r="C6" s="170"/>
      <c r="D6" s="309"/>
      <c r="E6" s="813" t="s">
        <v>382</v>
      </c>
      <c r="F6" s="814"/>
      <c r="G6" s="815"/>
      <c r="H6" s="813" t="s">
        <v>383</v>
      </c>
      <c r="I6" s="814"/>
      <c r="J6" s="814"/>
      <c r="K6" s="814" t="s">
        <v>384</v>
      </c>
      <c r="L6" s="814"/>
      <c r="M6" s="815"/>
      <c r="N6" s="813" t="s">
        <v>388</v>
      </c>
      <c r="O6" s="814"/>
      <c r="P6" s="815"/>
      <c r="Q6" s="813" t="s">
        <v>387</v>
      </c>
      <c r="R6" s="814"/>
      <c r="S6" s="815"/>
      <c r="T6" s="813" t="s">
        <v>386</v>
      </c>
      <c r="U6" s="814"/>
      <c r="V6" s="815"/>
      <c r="W6" s="763" t="s">
        <v>315</v>
      </c>
    </row>
    <row r="7" spans="1:23" s="108" customFormat="1" ht="15.75" customHeight="1">
      <c r="A7" s="758"/>
      <c r="B7" s="169" t="s">
        <v>368</v>
      </c>
      <c r="C7" s="581" t="s">
        <v>55</v>
      </c>
      <c r="D7" s="232"/>
      <c r="E7" s="169" t="s">
        <v>368</v>
      </c>
      <c r="F7" s="194" t="s">
        <v>55</v>
      </c>
      <c r="G7" s="281" t="s">
        <v>17</v>
      </c>
      <c r="H7" s="169" t="s">
        <v>368</v>
      </c>
      <c r="I7" s="194" t="s">
        <v>55</v>
      </c>
      <c r="J7" s="558" t="s">
        <v>17</v>
      </c>
      <c r="K7" s="169" t="s">
        <v>368</v>
      </c>
      <c r="L7" s="194" t="s">
        <v>55</v>
      </c>
      <c r="M7" s="281" t="s">
        <v>17</v>
      </c>
      <c r="N7" s="185" t="s">
        <v>368</v>
      </c>
      <c r="O7" s="467" t="s">
        <v>385</v>
      </c>
      <c r="P7" s="281" t="s">
        <v>17</v>
      </c>
      <c r="Q7" s="185" t="s">
        <v>368</v>
      </c>
      <c r="R7" s="194" t="s">
        <v>55</v>
      </c>
      <c r="S7" s="281" t="s">
        <v>17</v>
      </c>
      <c r="T7" s="169" t="s">
        <v>79</v>
      </c>
      <c r="U7" s="194" t="s">
        <v>55</v>
      </c>
      <c r="V7" s="281" t="s">
        <v>17</v>
      </c>
      <c r="W7" s="763"/>
    </row>
    <row r="8" spans="1:23" s="108" customFormat="1" ht="17.25" customHeight="1">
      <c r="A8" s="176"/>
      <c r="B8" s="186" t="s">
        <v>294</v>
      </c>
      <c r="C8" s="818" t="s">
        <v>329</v>
      </c>
      <c r="D8" s="819"/>
      <c r="E8" s="186" t="s">
        <v>294</v>
      </c>
      <c r="F8" s="186" t="s">
        <v>329</v>
      </c>
      <c r="G8" s="592" t="s">
        <v>306</v>
      </c>
      <c r="H8" s="186" t="s">
        <v>294</v>
      </c>
      <c r="I8" s="186" t="s">
        <v>329</v>
      </c>
      <c r="J8" s="593" t="s">
        <v>306</v>
      </c>
      <c r="K8" s="186" t="s">
        <v>294</v>
      </c>
      <c r="L8" s="186" t="s">
        <v>329</v>
      </c>
      <c r="M8" s="592" t="s">
        <v>306</v>
      </c>
      <c r="N8" s="186" t="s">
        <v>294</v>
      </c>
      <c r="O8" s="186" t="s">
        <v>329</v>
      </c>
      <c r="P8" s="592" t="s">
        <v>306</v>
      </c>
      <c r="Q8" s="186" t="s">
        <v>294</v>
      </c>
      <c r="R8" s="186" t="s">
        <v>329</v>
      </c>
      <c r="S8" s="592" t="s">
        <v>306</v>
      </c>
      <c r="T8" s="186" t="s">
        <v>294</v>
      </c>
      <c r="U8" s="186" t="s">
        <v>329</v>
      </c>
      <c r="V8" s="592" t="s">
        <v>306</v>
      </c>
      <c r="W8" s="178"/>
    </row>
    <row r="9" spans="1:23" s="112" customFormat="1" ht="21" customHeight="1">
      <c r="A9" s="666">
        <v>2016</v>
      </c>
      <c r="B9" s="205">
        <v>4856</v>
      </c>
      <c r="C9" s="205"/>
      <c r="D9" s="205">
        <v>205740</v>
      </c>
      <c r="E9" s="205">
        <v>587</v>
      </c>
      <c r="F9" s="205">
        <v>29130</v>
      </c>
      <c r="G9" s="205">
        <v>4962</v>
      </c>
      <c r="H9" s="205">
        <v>59</v>
      </c>
      <c r="I9" s="205">
        <v>833</v>
      </c>
      <c r="J9" s="205">
        <v>1412</v>
      </c>
      <c r="K9" s="205">
        <v>887</v>
      </c>
      <c r="L9" s="205">
        <v>25594</v>
      </c>
      <c r="M9" s="205">
        <v>2885</v>
      </c>
      <c r="N9" s="205">
        <v>243</v>
      </c>
      <c r="O9" s="205">
        <v>20418</v>
      </c>
      <c r="P9" s="205">
        <v>8402</v>
      </c>
      <c r="Q9" s="205">
        <v>1980</v>
      </c>
      <c r="R9" s="205">
        <v>69287</v>
      </c>
      <c r="S9" s="205">
        <v>3499</v>
      </c>
      <c r="T9" s="205">
        <v>1100</v>
      </c>
      <c r="U9" s="205">
        <v>60478</v>
      </c>
      <c r="V9" s="205">
        <v>5498</v>
      </c>
      <c r="W9" s="662">
        <v>2016</v>
      </c>
    </row>
    <row r="10" spans="1:23" s="112" customFormat="1" ht="21" customHeight="1">
      <c r="A10" s="663">
        <v>2017</v>
      </c>
      <c r="B10" s="205">
        <v>4123</v>
      </c>
      <c r="C10" s="205"/>
      <c r="D10" s="205">
        <v>188509</v>
      </c>
      <c r="E10" s="205">
        <v>657</v>
      </c>
      <c r="F10" s="205">
        <v>25983</v>
      </c>
      <c r="G10" s="205">
        <v>3954.794520547945</v>
      </c>
      <c r="H10" s="205">
        <v>29</v>
      </c>
      <c r="I10" s="205">
        <v>551</v>
      </c>
      <c r="J10" s="205">
        <v>1900</v>
      </c>
      <c r="K10" s="205">
        <v>826</v>
      </c>
      <c r="L10" s="205">
        <v>24329</v>
      </c>
      <c r="M10" s="205">
        <v>2945.3995157384988</v>
      </c>
      <c r="N10" s="205">
        <v>203</v>
      </c>
      <c r="O10" s="205">
        <v>18871</v>
      </c>
      <c r="P10" s="205">
        <v>9296.0591133004928</v>
      </c>
      <c r="Q10" s="205">
        <v>1464</v>
      </c>
      <c r="R10" s="205">
        <v>57379</v>
      </c>
      <c r="S10" s="205">
        <v>3919.3306010928964</v>
      </c>
      <c r="T10" s="205">
        <v>945</v>
      </c>
      <c r="U10" s="205">
        <v>61396</v>
      </c>
      <c r="V10" s="205">
        <v>6498</v>
      </c>
      <c r="W10" s="662">
        <v>2017</v>
      </c>
    </row>
    <row r="11" spans="1:23" s="112" customFormat="1" ht="21" customHeight="1">
      <c r="A11" s="663">
        <v>2018</v>
      </c>
      <c r="B11" s="205">
        <v>4417</v>
      </c>
      <c r="C11" s="205"/>
      <c r="D11" s="205">
        <v>188402</v>
      </c>
      <c r="E11" s="205">
        <v>621</v>
      </c>
      <c r="F11" s="205">
        <v>21374</v>
      </c>
      <c r="G11" s="205">
        <v>3441.8679549114331</v>
      </c>
      <c r="H11" s="205">
        <v>23</v>
      </c>
      <c r="I11" s="205">
        <v>728</v>
      </c>
      <c r="J11" s="205">
        <v>3165.2173913043475</v>
      </c>
      <c r="K11" s="205">
        <v>831</v>
      </c>
      <c r="L11" s="205">
        <v>26361</v>
      </c>
      <c r="M11" s="205">
        <v>3172.2021660649816</v>
      </c>
      <c r="N11" s="205">
        <v>325</v>
      </c>
      <c r="O11" s="205">
        <v>27748</v>
      </c>
      <c r="P11" s="205">
        <v>8537.8461538461543</v>
      </c>
      <c r="Q11" s="205">
        <v>1653</v>
      </c>
      <c r="R11" s="205">
        <v>60156</v>
      </c>
      <c r="S11" s="205">
        <v>3639.2014519056261</v>
      </c>
      <c r="T11" s="205">
        <v>964</v>
      </c>
      <c r="U11" s="205">
        <v>52035</v>
      </c>
      <c r="V11" s="205">
        <v>5397.8215767634856</v>
      </c>
      <c r="W11" s="662">
        <v>2018</v>
      </c>
    </row>
    <row r="12" spans="1:23" s="112" customFormat="1" ht="21" customHeight="1">
      <c r="A12" s="663">
        <v>2019</v>
      </c>
      <c r="B12" s="205">
        <v>4557</v>
      </c>
      <c r="C12" s="205"/>
      <c r="D12" s="205">
        <v>196166</v>
      </c>
      <c r="E12" s="205">
        <v>531</v>
      </c>
      <c r="F12" s="205">
        <v>21658</v>
      </c>
      <c r="G12" s="205">
        <v>4078.7193973634653</v>
      </c>
      <c r="H12" s="205">
        <v>20</v>
      </c>
      <c r="I12" s="205">
        <v>502</v>
      </c>
      <c r="J12" s="205">
        <v>2510</v>
      </c>
      <c r="K12" s="205">
        <v>761</v>
      </c>
      <c r="L12" s="205">
        <v>22195</v>
      </c>
      <c r="M12" s="205">
        <v>2916.5571616294351</v>
      </c>
      <c r="N12" s="205">
        <v>237</v>
      </c>
      <c r="O12" s="205">
        <v>23340</v>
      </c>
      <c r="P12" s="205">
        <v>9848.1012658227846</v>
      </c>
      <c r="Q12" s="205">
        <v>2100</v>
      </c>
      <c r="R12" s="205">
        <v>69122</v>
      </c>
      <c r="S12" s="205">
        <v>3291.5238095238096</v>
      </c>
      <c r="T12" s="205">
        <v>908</v>
      </c>
      <c r="U12" s="205">
        <v>59349</v>
      </c>
      <c r="V12" s="483">
        <v>6536.2334801762117</v>
      </c>
      <c r="W12" s="667">
        <v>2019</v>
      </c>
    </row>
    <row r="13" spans="1:23" s="112" customFormat="1" ht="21" customHeight="1">
      <c r="A13" s="663">
        <v>2020</v>
      </c>
      <c r="B13" s="205">
        <v>4802</v>
      </c>
      <c r="C13" s="205"/>
      <c r="D13" s="205">
        <v>200339</v>
      </c>
      <c r="E13" s="205">
        <v>556</v>
      </c>
      <c r="F13" s="205">
        <v>22856</v>
      </c>
      <c r="G13" s="205">
        <v>4110.7913669064801</v>
      </c>
      <c r="H13" s="205">
        <v>26</v>
      </c>
      <c r="I13" s="205">
        <v>484</v>
      </c>
      <c r="J13" s="205">
        <v>1861.5384615384617</v>
      </c>
      <c r="K13" s="205">
        <v>683</v>
      </c>
      <c r="L13" s="205">
        <v>19047</v>
      </c>
      <c r="M13" s="205">
        <v>2788.7262079062957</v>
      </c>
      <c r="N13" s="205">
        <v>284</v>
      </c>
      <c r="O13" s="205">
        <v>28068</v>
      </c>
      <c r="P13" s="205">
        <v>9883.0985915492965</v>
      </c>
      <c r="Q13" s="205">
        <v>2382</v>
      </c>
      <c r="R13" s="205">
        <v>74785</v>
      </c>
      <c r="S13" s="205">
        <v>3139.588581024349</v>
      </c>
      <c r="T13" s="205">
        <v>871</v>
      </c>
      <c r="U13" s="205">
        <v>55099</v>
      </c>
      <c r="V13" s="483">
        <v>6325.947187141217</v>
      </c>
      <c r="W13" s="667">
        <v>2020</v>
      </c>
    </row>
    <row r="14" spans="1:23" s="72" customFormat="1" ht="35.25" customHeight="1" thickBot="1">
      <c r="A14" s="608">
        <v>2021</v>
      </c>
      <c r="B14" s="395">
        <f>SUM(E14,H14,K14,N14,Q14,T14)</f>
        <v>3517</v>
      </c>
      <c r="C14" s="395"/>
      <c r="D14" s="395">
        <f>SUM(F14,I14,L14,O14,R14,U14)</f>
        <v>125839</v>
      </c>
      <c r="E14" s="395">
        <v>644</v>
      </c>
      <c r="F14" s="395">
        <v>24447</v>
      </c>
      <c r="G14" s="649">
        <f>F14/E14*100</f>
        <v>3796.1180124223602</v>
      </c>
      <c r="H14" s="395">
        <v>17</v>
      </c>
      <c r="I14" s="395">
        <v>374</v>
      </c>
      <c r="J14" s="649">
        <f>I14/H14*100</f>
        <v>2200</v>
      </c>
      <c r="K14" s="395">
        <v>657</v>
      </c>
      <c r="L14" s="395">
        <v>17775</v>
      </c>
      <c r="M14" s="649">
        <f>L14/K14*100</f>
        <v>2705.4794520547944</v>
      </c>
      <c r="N14" s="395">
        <v>90</v>
      </c>
      <c r="O14" s="395">
        <v>8243</v>
      </c>
      <c r="P14" s="649">
        <f>O14/N14*100</f>
        <v>9158.8888888888887</v>
      </c>
      <c r="Q14" s="395">
        <v>1466</v>
      </c>
      <c r="R14" s="395">
        <v>33804</v>
      </c>
      <c r="S14" s="395">
        <f>R14/Q14*100</f>
        <v>2305.8663028649385</v>
      </c>
      <c r="T14" s="395">
        <v>643</v>
      </c>
      <c r="U14" s="395">
        <v>41196</v>
      </c>
      <c r="V14" s="649">
        <f>U14/T14*100</f>
        <v>6406.842923794713</v>
      </c>
      <c r="W14" s="652">
        <f>A14</f>
        <v>2021</v>
      </c>
    </row>
    <row r="15" spans="1:23" s="108" customFormat="1" ht="15.75" customHeight="1">
      <c r="A15" s="594"/>
      <c r="B15" s="768" t="s">
        <v>389</v>
      </c>
      <c r="C15" s="824"/>
      <c r="D15" s="824"/>
      <c r="E15" s="551"/>
      <c r="F15" s="551"/>
      <c r="G15" s="551"/>
      <c r="H15" s="551"/>
      <c r="I15" s="551"/>
      <c r="J15" s="551"/>
      <c r="K15" s="551"/>
      <c r="L15" s="551"/>
      <c r="M15" s="551"/>
      <c r="N15" s="551"/>
      <c r="O15" s="551"/>
      <c r="P15" s="552"/>
      <c r="Q15" s="768" t="s">
        <v>394</v>
      </c>
      <c r="R15" s="753"/>
      <c r="S15" s="753"/>
      <c r="T15" s="551"/>
      <c r="U15" s="551"/>
      <c r="V15" s="551"/>
      <c r="W15" s="595"/>
    </row>
    <row r="16" spans="1:23" s="108" customFormat="1" ht="15.75" customHeight="1">
      <c r="A16" s="821" t="s">
        <v>366</v>
      </c>
      <c r="B16" s="787" t="s">
        <v>33</v>
      </c>
      <c r="C16" s="767"/>
      <c r="D16" s="789"/>
      <c r="E16" s="816" t="s">
        <v>390</v>
      </c>
      <c r="F16" s="809"/>
      <c r="G16" s="810"/>
      <c r="H16" s="816" t="s">
        <v>391</v>
      </c>
      <c r="I16" s="809"/>
      <c r="J16" s="809"/>
      <c r="K16" s="809" t="s">
        <v>396</v>
      </c>
      <c r="L16" s="809"/>
      <c r="M16" s="810"/>
      <c r="N16" s="811" t="s">
        <v>395</v>
      </c>
      <c r="O16" s="809"/>
      <c r="P16" s="810"/>
      <c r="Q16" s="170" t="s">
        <v>186</v>
      </c>
      <c r="R16" s="170"/>
      <c r="S16" s="309"/>
      <c r="T16" s="816" t="s">
        <v>397</v>
      </c>
      <c r="U16" s="809"/>
      <c r="V16" s="810"/>
      <c r="W16" s="812" t="s">
        <v>315</v>
      </c>
    </row>
    <row r="17" spans="1:23" s="108" customFormat="1" ht="15.75" customHeight="1">
      <c r="A17" s="821"/>
      <c r="B17" s="596" t="s">
        <v>368</v>
      </c>
      <c r="C17" s="597" t="s">
        <v>55</v>
      </c>
      <c r="D17" s="598"/>
      <c r="E17" s="596" t="s">
        <v>368</v>
      </c>
      <c r="F17" s="194" t="s">
        <v>55</v>
      </c>
      <c r="G17" s="281" t="s">
        <v>17</v>
      </c>
      <c r="H17" s="185" t="s">
        <v>368</v>
      </c>
      <c r="I17" s="194" t="s">
        <v>55</v>
      </c>
      <c r="J17" s="558" t="s">
        <v>17</v>
      </c>
      <c r="K17" s="596" t="s">
        <v>368</v>
      </c>
      <c r="L17" s="194" t="s">
        <v>55</v>
      </c>
      <c r="M17" s="599" t="s">
        <v>17</v>
      </c>
      <c r="N17" s="600" t="s">
        <v>368</v>
      </c>
      <c r="O17" s="601" t="s">
        <v>55</v>
      </c>
      <c r="P17" s="602" t="s">
        <v>17</v>
      </c>
      <c r="Q17" s="185" t="s">
        <v>368</v>
      </c>
      <c r="R17" s="540" t="s">
        <v>55</v>
      </c>
      <c r="S17" s="603"/>
      <c r="T17" s="596" t="s">
        <v>368</v>
      </c>
      <c r="U17" s="194" t="s">
        <v>55</v>
      </c>
      <c r="V17" s="176" t="s">
        <v>17</v>
      </c>
      <c r="W17" s="812"/>
    </row>
    <row r="18" spans="1:23" s="108" customFormat="1" ht="15.75" customHeight="1">
      <c r="A18" s="604"/>
      <c r="B18" s="186" t="s">
        <v>294</v>
      </c>
      <c r="C18" s="818" t="s">
        <v>147</v>
      </c>
      <c r="D18" s="819"/>
      <c r="E18" s="186" t="s">
        <v>294</v>
      </c>
      <c r="F18" s="186" t="s">
        <v>329</v>
      </c>
      <c r="G18" s="605" t="s">
        <v>306</v>
      </c>
      <c r="H18" s="186" t="s">
        <v>294</v>
      </c>
      <c r="I18" s="186" t="s">
        <v>329</v>
      </c>
      <c r="J18" s="606" t="s">
        <v>306</v>
      </c>
      <c r="K18" s="186" t="s">
        <v>294</v>
      </c>
      <c r="L18" s="186" t="s">
        <v>329</v>
      </c>
      <c r="M18" s="605" t="s">
        <v>306</v>
      </c>
      <c r="N18" s="186" t="s">
        <v>294</v>
      </c>
      <c r="O18" s="186" t="s">
        <v>329</v>
      </c>
      <c r="P18" s="605" t="s">
        <v>306</v>
      </c>
      <c r="Q18" s="186" t="s">
        <v>294</v>
      </c>
      <c r="R18" s="818" t="s">
        <v>147</v>
      </c>
      <c r="S18" s="819"/>
      <c r="T18" s="186" t="s">
        <v>294</v>
      </c>
      <c r="U18" s="186" t="s">
        <v>329</v>
      </c>
      <c r="V18" s="605" t="s">
        <v>306</v>
      </c>
      <c r="W18" s="607"/>
    </row>
    <row r="19" spans="1:23" s="112" customFormat="1" ht="21" customHeight="1">
      <c r="A19" s="27">
        <v>2016</v>
      </c>
      <c r="B19" s="237">
        <v>9640</v>
      </c>
      <c r="C19" s="205"/>
      <c r="D19" s="205">
        <v>715292</v>
      </c>
      <c r="E19" s="205">
        <v>6922</v>
      </c>
      <c r="F19" s="205">
        <v>592044</v>
      </c>
      <c r="G19" s="205">
        <v>8553</v>
      </c>
      <c r="H19" s="205">
        <v>680</v>
      </c>
      <c r="I19" s="205">
        <v>8811</v>
      </c>
      <c r="J19" s="205">
        <v>1296</v>
      </c>
      <c r="K19" s="205">
        <v>98</v>
      </c>
      <c r="L19" s="205">
        <v>2208</v>
      </c>
      <c r="M19" s="205">
        <v>2253</v>
      </c>
      <c r="N19" s="205">
        <v>1940</v>
      </c>
      <c r="O19" s="205">
        <v>112229</v>
      </c>
      <c r="P19" s="205">
        <v>5785</v>
      </c>
      <c r="Q19" s="205">
        <v>1770</v>
      </c>
      <c r="R19" s="205"/>
      <c r="S19" s="205">
        <v>113035</v>
      </c>
      <c r="T19" s="205">
        <v>1755</v>
      </c>
      <c r="U19" s="205">
        <v>112629</v>
      </c>
      <c r="V19" s="205">
        <v>6418</v>
      </c>
      <c r="W19" s="664">
        <v>2016</v>
      </c>
    </row>
    <row r="20" spans="1:23" s="112" customFormat="1" ht="21" customHeight="1">
      <c r="A20" s="27">
        <v>2017</v>
      </c>
      <c r="B20" s="237">
        <v>11257</v>
      </c>
      <c r="C20" s="205"/>
      <c r="D20" s="205">
        <v>839543</v>
      </c>
      <c r="E20" s="205">
        <v>8786</v>
      </c>
      <c r="F20" s="205">
        <v>731866</v>
      </c>
      <c r="G20" s="205">
        <v>8329.9112223992724</v>
      </c>
      <c r="H20" s="205">
        <v>643</v>
      </c>
      <c r="I20" s="205">
        <v>8354</v>
      </c>
      <c r="J20" s="205">
        <v>1299.2223950233281</v>
      </c>
      <c r="K20" s="205">
        <v>132</v>
      </c>
      <c r="L20" s="205">
        <v>3293</v>
      </c>
      <c r="M20" s="205">
        <v>2494.6969696969695</v>
      </c>
      <c r="N20" s="205">
        <v>1696</v>
      </c>
      <c r="O20" s="205">
        <v>96030</v>
      </c>
      <c r="P20" s="205">
        <v>5661</v>
      </c>
      <c r="Q20" s="205">
        <v>1834</v>
      </c>
      <c r="R20" s="205"/>
      <c r="S20" s="205">
        <v>122480</v>
      </c>
      <c r="T20" s="205">
        <v>1811</v>
      </c>
      <c r="U20" s="205">
        <v>121893</v>
      </c>
      <c r="V20" s="205">
        <v>6731</v>
      </c>
      <c r="W20" s="664">
        <v>2017</v>
      </c>
    </row>
    <row r="21" spans="1:23" s="112" customFormat="1" ht="21" customHeight="1">
      <c r="A21" s="27">
        <v>2018</v>
      </c>
      <c r="B21" s="237">
        <v>12226</v>
      </c>
      <c r="C21" s="205"/>
      <c r="D21" s="205">
        <v>932531</v>
      </c>
      <c r="E21" s="205">
        <v>9558</v>
      </c>
      <c r="F21" s="205">
        <v>807579</v>
      </c>
      <c r="G21" s="205">
        <v>8449.24670433145</v>
      </c>
      <c r="H21" s="205">
        <v>569</v>
      </c>
      <c r="I21" s="205">
        <v>7455</v>
      </c>
      <c r="J21" s="205">
        <v>1310.1933216168716</v>
      </c>
      <c r="K21" s="205">
        <v>99</v>
      </c>
      <c r="L21" s="205">
        <v>2145</v>
      </c>
      <c r="M21" s="205">
        <v>2166.6666666666665</v>
      </c>
      <c r="N21" s="205">
        <v>2000</v>
      </c>
      <c r="O21" s="205">
        <v>115352</v>
      </c>
      <c r="P21" s="205">
        <v>5767.6</v>
      </c>
      <c r="Q21" s="205">
        <v>1871</v>
      </c>
      <c r="R21" s="205"/>
      <c r="S21" s="205">
        <v>111875</v>
      </c>
      <c r="T21" s="205">
        <v>1847</v>
      </c>
      <c r="U21" s="205">
        <v>111397</v>
      </c>
      <c r="V21" s="205">
        <v>6031.2398484028154</v>
      </c>
      <c r="W21" s="664">
        <v>2018</v>
      </c>
    </row>
    <row r="22" spans="1:23" s="112" customFormat="1" ht="21" customHeight="1">
      <c r="A22" s="27">
        <v>2019</v>
      </c>
      <c r="B22" s="205">
        <v>10017</v>
      </c>
      <c r="C22" s="205"/>
      <c r="D22" s="205">
        <v>712371</v>
      </c>
      <c r="E22" s="205">
        <v>7339</v>
      </c>
      <c r="F22" s="205">
        <v>583811</v>
      </c>
      <c r="G22" s="205">
        <v>7954.9121133669441</v>
      </c>
      <c r="H22" s="205">
        <v>639</v>
      </c>
      <c r="I22" s="205">
        <v>8038</v>
      </c>
      <c r="J22" s="205">
        <v>1257.9029733959312</v>
      </c>
      <c r="K22" s="205">
        <v>65</v>
      </c>
      <c r="L22" s="205">
        <v>1624</v>
      </c>
      <c r="M22" s="205">
        <v>2498.4615384615386</v>
      </c>
      <c r="N22" s="205">
        <v>1974</v>
      </c>
      <c r="O22" s="205">
        <v>118898</v>
      </c>
      <c r="P22" s="205">
        <v>6023.2016210739612</v>
      </c>
      <c r="Q22" s="205">
        <v>1629</v>
      </c>
      <c r="R22" s="205"/>
      <c r="S22" s="205">
        <v>98816</v>
      </c>
      <c r="T22" s="205">
        <v>1579</v>
      </c>
      <c r="U22" s="205">
        <v>97629</v>
      </c>
      <c r="V22" s="393">
        <v>6182.9639012032931</v>
      </c>
      <c r="W22" s="26">
        <v>2019</v>
      </c>
    </row>
    <row r="23" spans="1:23" s="112" customFormat="1" ht="21" customHeight="1">
      <c r="A23" s="27">
        <v>2020</v>
      </c>
      <c r="B23" s="205">
        <v>11887</v>
      </c>
      <c r="C23" s="205"/>
      <c r="D23" s="205">
        <v>862632</v>
      </c>
      <c r="E23" s="205">
        <v>9000</v>
      </c>
      <c r="F23" s="205">
        <v>740439</v>
      </c>
      <c r="G23" s="205">
        <v>8227.1</v>
      </c>
      <c r="H23" s="205">
        <v>510</v>
      </c>
      <c r="I23" s="205">
        <v>6512</v>
      </c>
      <c r="J23" s="205">
        <v>1276.8627450980393</v>
      </c>
      <c r="K23" s="205">
        <v>73</v>
      </c>
      <c r="L23" s="205">
        <v>2037</v>
      </c>
      <c r="M23" s="205">
        <v>2790.4109589041095</v>
      </c>
      <c r="N23" s="205">
        <v>2304</v>
      </c>
      <c r="O23" s="205">
        <v>113644</v>
      </c>
      <c r="P23" s="205">
        <v>4932.4652777777783</v>
      </c>
      <c r="Q23" s="205">
        <v>2199</v>
      </c>
      <c r="R23" s="205"/>
      <c r="S23" s="205">
        <v>130079</v>
      </c>
      <c r="T23" s="205">
        <v>1965</v>
      </c>
      <c r="U23" s="205">
        <v>124506</v>
      </c>
      <c r="V23" s="483">
        <v>6336.1832061068708</v>
      </c>
      <c r="W23" s="26">
        <v>2020</v>
      </c>
    </row>
    <row r="24" spans="1:23" s="72" customFormat="1" ht="35.25" customHeight="1" thickBot="1">
      <c r="A24" s="608">
        <v>2021</v>
      </c>
      <c r="B24" s="395">
        <f>SUM(E24,H24,K24,N24)</f>
        <v>11285</v>
      </c>
      <c r="C24" s="395"/>
      <c r="D24" s="395">
        <f>SUM(F24,I24,L24,O24)</f>
        <v>789114</v>
      </c>
      <c r="E24" s="395">
        <v>8201</v>
      </c>
      <c r="F24" s="395">
        <v>648204</v>
      </c>
      <c r="G24" s="649">
        <f>F24/E24*100</f>
        <v>7903.9629313498353</v>
      </c>
      <c r="H24" s="395">
        <v>325</v>
      </c>
      <c r="I24" s="395">
        <v>4201</v>
      </c>
      <c r="J24" s="649">
        <f>I24/H24*100</f>
        <v>1292.6153846153848</v>
      </c>
      <c r="K24" s="395">
        <v>192</v>
      </c>
      <c r="L24" s="395">
        <v>4958</v>
      </c>
      <c r="M24" s="649">
        <f>L24/K24*100</f>
        <v>2582.291666666667</v>
      </c>
      <c r="N24" s="395">
        <v>2567</v>
      </c>
      <c r="O24" s="395">
        <v>131751</v>
      </c>
      <c r="P24" s="649">
        <f>O24/N24*100</f>
        <v>5132.4892871055708</v>
      </c>
      <c r="Q24" s="395">
        <f>SUM(T24,B34)</f>
        <v>1611</v>
      </c>
      <c r="R24" s="395"/>
      <c r="S24" s="395">
        <f>SUM(U24,C34)</f>
        <v>104065</v>
      </c>
      <c r="T24" s="395">
        <v>1554</v>
      </c>
      <c r="U24" s="395">
        <v>102422</v>
      </c>
      <c r="V24" s="649">
        <f>U24/T24*100</f>
        <v>6590.8622908622901</v>
      </c>
      <c r="W24" s="652">
        <f>A24</f>
        <v>2021</v>
      </c>
    </row>
    <row r="25" spans="1:23" s="108" customFormat="1" ht="15.75" customHeight="1">
      <c r="A25" s="557"/>
      <c r="B25" s="402"/>
      <c r="C25" s="263"/>
      <c r="D25" s="264"/>
      <c r="E25" s="768" t="s">
        <v>244</v>
      </c>
      <c r="F25" s="824"/>
      <c r="G25" s="824"/>
      <c r="H25" s="551"/>
      <c r="I25" s="551"/>
      <c r="J25" s="551"/>
      <c r="K25" s="551"/>
      <c r="L25" s="551"/>
      <c r="M25" s="551"/>
      <c r="N25" s="551"/>
      <c r="O25" s="551"/>
      <c r="P25" s="551"/>
      <c r="Q25" s="551"/>
      <c r="R25" s="551"/>
      <c r="S25" s="551"/>
      <c r="T25" s="551"/>
      <c r="U25" s="551"/>
      <c r="V25" s="551"/>
      <c r="W25" s="166"/>
    </row>
    <row r="26" spans="1:23" s="108" customFormat="1" ht="15.75" customHeight="1">
      <c r="A26" s="820" t="s">
        <v>366</v>
      </c>
      <c r="B26" s="816" t="s">
        <v>393</v>
      </c>
      <c r="C26" s="809"/>
      <c r="D26" s="810"/>
      <c r="E26" s="170" t="s">
        <v>106</v>
      </c>
      <c r="F26" s="170"/>
      <c r="G26" s="309"/>
      <c r="H26" s="816" t="s">
        <v>392</v>
      </c>
      <c r="I26" s="809"/>
      <c r="J26" s="809"/>
      <c r="K26" s="809" t="s">
        <v>398</v>
      </c>
      <c r="L26" s="809"/>
      <c r="M26" s="810"/>
      <c r="N26" s="816" t="s">
        <v>401</v>
      </c>
      <c r="O26" s="809"/>
      <c r="P26" s="810"/>
      <c r="Q26" s="816" t="s">
        <v>400</v>
      </c>
      <c r="R26" s="809"/>
      <c r="S26" s="810"/>
      <c r="T26" s="816" t="s">
        <v>399</v>
      </c>
      <c r="U26" s="809"/>
      <c r="V26" s="810"/>
      <c r="W26" s="763" t="s">
        <v>315</v>
      </c>
    </row>
    <row r="27" spans="1:23" s="108" customFormat="1" ht="15.75" customHeight="1">
      <c r="A27" s="820"/>
      <c r="B27" s="596" t="s">
        <v>368</v>
      </c>
      <c r="C27" s="194" t="s">
        <v>55</v>
      </c>
      <c r="D27" s="281" t="s">
        <v>17</v>
      </c>
      <c r="E27" s="596" t="s">
        <v>368</v>
      </c>
      <c r="F27" s="540" t="s">
        <v>55</v>
      </c>
      <c r="G27" s="603"/>
      <c r="H27" s="596" t="s">
        <v>368</v>
      </c>
      <c r="I27" s="194" t="s">
        <v>55</v>
      </c>
      <c r="J27" s="558" t="s">
        <v>17</v>
      </c>
      <c r="K27" s="596" t="s">
        <v>368</v>
      </c>
      <c r="L27" s="194" t="s">
        <v>55</v>
      </c>
      <c r="M27" s="281" t="s">
        <v>17</v>
      </c>
      <c r="N27" s="185" t="s">
        <v>368</v>
      </c>
      <c r="O27" s="194" t="s">
        <v>55</v>
      </c>
      <c r="P27" s="281" t="s">
        <v>17</v>
      </c>
      <c r="Q27" s="185" t="s">
        <v>368</v>
      </c>
      <c r="R27" s="194" t="s">
        <v>55</v>
      </c>
      <c r="S27" s="281" t="s">
        <v>17</v>
      </c>
      <c r="T27" s="596" t="s">
        <v>368</v>
      </c>
      <c r="U27" s="194" t="s">
        <v>55</v>
      </c>
      <c r="V27" s="281" t="s">
        <v>17</v>
      </c>
      <c r="W27" s="763"/>
    </row>
    <row r="28" spans="1:23" s="108" customFormat="1" ht="15.75" customHeight="1">
      <c r="A28" s="176"/>
      <c r="B28" s="186" t="s">
        <v>294</v>
      </c>
      <c r="C28" s="186" t="s">
        <v>147</v>
      </c>
      <c r="D28" s="605" t="s">
        <v>306</v>
      </c>
      <c r="E28" s="186" t="s">
        <v>294</v>
      </c>
      <c r="F28" s="818" t="s">
        <v>147</v>
      </c>
      <c r="G28" s="819"/>
      <c r="H28" s="186" t="s">
        <v>294</v>
      </c>
      <c r="I28" s="186" t="s">
        <v>147</v>
      </c>
      <c r="J28" s="477" t="s">
        <v>306</v>
      </c>
      <c r="K28" s="186" t="s">
        <v>294</v>
      </c>
      <c r="L28" s="186" t="s">
        <v>606</v>
      </c>
      <c r="M28" s="605" t="s">
        <v>306</v>
      </c>
      <c r="N28" s="186" t="s">
        <v>294</v>
      </c>
      <c r="O28" s="186" t="s">
        <v>329</v>
      </c>
      <c r="P28" s="605" t="s">
        <v>306</v>
      </c>
      <c r="Q28" s="186" t="s">
        <v>294</v>
      </c>
      <c r="R28" s="186" t="s">
        <v>329</v>
      </c>
      <c r="S28" s="605" t="s">
        <v>306</v>
      </c>
      <c r="T28" s="186" t="s">
        <v>294</v>
      </c>
      <c r="U28" s="186" t="s">
        <v>329</v>
      </c>
      <c r="V28" s="605" t="s">
        <v>306</v>
      </c>
      <c r="W28" s="178"/>
    </row>
    <row r="29" spans="1:23" s="112" customFormat="1" ht="21" customHeight="1">
      <c r="A29" s="663">
        <v>2016</v>
      </c>
      <c r="B29" s="237">
        <v>15</v>
      </c>
      <c r="C29" s="205">
        <v>406</v>
      </c>
      <c r="D29" s="205">
        <v>2708</v>
      </c>
      <c r="E29" s="205">
        <v>25196</v>
      </c>
      <c r="F29" s="205"/>
      <c r="G29" s="205">
        <v>807275</v>
      </c>
      <c r="H29" s="205">
        <v>5924</v>
      </c>
      <c r="I29" s="205">
        <v>32945</v>
      </c>
      <c r="J29" s="205">
        <v>556</v>
      </c>
      <c r="K29" s="205">
        <v>4405</v>
      </c>
      <c r="L29" s="205">
        <v>142148</v>
      </c>
      <c r="M29" s="205">
        <v>3227</v>
      </c>
      <c r="N29" s="205">
        <v>9521</v>
      </c>
      <c r="O29" s="205">
        <v>569472</v>
      </c>
      <c r="P29" s="205">
        <v>5981</v>
      </c>
      <c r="Q29" s="205">
        <v>247</v>
      </c>
      <c r="R29" s="205">
        <v>3418</v>
      </c>
      <c r="S29" s="205">
        <v>1384</v>
      </c>
      <c r="T29" s="205">
        <v>5099</v>
      </c>
      <c r="U29" s="205">
        <v>59291</v>
      </c>
      <c r="V29" s="205">
        <v>1163</v>
      </c>
      <c r="W29" s="662">
        <v>2016</v>
      </c>
    </row>
    <row r="30" spans="1:23" s="112" customFormat="1" ht="21" customHeight="1">
      <c r="A30" s="663">
        <v>2017</v>
      </c>
      <c r="B30" s="237">
        <v>23</v>
      </c>
      <c r="C30" s="205">
        <v>587</v>
      </c>
      <c r="D30" s="205">
        <v>2552.173913043478</v>
      </c>
      <c r="E30" s="205">
        <v>25337</v>
      </c>
      <c r="F30" s="205"/>
      <c r="G30" s="205">
        <v>778131</v>
      </c>
      <c r="H30" s="205">
        <v>4872</v>
      </c>
      <c r="I30" s="205">
        <v>26182</v>
      </c>
      <c r="J30" s="205">
        <v>537.39737274220033</v>
      </c>
      <c r="K30" s="205">
        <v>4748</v>
      </c>
      <c r="L30" s="205">
        <v>164760</v>
      </c>
      <c r="M30" s="205">
        <v>3470.0926705981465</v>
      </c>
      <c r="N30" s="205">
        <v>9230</v>
      </c>
      <c r="O30" s="205">
        <v>514896</v>
      </c>
      <c r="P30" s="205">
        <v>5578</v>
      </c>
      <c r="Q30" s="205">
        <v>141</v>
      </c>
      <c r="R30" s="205">
        <v>2189</v>
      </c>
      <c r="S30" s="205">
        <v>1554</v>
      </c>
      <c r="T30" s="205">
        <v>6346</v>
      </c>
      <c r="U30" s="205">
        <v>70104</v>
      </c>
      <c r="V30" s="205">
        <v>1105</v>
      </c>
      <c r="W30" s="662">
        <v>2017</v>
      </c>
    </row>
    <row r="31" spans="1:23" s="112" customFormat="1" ht="21" customHeight="1">
      <c r="A31" s="663">
        <v>2018</v>
      </c>
      <c r="B31" s="237">
        <v>24</v>
      </c>
      <c r="C31" s="205">
        <v>478</v>
      </c>
      <c r="D31" s="205">
        <v>1991.6666666666667</v>
      </c>
      <c r="E31" s="205">
        <v>28158</v>
      </c>
      <c r="F31" s="205"/>
      <c r="G31" s="205">
        <v>807413</v>
      </c>
      <c r="H31" s="205">
        <v>4882</v>
      </c>
      <c r="I31" s="205">
        <v>24333</v>
      </c>
      <c r="J31" s="205">
        <v>498.42277755018432</v>
      </c>
      <c r="K31" s="205">
        <v>5842</v>
      </c>
      <c r="L31" s="205">
        <v>163311</v>
      </c>
      <c r="M31" s="205">
        <v>2795.4638822321122</v>
      </c>
      <c r="N31" s="205">
        <v>11327</v>
      </c>
      <c r="O31" s="205">
        <v>558659</v>
      </c>
      <c r="P31" s="205">
        <v>4932.1002913392776</v>
      </c>
      <c r="Q31" s="205">
        <v>77</v>
      </c>
      <c r="R31" s="205">
        <v>1021</v>
      </c>
      <c r="S31" s="205">
        <v>1325.9740259740258</v>
      </c>
      <c r="T31" s="205">
        <v>6030</v>
      </c>
      <c r="U31" s="205">
        <v>60089</v>
      </c>
      <c r="V31" s="205">
        <v>996.50082918739633</v>
      </c>
      <c r="W31" s="662">
        <v>2018</v>
      </c>
    </row>
    <row r="32" spans="1:23" s="112" customFormat="1" ht="21" customHeight="1">
      <c r="A32" s="663">
        <v>2019</v>
      </c>
      <c r="B32" s="205">
        <v>50</v>
      </c>
      <c r="C32" s="205">
        <v>1187</v>
      </c>
      <c r="D32" s="205">
        <v>2374</v>
      </c>
      <c r="E32" s="205">
        <v>24411</v>
      </c>
      <c r="F32" s="205"/>
      <c r="G32" s="205">
        <v>845535</v>
      </c>
      <c r="H32" s="205">
        <v>5301</v>
      </c>
      <c r="I32" s="205">
        <v>25192</v>
      </c>
      <c r="J32" s="205">
        <v>475.23108847387283</v>
      </c>
      <c r="K32" s="205">
        <v>4642</v>
      </c>
      <c r="L32" s="205">
        <v>161613</v>
      </c>
      <c r="M32" s="205">
        <v>3481.5381301163293</v>
      </c>
      <c r="N32" s="205">
        <v>8467</v>
      </c>
      <c r="O32" s="205">
        <v>581958</v>
      </c>
      <c r="P32" s="205">
        <v>6873.2490846817054</v>
      </c>
      <c r="Q32" s="205">
        <v>90</v>
      </c>
      <c r="R32" s="205">
        <v>1337</v>
      </c>
      <c r="S32" s="205">
        <v>1485.5555555555557</v>
      </c>
      <c r="T32" s="205">
        <v>5803</v>
      </c>
      <c r="U32" s="205">
        <v>73674</v>
      </c>
      <c r="V32" s="393">
        <v>1269.5846975702223</v>
      </c>
      <c r="W32" s="667">
        <v>2019</v>
      </c>
    </row>
    <row r="33" spans="1:51" s="112" customFormat="1" ht="21" customHeight="1">
      <c r="A33" s="663">
        <v>2020</v>
      </c>
      <c r="B33" s="205">
        <v>234</v>
      </c>
      <c r="C33" s="205">
        <v>5573</v>
      </c>
      <c r="D33" s="205">
        <v>2381.6239316239316</v>
      </c>
      <c r="E33" s="205">
        <v>20638</v>
      </c>
      <c r="F33" s="205"/>
      <c r="G33" s="205">
        <v>695055</v>
      </c>
      <c r="H33" s="205">
        <v>5195</v>
      </c>
      <c r="I33" s="205">
        <v>28933</v>
      </c>
      <c r="J33" s="205">
        <v>556.9393647738209</v>
      </c>
      <c r="K33" s="205">
        <v>4219</v>
      </c>
      <c r="L33" s="205">
        <v>140834</v>
      </c>
      <c r="M33" s="205">
        <v>3338.0895946906849</v>
      </c>
      <c r="N33" s="205">
        <v>5743</v>
      </c>
      <c r="O33" s="205">
        <v>452737</v>
      </c>
      <c r="P33" s="205">
        <v>7883.2839979105001</v>
      </c>
      <c r="Q33" s="205">
        <v>155</v>
      </c>
      <c r="R33" s="205">
        <v>2114</v>
      </c>
      <c r="S33" s="205">
        <v>1363.8709677419354</v>
      </c>
      <c r="T33" s="205">
        <v>5326</v>
      </c>
      <c r="U33" s="205">
        <v>70437</v>
      </c>
      <c r="V33" s="393">
        <v>1322.5122042808862</v>
      </c>
      <c r="W33" s="667">
        <v>2020</v>
      </c>
    </row>
    <row r="34" spans="1:51" s="148" customFormat="1" ht="47.25" customHeight="1" thickBot="1">
      <c r="A34" s="394">
        <v>2021</v>
      </c>
      <c r="B34" s="650">
        <v>57</v>
      </c>
      <c r="C34" s="395">
        <v>1643</v>
      </c>
      <c r="D34" s="651">
        <f>C34/B34*100</f>
        <v>2882.4561403508769</v>
      </c>
      <c r="E34" s="395">
        <f>SUM(H34,K34,N34,Q34,T34)</f>
        <v>22464</v>
      </c>
      <c r="F34" s="395"/>
      <c r="G34" s="395">
        <f>SUM(I34,L34,O34,R34,U34)</f>
        <v>864152</v>
      </c>
      <c r="H34" s="395">
        <v>5800</v>
      </c>
      <c r="I34" s="395">
        <v>40547</v>
      </c>
      <c r="J34" s="651">
        <f>I34/H34*100</f>
        <v>699.08620689655174</v>
      </c>
      <c r="K34" s="395">
        <v>5786</v>
      </c>
      <c r="L34" s="395">
        <v>194265</v>
      </c>
      <c r="M34" s="651">
        <f>L34/K34*100</f>
        <v>3357.5008641548566</v>
      </c>
      <c r="N34" s="395">
        <v>6775</v>
      </c>
      <c r="O34" s="395">
        <v>579053</v>
      </c>
      <c r="P34" s="651">
        <f>O34/N34*100</f>
        <v>8546.9077490774907</v>
      </c>
      <c r="Q34" s="395">
        <v>186</v>
      </c>
      <c r="R34" s="395">
        <v>2538</v>
      </c>
      <c r="S34" s="651">
        <f>R34/Q34*100</f>
        <v>1364.516129032258</v>
      </c>
      <c r="T34" s="395">
        <v>3917</v>
      </c>
      <c r="U34" s="395">
        <v>47749</v>
      </c>
      <c r="V34" s="726">
        <f>U34/T34*100</f>
        <v>1219.0196579014553</v>
      </c>
      <c r="W34" s="652">
        <f>A34</f>
        <v>2021</v>
      </c>
    </row>
    <row r="35" spans="1:51" s="110" customFormat="1" ht="15" customHeight="1">
      <c r="A35" s="69" t="s">
        <v>680</v>
      </c>
      <c r="B35" s="216"/>
      <c r="C35" s="216"/>
      <c r="D35" s="216"/>
      <c r="J35" s="90"/>
      <c r="S35" s="781" t="s">
        <v>545</v>
      </c>
      <c r="T35" s="781"/>
      <c r="U35" s="781"/>
      <c r="V35" s="781"/>
      <c r="W35" s="781"/>
    </row>
    <row r="40" spans="1:51">
      <c r="B40" s="99"/>
      <c r="C40" s="99"/>
      <c r="D40" s="99"/>
      <c r="E40" s="99"/>
      <c r="F40" s="99"/>
      <c r="G40" s="99"/>
      <c r="H40" s="99"/>
      <c r="I40" s="99"/>
      <c r="J40" s="131"/>
      <c r="K40" s="99"/>
      <c r="L40" s="99"/>
      <c r="M40" s="99"/>
      <c r="N40" s="99"/>
      <c r="O40" s="99"/>
      <c r="P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X40" s="99"/>
      <c r="AY40" s="99"/>
    </row>
    <row r="41" spans="1:51">
      <c r="B41" s="99"/>
      <c r="C41" s="99"/>
      <c r="D41" s="99"/>
      <c r="E41" s="99"/>
      <c r="F41" s="99"/>
      <c r="G41" s="99"/>
      <c r="H41" s="99"/>
      <c r="J41" s="131"/>
      <c r="K41" s="99"/>
      <c r="M41" s="99"/>
      <c r="N41" s="99"/>
      <c r="S41" s="99"/>
      <c r="T41" s="99"/>
      <c r="V41" s="99"/>
      <c r="W41" s="99"/>
      <c r="Y41" s="99"/>
      <c r="Z41" s="99"/>
      <c r="AB41" s="99"/>
      <c r="AC41" s="99"/>
      <c r="AE41" s="99"/>
    </row>
  </sheetData>
  <mergeCells count="34">
    <mergeCell ref="S35:W35"/>
    <mergeCell ref="E25:G25"/>
    <mergeCell ref="K26:M26"/>
    <mergeCell ref="T16:V16"/>
    <mergeCell ref="Q15:S15"/>
    <mergeCell ref="N26:P26"/>
    <mergeCell ref="Q26:S26"/>
    <mergeCell ref="T26:V26"/>
    <mergeCell ref="F28:G28"/>
    <mergeCell ref="R18:S18"/>
    <mergeCell ref="W26:W27"/>
    <mergeCell ref="H26:J26"/>
    <mergeCell ref="A4:B4"/>
    <mergeCell ref="C8:D8"/>
    <mergeCell ref="A26:A27"/>
    <mergeCell ref="A6:A7"/>
    <mergeCell ref="A16:A17"/>
    <mergeCell ref="C18:D18"/>
    <mergeCell ref="B5:D5"/>
    <mergeCell ref="B16:D16"/>
    <mergeCell ref="B15:D15"/>
    <mergeCell ref="B26:D26"/>
    <mergeCell ref="W6:W7"/>
    <mergeCell ref="K16:M16"/>
    <mergeCell ref="N16:P16"/>
    <mergeCell ref="W16:W17"/>
    <mergeCell ref="E6:G6"/>
    <mergeCell ref="H6:J6"/>
    <mergeCell ref="K6:M6"/>
    <mergeCell ref="N6:P6"/>
    <mergeCell ref="Q6:S6"/>
    <mergeCell ref="T6:V6"/>
    <mergeCell ref="H16:J16"/>
    <mergeCell ref="E16:G16"/>
  </mergeCells>
  <phoneticPr fontId="39" type="noConversion"/>
  <printOptions horizontalCentered="1"/>
  <pageMargins left="0.39370078740157483" right="0.39370078740157483" top="0.55118110236220474" bottom="0.55118110236220474" header="0.51181102362204722" footer="0.51181102362204722"/>
  <pageSetup paperSize="9" orientation="portrait" blackAndWhite="1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22</vt:i4>
      </vt:variant>
      <vt:variant>
        <vt:lpstr>이름이 지정된 범위</vt:lpstr>
      </vt:variant>
      <vt:variant>
        <vt:i4>20</vt:i4>
      </vt:variant>
    </vt:vector>
  </HeadingPairs>
  <TitlesOfParts>
    <vt:vector size="42" baseType="lpstr">
      <vt:lpstr>6(39)</vt:lpstr>
      <vt:lpstr>6-1농가및농가인구</vt:lpstr>
      <vt:lpstr>6-2연령별농가인구</vt:lpstr>
      <vt:lpstr>6-3경지면적</vt:lpstr>
      <vt:lpstr>6-4경지규모별농가</vt:lpstr>
      <vt:lpstr>6-5식량작물-1,2</vt:lpstr>
      <vt:lpstr>6-5식량작물-3,4,5</vt:lpstr>
      <vt:lpstr>6-6채소류생산량</vt:lpstr>
      <vt:lpstr>6-7특용작물</vt:lpstr>
      <vt:lpstr>6-8친환경 농.축산물 출하현황</vt:lpstr>
      <vt:lpstr>6-9화훼류재배</vt:lpstr>
      <vt:lpstr>6-10농업용기계보유</vt:lpstr>
      <vt:lpstr>6-11가축사육</vt:lpstr>
      <vt:lpstr>6-12가축전염병발생</vt:lpstr>
      <vt:lpstr>6-13임산물생산량</vt:lpstr>
      <vt:lpstr>6-14조림</vt:lpstr>
      <vt:lpstr>6-15산림피해</vt:lpstr>
      <vt:lpstr>6-16-가 어가및어가인구(해수면어업)</vt:lpstr>
      <vt:lpstr>6-16-나 어가및어가인구(내수면어업)</vt:lpstr>
      <vt:lpstr>6-17어선보유</vt:lpstr>
      <vt:lpstr>6-18수산물가공품생산량</vt:lpstr>
      <vt:lpstr>6-19수산물생산량및판매금액(수산물계통판매고)</vt:lpstr>
      <vt:lpstr>'6(39)'!Print_Area</vt:lpstr>
      <vt:lpstr>'6-10농업용기계보유'!Print_Area</vt:lpstr>
      <vt:lpstr>'6-11가축사육'!Print_Area</vt:lpstr>
      <vt:lpstr>'6-14조림'!Print_Area</vt:lpstr>
      <vt:lpstr>'6-15산림피해'!Print_Area</vt:lpstr>
      <vt:lpstr>'6-16-가 어가및어가인구(해수면어업)'!Print_Area</vt:lpstr>
      <vt:lpstr>'6-16-나 어가및어가인구(내수면어업)'!Print_Area</vt:lpstr>
      <vt:lpstr>'6-17어선보유'!Print_Area</vt:lpstr>
      <vt:lpstr>'6-19수산물생산량및판매금액(수산물계통판매고)'!Print_Area</vt:lpstr>
      <vt:lpstr>'6-1농가및농가인구'!Print_Area</vt:lpstr>
      <vt:lpstr>'6-2연령별농가인구'!Print_Area</vt:lpstr>
      <vt:lpstr>'6-3경지면적'!Print_Area</vt:lpstr>
      <vt:lpstr>'6-4경지규모별농가'!Print_Area</vt:lpstr>
      <vt:lpstr>'6-5식량작물-1,2'!Print_Area</vt:lpstr>
      <vt:lpstr>'6-5식량작물-3,4,5'!Print_Area</vt:lpstr>
      <vt:lpstr>'6-6채소류생산량'!Print_Area</vt:lpstr>
      <vt:lpstr>'6-7특용작물'!Print_Area</vt:lpstr>
      <vt:lpstr>'6-8친환경 농.축산물 출하현황'!Print_Area</vt:lpstr>
      <vt:lpstr>'6-9화훼류재배'!Print_Area</vt:lpstr>
      <vt:lpstr>'6-5식량작물-1,2'!Z_DC1E2880_23F5_11D3_A826_0020AF40B60E_.wvu.Cols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10</cp:revision>
  <cp:lastPrinted>2022-11-21T06:41:46Z</cp:lastPrinted>
  <dcterms:created xsi:type="dcterms:W3CDTF">2001-09-21T06:10:24Z</dcterms:created>
  <dcterms:modified xsi:type="dcterms:W3CDTF">2022-12-30T00:15:54Z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D:\02. 업무관련 서류\18. 전남 통계연보\2020년('19년 기준) 통계연보\통계연보(2020)\06. 농림수산업(2020).xlsx</vt:lpwstr>
  </property>
</Properties>
</file>