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0" yWindow="120" windowWidth="27795" windowHeight="12615" tabRatio="907" activeTab="4"/>
  </bookViews>
  <sheets>
    <sheet name="11(11,12)" sheetId="1" r:id="rId1"/>
    <sheet name="11-1자동차등록" sheetId="2" r:id="rId2"/>
    <sheet name="11-1-1시군별 자동차 등록" sheetId="3" r:id="rId3"/>
    <sheet name="11-1-2시군별 자동차 연료 종류별 등록" sheetId="15" r:id="rId4"/>
    <sheet name="11-2 영업용자동차 업종별수송" sheetId="16" r:id="rId5"/>
    <sheet name="11-3철도수송" sheetId="9" r:id="rId6"/>
    <sheet name="11-4해운화물수송" sheetId="12" r:id="rId7"/>
    <sheet name="11-5관광사업체등록" sheetId="13" r:id="rId8"/>
    <sheet name="6주요관광지방문객수" sheetId="14" r:id="rId9"/>
  </sheets>
  <definedNames>
    <definedName name="Document_array" localSheetId="4">{"Book1"}</definedName>
    <definedName name="Document_array">{"Book1"}</definedName>
    <definedName name="_xlnm.Print_Area" localSheetId="0">'11(11,12)'!$A$1:$R$36</definedName>
    <definedName name="_xlnm.Print_Area" localSheetId="2">'11-1-1시군별 자동차 등록'!$A$1:$Y$39</definedName>
    <definedName name="_xlnm.Print_Area" localSheetId="3">'11-1-2시군별 자동차 연료 종류별 등록'!$A$1:$AY$35</definedName>
    <definedName name="_xlnm.Print_Area" localSheetId="1">'11-1자동차등록'!$A$1:$AA$29</definedName>
    <definedName name="_xlnm.Print_Area" localSheetId="4">'11-2 영업용자동차 업종별수송'!$A$1:$T$29</definedName>
    <definedName name="_xlnm.Print_Area" localSheetId="5">'11-3철도수송'!$A$1:$H$27</definedName>
    <definedName name="_xlnm.Print_Area" localSheetId="6">'11-4해운화물수송'!$A$1:$V$42</definedName>
    <definedName name="_xlnm.Print_Area" localSheetId="7">'11-5관광사업체등록'!$A$1:$AK$45</definedName>
    <definedName name="_xlnm.Print_Area" localSheetId="8">'6주요관광지방문객수'!$A$1:$G$28</definedName>
  </definedNames>
  <calcPr calcId="162913"/>
</workbook>
</file>

<file path=xl/calcChain.xml><?xml version="1.0" encoding="utf-8"?>
<calcChain xmlns="http://schemas.openxmlformats.org/spreadsheetml/2006/main">
  <c r="C17" i="16" l="1"/>
  <c r="C18" i="16"/>
  <c r="C19" i="16"/>
  <c r="C20" i="16"/>
  <c r="C21" i="16"/>
  <c r="C22" i="16"/>
  <c r="C23" i="16"/>
  <c r="C24" i="16"/>
  <c r="C25" i="16"/>
  <c r="C26" i="16"/>
  <c r="C27" i="16"/>
  <c r="C16" i="16"/>
  <c r="S15" i="16" l="1"/>
  <c r="R15" i="16"/>
  <c r="Q15" i="16"/>
  <c r="M15" i="16" s="1"/>
  <c r="P15" i="16"/>
  <c r="O15" i="16"/>
  <c r="N15" i="16"/>
  <c r="L15" i="16"/>
  <c r="K15" i="16"/>
  <c r="J15" i="16"/>
  <c r="I15" i="16"/>
  <c r="H15" i="16"/>
  <c r="G15" i="16"/>
  <c r="F15" i="16"/>
  <c r="E15" i="16"/>
  <c r="D15" i="16"/>
  <c r="C15" i="16"/>
  <c r="B15" i="16"/>
  <c r="A15" i="16"/>
  <c r="T15" i="16" s="1"/>
  <c r="D16" i="3" l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5" i="3"/>
  <c r="E16" i="2" l="1"/>
  <c r="E17" i="2"/>
  <c r="E18" i="2"/>
  <c r="E19" i="2"/>
  <c r="E20" i="2"/>
  <c r="E21" i="2"/>
  <c r="E22" i="2"/>
  <c r="E23" i="2"/>
  <c r="E24" i="2"/>
  <c r="E25" i="2"/>
  <c r="E26" i="2"/>
  <c r="E15" i="2"/>
  <c r="D16" i="2"/>
  <c r="D17" i="2"/>
  <c r="D18" i="2"/>
  <c r="D19" i="2"/>
  <c r="D20" i="2"/>
  <c r="D21" i="2"/>
  <c r="D22" i="2"/>
  <c r="D23" i="2"/>
  <c r="D24" i="2"/>
  <c r="D25" i="2"/>
  <c r="D26" i="2"/>
  <c r="D15" i="2"/>
  <c r="C16" i="2"/>
  <c r="C17" i="2"/>
  <c r="C18" i="2"/>
  <c r="C19" i="2"/>
  <c r="C20" i="2"/>
  <c r="C21" i="2"/>
  <c r="C22" i="2"/>
  <c r="C23" i="2"/>
  <c r="C24" i="2"/>
  <c r="C25" i="2"/>
  <c r="C26" i="2"/>
  <c r="C15" i="2"/>
  <c r="V21" i="3"/>
  <c r="G14" i="3" l="1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J15" i="12" l="1"/>
  <c r="I15" i="12"/>
  <c r="E17" i="12"/>
  <c r="E18" i="12"/>
  <c r="E19" i="12"/>
  <c r="E20" i="12"/>
  <c r="E21" i="12"/>
  <c r="E22" i="12"/>
  <c r="E23" i="12"/>
  <c r="E24" i="12"/>
  <c r="E25" i="12"/>
  <c r="E26" i="12"/>
  <c r="E27" i="12"/>
  <c r="E16" i="12"/>
  <c r="E29" i="12"/>
  <c r="D28" i="12"/>
  <c r="E30" i="12" l="1"/>
  <c r="E31" i="12"/>
  <c r="E32" i="12"/>
  <c r="E33" i="12"/>
  <c r="E34" i="12"/>
  <c r="E35" i="12"/>
  <c r="E36" i="12"/>
  <c r="E37" i="12"/>
  <c r="E38" i="12"/>
  <c r="E39" i="12"/>
  <c r="E40" i="12"/>
  <c r="E28" i="12" l="1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C31" i="15"/>
  <c r="D31" i="15"/>
  <c r="E31" i="15"/>
  <c r="F31" i="15"/>
  <c r="G31" i="15"/>
  <c r="H31" i="15"/>
  <c r="I31" i="15"/>
  <c r="J31" i="15"/>
  <c r="D10" i="15"/>
  <c r="E10" i="15"/>
  <c r="F10" i="15"/>
  <c r="G10" i="15"/>
  <c r="H10" i="15"/>
  <c r="I10" i="15"/>
  <c r="J10" i="15"/>
  <c r="C10" i="15"/>
  <c r="K9" i="15"/>
  <c r="L9" i="15" s="1"/>
  <c r="AX9" i="15"/>
  <c r="AW9" i="15"/>
  <c r="AV9" i="15"/>
  <c r="AU9" i="15"/>
  <c r="AT9" i="15"/>
  <c r="AS9" i="15"/>
  <c r="AR9" i="15"/>
  <c r="AQ9" i="15"/>
  <c r="AO9" i="15"/>
  <c r="AN9" i="15"/>
  <c r="AM9" i="15"/>
  <c r="AL9" i="15"/>
  <c r="AK9" i="15"/>
  <c r="AJ9" i="15"/>
  <c r="AI9" i="15"/>
  <c r="AH9" i="15"/>
  <c r="AD9" i="15"/>
  <c r="AC9" i="15"/>
  <c r="AB9" i="15"/>
  <c r="AA9" i="15"/>
  <c r="Z9" i="15"/>
  <c r="Y9" i="15"/>
  <c r="X9" i="15"/>
  <c r="W9" i="15"/>
  <c r="U9" i="15"/>
  <c r="T9" i="15"/>
  <c r="S9" i="15"/>
  <c r="R9" i="15"/>
  <c r="Q9" i="15"/>
  <c r="P9" i="15"/>
  <c r="O9" i="15"/>
  <c r="N9" i="15"/>
  <c r="AP31" i="15"/>
  <c r="AG31" i="15"/>
  <c r="V31" i="15"/>
  <c r="M31" i="15"/>
  <c r="AP30" i="15"/>
  <c r="AG30" i="15"/>
  <c r="V30" i="15"/>
  <c r="M30" i="15"/>
  <c r="AP29" i="15"/>
  <c r="AG29" i="15"/>
  <c r="V29" i="15"/>
  <c r="M29" i="15"/>
  <c r="AP28" i="15"/>
  <c r="AG28" i="15"/>
  <c r="V28" i="15"/>
  <c r="M28" i="15"/>
  <c r="AP27" i="15"/>
  <c r="AG27" i="15"/>
  <c r="V27" i="15"/>
  <c r="M27" i="15"/>
  <c r="AP26" i="15"/>
  <c r="AG26" i="15"/>
  <c r="V26" i="15"/>
  <c r="M26" i="15"/>
  <c r="AP25" i="15"/>
  <c r="AG25" i="15"/>
  <c r="V25" i="15"/>
  <c r="M25" i="15"/>
  <c r="AP24" i="15"/>
  <c r="AG24" i="15"/>
  <c r="V24" i="15"/>
  <c r="M24" i="15"/>
  <c r="AP23" i="15"/>
  <c r="AG23" i="15"/>
  <c r="V23" i="15"/>
  <c r="M23" i="15"/>
  <c r="AP22" i="15"/>
  <c r="AG22" i="15"/>
  <c r="V22" i="15"/>
  <c r="M22" i="15"/>
  <c r="AP21" i="15"/>
  <c r="AG21" i="15"/>
  <c r="V21" i="15"/>
  <c r="M21" i="15"/>
  <c r="AP20" i="15"/>
  <c r="AG20" i="15"/>
  <c r="V20" i="15"/>
  <c r="M20" i="15"/>
  <c r="AP19" i="15"/>
  <c r="AG19" i="15"/>
  <c r="V19" i="15"/>
  <c r="M19" i="15"/>
  <c r="AP18" i="15"/>
  <c r="AG18" i="15"/>
  <c r="V18" i="15"/>
  <c r="M18" i="15"/>
  <c r="AP17" i="15"/>
  <c r="AG17" i="15"/>
  <c r="V17" i="15"/>
  <c r="M17" i="15"/>
  <c r="AP16" i="15"/>
  <c r="AG16" i="15"/>
  <c r="V16" i="15"/>
  <c r="M16" i="15"/>
  <c r="AP15" i="15"/>
  <c r="AG15" i="15"/>
  <c r="V15" i="15"/>
  <c r="M15" i="15"/>
  <c r="AP14" i="15"/>
  <c r="AG14" i="15"/>
  <c r="V14" i="15"/>
  <c r="M14" i="15"/>
  <c r="AP13" i="15"/>
  <c r="AG13" i="15"/>
  <c r="V13" i="15"/>
  <c r="M13" i="15"/>
  <c r="AP12" i="15"/>
  <c r="AG12" i="15"/>
  <c r="V12" i="15"/>
  <c r="M12" i="15"/>
  <c r="AP11" i="15"/>
  <c r="AG11" i="15"/>
  <c r="V11" i="15"/>
  <c r="M11" i="15"/>
  <c r="AP10" i="15"/>
  <c r="AG10" i="15"/>
  <c r="V10" i="15"/>
  <c r="M10" i="15"/>
  <c r="AG9" i="15" l="1"/>
  <c r="F9" i="15"/>
  <c r="V9" i="15"/>
  <c r="AP9" i="15"/>
  <c r="B15" i="15"/>
  <c r="B11" i="15"/>
  <c r="B19" i="15"/>
  <c r="J9" i="15"/>
  <c r="M9" i="15"/>
  <c r="AY9" i="15"/>
  <c r="AE9" i="15"/>
  <c r="AF9" i="15" s="1"/>
  <c r="H9" i="15"/>
  <c r="B29" i="15"/>
  <c r="B27" i="15"/>
  <c r="D9" i="15"/>
  <c r="B31" i="15"/>
  <c r="B25" i="15"/>
  <c r="B23" i="15"/>
  <c r="B17" i="15"/>
  <c r="B13" i="15"/>
  <c r="C9" i="15"/>
  <c r="E9" i="15"/>
  <c r="I9" i="15"/>
  <c r="G9" i="15"/>
  <c r="B16" i="15"/>
  <c r="B26" i="15"/>
  <c r="B10" i="15"/>
  <c r="B14" i="15"/>
  <c r="B24" i="15"/>
  <c r="B12" i="15"/>
  <c r="B22" i="15"/>
  <c r="B20" i="15"/>
  <c r="B21" i="15"/>
  <c r="B30" i="15"/>
  <c r="B18" i="15"/>
  <c r="B28" i="15"/>
  <c r="F13" i="14"/>
  <c r="D13" i="14"/>
  <c r="E13" i="14"/>
  <c r="J28" i="12"/>
  <c r="J14" i="12" s="1"/>
  <c r="I28" i="12"/>
  <c r="H28" i="12"/>
  <c r="G28" i="12"/>
  <c r="F28" i="12"/>
  <c r="C28" i="12"/>
  <c r="B28" i="12"/>
  <c r="U28" i="12"/>
  <c r="T28" i="12"/>
  <c r="S28" i="12"/>
  <c r="R28" i="12"/>
  <c r="Q28" i="12"/>
  <c r="P28" i="12"/>
  <c r="O28" i="12"/>
  <c r="N28" i="12"/>
  <c r="M28" i="12"/>
  <c r="U15" i="12"/>
  <c r="T15" i="12"/>
  <c r="S15" i="12"/>
  <c r="R15" i="12"/>
  <c r="Q15" i="12"/>
  <c r="P15" i="12"/>
  <c r="O15" i="12"/>
  <c r="N15" i="12"/>
  <c r="M15" i="12"/>
  <c r="C15" i="12"/>
  <c r="D15" i="12"/>
  <c r="E15" i="12"/>
  <c r="F15" i="12"/>
  <c r="G15" i="12"/>
  <c r="H15" i="12"/>
  <c r="A14" i="12"/>
  <c r="K14" i="12" s="1"/>
  <c r="L14" i="12" s="1"/>
  <c r="V14" i="12" s="1"/>
  <c r="B15" i="12"/>
  <c r="C13" i="9"/>
  <c r="D13" i="9"/>
  <c r="E13" i="9"/>
  <c r="F13" i="9"/>
  <c r="G13" i="9"/>
  <c r="B13" i="9"/>
  <c r="V16" i="3"/>
  <c r="V17" i="3"/>
  <c r="V18" i="3"/>
  <c r="V19" i="3"/>
  <c r="V20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15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15" i="3"/>
  <c r="X16" i="2"/>
  <c r="X17" i="2"/>
  <c r="X18" i="2"/>
  <c r="X19" i="2"/>
  <c r="X20" i="2"/>
  <c r="X21" i="2"/>
  <c r="X22" i="2"/>
  <c r="X23" i="2"/>
  <c r="X24" i="2"/>
  <c r="X25" i="2"/>
  <c r="X26" i="2"/>
  <c r="X15" i="2"/>
  <c r="T26" i="2"/>
  <c r="T25" i="2"/>
  <c r="T24" i="2"/>
  <c r="T23" i="2"/>
  <c r="T22" i="2"/>
  <c r="T21" i="2"/>
  <c r="T20" i="2"/>
  <c r="T19" i="2"/>
  <c r="T18" i="2"/>
  <c r="T17" i="2"/>
  <c r="T16" i="2"/>
  <c r="T15" i="2"/>
  <c r="P26" i="2"/>
  <c r="P25" i="2"/>
  <c r="P24" i="2"/>
  <c r="P23" i="2"/>
  <c r="P22" i="2"/>
  <c r="P21" i="2"/>
  <c r="P20" i="2"/>
  <c r="P19" i="2"/>
  <c r="P18" i="2"/>
  <c r="P17" i="2"/>
  <c r="P16" i="2"/>
  <c r="P15" i="2"/>
  <c r="L26" i="2"/>
  <c r="L25" i="2"/>
  <c r="L24" i="2"/>
  <c r="L23" i="2"/>
  <c r="L22" i="2"/>
  <c r="L21" i="2"/>
  <c r="L20" i="2"/>
  <c r="L19" i="2"/>
  <c r="L18" i="2"/>
  <c r="L17" i="2"/>
  <c r="L16" i="2"/>
  <c r="L15" i="2"/>
  <c r="F16" i="2"/>
  <c r="F17" i="2"/>
  <c r="F18" i="2"/>
  <c r="B18" i="2" s="1"/>
  <c r="F19" i="2"/>
  <c r="F20" i="2"/>
  <c r="F21" i="2"/>
  <c r="B21" i="2" s="1"/>
  <c r="F22" i="2"/>
  <c r="F23" i="2"/>
  <c r="F24" i="2"/>
  <c r="B24" i="2" s="1"/>
  <c r="F25" i="2"/>
  <c r="F26" i="2"/>
  <c r="F15" i="2"/>
  <c r="B15" i="2" s="1"/>
  <c r="K14" i="2"/>
  <c r="AA14" i="2"/>
  <c r="J14" i="2"/>
  <c r="B16" i="2" l="1"/>
  <c r="B22" i="2"/>
  <c r="B19" i="2"/>
  <c r="B25" i="2"/>
  <c r="B26" i="2"/>
  <c r="B20" i="2"/>
  <c r="B23" i="2"/>
  <c r="B17" i="2"/>
  <c r="B24" i="3"/>
  <c r="V14" i="3"/>
  <c r="B36" i="3"/>
  <c r="B33" i="3"/>
  <c r="B30" i="3"/>
  <c r="B27" i="3"/>
  <c r="B21" i="3"/>
  <c r="J14" i="3"/>
  <c r="D14" i="3"/>
  <c r="F14" i="3"/>
  <c r="R14" i="3"/>
  <c r="E14" i="3"/>
  <c r="N14" i="3"/>
  <c r="B18" i="3"/>
  <c r="B17" i="3"/>
  <c r="C14" i="3"/>
  <c r="B31" i="3"/>
  <c r="B26" i="3"/>
  <c r="B20" i="3"/>
  <c r="B32" i="3"/>
  <c r="B25" i="3"/>
  <c r="B19" i="3"/>
  <c r="B35" i="3"/>
  <c r="B34" i="3"/>
  <c r="B29" i="3"/>
  <c r="B28" i="3"/>
  <c r="B23" i="3"/>
  <c r="B22" i="3"/>
  <c r="B16" i="3"/>
  <c r="B9" i="15"/>
  <c r="C13" i="14"/>
  <c r="B15" i="3"/>
  <c r="X17" i="13"/>
  <c r="B14" i="3" l="1"/>
  <c r="N14" i="12"/>
  <c r="O14" i="12"/>
  <c r="P14" i="12"/>
  <c r="Q14" i="12"/>
  <c r="R14" i="12"/>
  <c r="S14" i="12"/>
  <c r="T14" i="12"/>
  <c r="U14" i="12"/>
  <c r="M14" i="12"/>
  <c r="C14" i="12"/>
  <c r="D14" i="12"/>
  <c r="E14" i="12"/>
  <c r="F14" i="12"/>
  <c r="G14" i="12"/>
  <c r="H14" i="12"/>
  <c r="I14" i="12"/>
  <c r="B14" i="12"/>
  <c r="AF17" i="13" l="1"/>
  <c r="AG17" i="13"/>
  <c r="AH17" i="13"/>
  <c r="AI17" i="13"/>
  <c r="AJ17" i="13"/>
  <c r="AD17" i="13"/>
  <c r="AE17" i="13"/>
  <c r="M14" i="2" l="1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L14" i="2"/>
  <c r="C14" i="2"/>
  <c r="D14" i="2"/>
  <c r="E14" i="2"/>
  <c r="F14" i="2"/>
  <c r="G14" i="2"/>
  <c r="H14" i="2"/>
  <c r="I14" i="2"/>
  <c r="B14" i="2"/>
  <c r="A13" i="14" l="1"/>
  <c r="G13" i="14" s="1"/>
  <c r="AC17" i="13"/>
  <c r="AB17" i="13"/>
  <c r="Y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H17" i="13"/>
  <c r="G17" i="13"/>
  <c r="F17" i="13"/>
  <c r="E17" i="13"/>
  <c r="D17" i="13"/>
  <c r="C17" i="13"/>
  <c r="B17" i="13"/>
  <c r="A17" i="13"/>
  <c r="I17" i="13" s="1"/>
  <c r="J17" i="13" s="1"/>
  <c r="Z17" i="13" s="1"/>
  <c r="AA17" i="13" s="1"/>
  <c r="AK17" i="13" s="1"/>
  <c r="A13" i="9"/>
  <c r="H13" i="9" s="1"/>
  <c r="A14" i="3"/>
  <c r="Y14" i="3" s="1"/>
  <c r="A14" i="2"/>
</calcChain>
</file>

<file path=xl/sharedStrings.xml><?xml version="1.0" encoding="utf-8"?>
<sst xmlns="http://schemas.openxmlformats.org/spreadsheetml/2006/main" count="1206" uniqueCount="468">
  <si>
    <t>Registration of Tourist Service Establishments(Cont'd)</t>
  </si>
  <si>
    <t>무안군</t>
  </si>
  <si>
    <t>영광군</t>
  </si>
  <si>
    <t>보성군</t>
  </si>
  <si>
    <t>구례군</t>
  </si>
  <si>
    <t>담양군</t>
  </si>
  <si>
    <t>곡성군</t>
  </si>
  <si>
    <t>강진군</t>
  </si>
  <si>
    <t>장성군</t>
  </si>
  <si>
    <t>나주시</t>
  </si>
  <si>
    <t>해남군</t>
  </si>
  <si>
    <t>고흥군</t>
  </si>
  <si>
    <t>순천시</t>
  </si>
  <si>
    <t>영암군</t>
  </si>
  <si>
    <t>장흥군</t>
  </si>
  <si>
    <t>화순군</t>
  </si>
  <si>
    <t xml:space="preserve"> </t>
  </si>
  <si>
    <t>광양시</t>
  </si>
  <si>
    <t>함평군</t>
  </si>
  <si>
    <t xml:space="preserve"> Recreational</t>
  </si>
  <si>
    <t>Jangheung-gun</t>
  </si>
  <si>
    <t>Recreational</t>
  </si>
  <si>
    <t>Gokseong-gun</t>
  </si>
  <si>
    <t>Korean-style</t>
  </si>
  <si>
    <t>Hampyeong-gun</t>
  </si>
  <si>
    <t>Other material</t>
  </si>
  <si>
    <t>Gwangyang-si</t>
  </si>
  <si>
    <t>for Tourists</t>
  </si>
  <si>
    <t>Other hotels</t>
  </si>
  <si>
    <t>Oils and fats</t>
  </si>
  <si>
    <t>Jangseong-gun</t>
  </si>
  <si>
    <t>Motorist</t>
  </si>
  <si>
    <t>Yeonggwang-gun</t>
  </si>
  <si>
    <t>Registered Motor Vehicles</t>
  </si>
  <si>
    <t>Tonnage Carried by Vessels</t>
  </si>
  <si>
    <t>Source : Tourism Division</t>
  </si>
  <si>
    <t>Registered Motor Vehicles(Cont'd)</t>
  </si>
  <si>
    <t>Off-boarding</t>
  </si>
  <si>
    <t>Registered Motor Vehicles by Si and Gun</t>
  </si>
  <si>
    <t>Transportation volume by commodities</t>
  </si>
  <si>
    <t>Haenam-gun</t>
  </si>
  <si>
    <t>Suncheon-si</t>
  </si>
  <si>
    <t>Hwasun-gun</t>
  </si>
  <si>
    <t>Gurye-gun</t>
  </si>
  <si>
    <t>facilities</t>
  </si>
  <si>
    <t>Damyang-gun</t>
  </si>
  <si>
    <t>Shinan-gun</t>
  </si>
  <si>
    <t>Mokpo-si</t>
  </si>
  <si>
    <t>Gangjin-gun</t>
  </si>
  <si>
    <t>Muan-gun</t>
  </si>
  <si>
    <t>Boseong-gun</t>
  </si>
  <si>
    <t>Wando-gun</t>
  </si>
  <si>
    <t>Yeosu-si</t>
  </si>
  <si>
    <t>Jindo-gun</t>
  </si>
  <si>
    <t>Goheung-gun</t>
  </si>
  <si>
    <t>Yeongam-gun</t>
  </si>
  <si>
    <t>On-boarding</t>
  </si>
  <si>
    <t>Facilities</t>
  </si>
  <si>
    <t>arts for</t>
  </si>
  <si>
    <t>Domestic</t>
  </si>
  <si>
    <t>convenience</t>
  </si>
  <si>
    <t>Ocean-going</t>
  </si>
  <si>
    <t>Attractions</t>
  </si>
  <si>
    <t>Amusement</t>
  </si>
  <si>
    <t>Iron  ore</t>
  </si>
  <si>
    <t>Bituminous</t>
  </si>
  <si>
    <t>Machinery</t>
  </si>
  <si>
    <t>Domestic &amp;</t>
  </si>
  <si>
    <t>Planning</t>
  </si>
  <si>
    <t xml:space="preserve">   호텔업   </t>
  </si>
  <si>
    <t>Fertilizer</t>
  </si>
  <si>
    <t>recreation</t>
  </si>
  <si>
    <t>Arriving</t>
  </si>
  <si>
    <t>material</t>
  </si>
  <si>
    <t>Anthracite</t>
  </si>
  <si>
    <t>services</t>
  </si>
  <si>
    <t>Photography</t>
  </si>
  <si>
    <t>complexes</t>
  </si>
  <si>
    <t>Revenues</t>
  </si>
  <si>
    <t>Performing</t>
  </si>
  <si>
    <t>Tourists</t>
  </si>
  <si>
    <t>City Circle</t>
  </si>
  <si>
    <t>Overseas</t>
  </si>
  <si>
    <t>passengers</t>
  </si>
  <si>
    <t>Restaurants</t>
  </si>
  <si>
    <t>Registration of Tourist Service Establishments</t>
  </si>
  <si>
    <t>minium</t>
  </si>
  <si>
    <t>유람선업</t>
  </si>
  <si>
    <t>연  별</t>
  </si>
  <si>
    <t>Iron</t>
  </si>
  <si>
    <t>Comme-</t>
  </si>
  <si>
    <t>Timber</t>
  </si>
  <si>
    <t>관  광</t>
  </si>
  <si>
    <t>자 동 차</t>
  </si>
  <si>
    <t>Private</t>
  </si>
  <si>
    <t>도착톤수</t>
  </si>
  <si>
    <t>Feb.</t>
  </si>
  <si>
    <t>Special</t>
  </si>
  <si>
    <t>Aug.</t>
  </si>
  <si>
    <t>Jul.</t>
  </si>
  <si>
    <t>Coastal</t>
  </si>
  <si>
    <t>항만청별</t>
  </si>
  <si>
    <t>화물수입</t>
  </si>
  <si>
    <t>Apr.</t>
  </si>
  <si>
    <t>cruises</t>
  </si>
  <si>
    <t>Yeosu</t>
  </si>
  <si>
    <t>연안화물</t>
  </si>
  <si>
    <t>house experience</t>
  </si>
  <si>
    <t>Volume of traffic</t>
  </si>
  <si>
    <t>Number of Visitors</t>
  </si>
  <si>
    <t>완도군</t>
  </si>
  <si>
    <t>진도군</t>
  </si>
  <si>
    <t xml:space="preserve"> - </t>
  </si>
  <si>
    <t>여수시</t>
  </si>
  <si>
    <t>신안군</t>
  </si>
  <si>
    <t>목포시</t>
  </si>
  <si>
    <t>식당업</t>
  </si>
  <si>
    <t>유연탄</t>
  </si>
  <si>
    <t>무연탄</t>
  </si>
  <si>
    <t>국 내</t>
  </si>
  <si>
    <t>펜션업</t>
  </si>
  <si>
    <t>휴양업</t>
  </si>
  <si>
    <t>영업용</t>
  </si>
  <si>
    <t>기계류</t>
  </si>
  <si>
    <t>`</t>
  </si>
  <si>
    <t>시멘트</t>
  </si>
  <si>
    <t>자가용</t>
  </si>
  <si>
    <t>호텔업</t>
  </si>
  <si>
    <t>May</t>
  </si>
  <si>
    <t>철광석</t>
  </si>
  <si>
    <t>국내외</t>
  </si>
  <si>
    <t>유지류</t>
  </si>
  <si>
    <t>사진업</t>
  </si>
  <si>
    <t>수송량</t>
  </si>
  <si>
    <t>hotel</t>
  </si>
  <si>
    <t>Oils</t>
  </si>
  <si>
    <t>Jan.</t>
  </si>
  <si>
    <t>월   별</t>
  </si>
  <si>
    <t>Dec.</t>
  </si>
  <si>
    <t>기타유원</t>
  </si>
  <si>
    <t>외국인전용</t>
  </si>
  <si>
    <t>ment</t>
  </si>
  <si>
    <t>(로프웨이)</t>
  </si>
  <si>
    <t>월  별</t>
  </si>
  <si>
    <t>Mar.</t>
  </si>
  <si>
    <t>여객수입</t>
  </si>
  <si>
    <t>유흥음식점업</t>
  </si>
  <si>
    <t>rcial</t>
  </si>
  <si>
    <t>Mokpo</t>
  </si>
  <si>
    <t>Govern-</t>
  </si>
  <si>
    <t>기타광석</t>
  </si>
  <si>
    <t>가  족</t>
  </si>
  <si>
    <t>시 설 업</t>
  </si>
  <si>
    <t>Jun.</t>
  </si>
  <si>
    <t xml:space="preserve"> Hotel</t>
  </si>
  <si>
    <t>May.</t>
  </si>
  <si>
    <t>Complex</t>
  </si>
  <si>
    <t>Si, Gun</t>
  </si>
  <si>
    <t>General</t>
  </si>
  <si>
    <t>연   별</t>
  </si>
  <si>
    <t>Naju-si</t>
  </si>
  <si>
    <t>Total</t>
  </si>
  <si>
    <t>Year</t>
  </si>
  <si>
    <t>카지노업</t>
  </si>
  <si>
    <t>관광호텔업</t>
  </si>
  <si>
    <t>등록대수</t>
  </si>
  <si>
    <t>한옥체험업</t>
  </si>
  <si>
    <t>유  류</t>
  </si>
  <si>
    <t>Oct.</t>
  </si>
  <si>
    <t>승차인원</t>
  </si>
  <si>
    <t>Other</t>
  </si>
  <si>
    <t>Tourist</t>
  </si>
  <si>
    <t>Others</t>
  </si>
  <si>
    <t>야영장업</t>
  </si>
  <si>
    <t>Loafway</t>
  </si>
  <si>
    <t>tourist</t>
  </si>
  <si>
    <t>Family</t>
  </si>
  <si>
    <t>기 획 업</t>
  </si>
  <si>
    <t>Pension</t>
  </si>
  <si>
    <t>Casino</t>
  </si>
  <si>
    <t>휴양콘도</t>
  </si>
  <si>
    <t>공연장업</t>
  </si>
  <si>
    <t>강차인원</t>
  </si>
  <si>
    <t>관    광</t>
  </si>
  <si>
    <t>Resort</t>
  </si>
  <si>
    <t>Nov.</t>
  </si>
  <si>
    <t>무료관광지</t>
  </si>
  <si>
    <t>fish</t>
  </si>
  <si>
    <t>Condo-</t>
  </si>
  <si>
    <t>종합휴양업</t>
  </si>
  <si>
    <t>Fresh</t>
  </si>
  <si>
    <t>외항화물</t>
  </si>
  <si>
    <t>관광유흥</t>
  </si>
  <si>
    <t>Tourism</t>
  </si>
  <si>
    <t>Grain</t>
  </si>
  <si>
    <t>미니엄업</t>
  </si>
  <si>
    <t>Cement</t>
  </si>
  <si>
    <t>Sep.</t>
  </si>
  <si>
    <t>일반유원</t>
  </si>
  <si>
    <t>Month</t>
  </si>
  <si>
    <t>freight</t>
  </si>
  <si>
    <t>종합유원</t>
  </si>
  <si>
    <t>발송톤수</t>
  </si>
  <si>
    <t>음식점업</t>
  </si>
  <si>
    <t>수송인원</t>
  </si>
  <si>
    <t>Sending</t>
  </si>
  <si>
    <t>집계관광지수</t>
  </si>
  <si>
    <t>cars</t>
  </si>
  <si>
    <t>Exclusive to Foreigners</t>
  </si>
  <si>
    <r>
      <t xml:space="preserve">384   </t>
    </r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교통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체"/>
        <family val="1"/>
        <charset val="129"/>
      </rPr>
      <t>관광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정보통신</t>
    </r>
    <phoneticPr fontId="21" type="noConversion"/>
  </si>
  <si>
    <r>
      <t xml:space="preserve">390   </t>
    </r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교통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체"/>
        <family val="1"/>
        <charset val="129"/>
      </rPr>
      <t>관광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정보통신</t>
    </r>
    <phoneticPr fontId="21" type="noConversion"/>
  </si>
  <si>
    <r>
      <t xml:space="preserve">394   </t>
    </r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교통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체"/>
        <family val="1"/>
        <charset val="129"/>
      </rPr>
      <t>관광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정보통신</t>
    </r>
    <phoneticPr fontId="21" type="noConversion"/>
  </si>
  <si>
    <t>1. 자동차 등록</t>
    <phoneticPr fontId="21" type="noConversion"/>
  </si>
  <si>
    <t>1. 자동차 등록(속)</t>
    <phoneticPr fontId="21" type="noConversion"/>
  </si>
  <si>
    <r>
      <rPr>
        <sz val="10"/>
        <color indexed="8"/>
        <rFont val="바탕"/>
        <family val="1"/>
        <charset val="129"/>
      </rPr>
      <t>ⅩⅠ</t>
    </r>
    <r>
      <rPr>
        <sz val="10"/>
        <color indexed="8"/>
        <rFont val="Arial Narrow"/>
        <family val="2"/>
      </rPr>
      <t>. Transportation, Tourism and Information Telecommunications   377</t>
    </r>
    <phoneticPr fontId="21" type="noConversion"/>
  </si>
  <si>
    <r>
      <t xml:space="preserve">378   </t>
    </r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교통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체"/>
        <family val="1"/>
        <charset val="129"/>
      </rPr>
      <t>관광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정보통신</t>
    </r>
    <phoneticPr fontId="21" type="noConversion"/>
  </si>
  <si>
    <r>
      <rPr>
        <sz val="10"/>
        <color indexed="8"/>
        <rFont val="바탕"/>
        <family val="1"/>
        <charset val="129"/>
      </rPr>
      <t>ⅩⅠ</t>
    </r>
    <r>
      <rPr>
        <sz val="10"/>
        <color indexed="8"/>
        <rFont val="Arial Narrow"/>
        <family val="2"/>
      </rPr>
      <t>. Transportation, Tourism and Information Telecommunications   379</t>
    </r>
    <phoneticPr fontId="21" type="noConversion"/>
  </si>
  <si>
    <r>
      <t xml:space="preserve">380   </t>
    </r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교통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체"/>
        <family val="1"/>
        <charset val="129"/>
      </rPr>
      <t>관광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정보통신</t>
    </r>
    <phoneticPr fontId="21" type="noConversion"/>
  </si>
  <si>
    <r>
      <rPr>
        <sz val="10"/>
        <color indexed="8"/>
        <rFont val="바탕"/>
        <family val="1"/>
        <charset val="129"/>
      </rPr>
      <t>ⅩⅠ.</t>
    </r>
    <r>
      <rPr>
        <sz val="10"/>
        <color indexed="8"/>
        <rFont val="Arial Narrow"/>
        <family val="2"/>
      </rPr>
      <t xml:space="preserve"> Transportation, Tourism and Information Telecommunications   381</t>
    </r>
    <phoneticPr fontId="21" type="noConversion"/>
  </si>
  <si>
    <r>
      <rPr>
        <sz val="10"/>
        <color indexed="8"/>
        <rFont val="바탕"/>
        <family val="1"/>
        <charset val="129"/>
      </rPr>
      <t>ⅩⅠ</t>
    </r>
    <r>
      <rPr>
        <sz val="10"/>
        <color indexed="8"/>
        <rFont val="Arial Narrow"/>
        <family val="2"/>
      </rPr>
      <t>. Transportation, Tourism and Information Telecommunications   385</t>
    </r>
    <phoneticPr fontId="21" type="noConversion"/>
  </si>
  <si>
    <r>
      <rPr>
        <sz val="10"/>
        <color indexed="8"/>
        <rFont val="바탕"/>
        <family val="1"/>
        <charset val="129"/>
      </rPr>
      <t>ⅩⅠ</t>
    </r>
    <r>
      <rPr>
        <sz val="10"/>
        <color indexed="8"/>
        <rFont val="Arial Narrow"/>
        <family val="2"/>
      </rPr>
      <t>. Transportation, Tourism and Information Telecommunications   395</t>
    </r>
    <phoneticPr fontId="21" type="noConversion"/>
  </si>
  <si>
    <r>
      <t xml:space="preserve">396   </t>
    </r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체"/>
        <family val="1"/>
        <charset val="129"/>
      </rPr>
      <t>교통</t>
    </r>
    <r>
      <rPr>
        <sz val="10"/>
        <color indexed="8"/>
        <rFont val="Arial Narrow"/>
        <family val="2"/>
      </rPr>
      <t>·</t>
    </r>
    <r>
      <rPr>
        <sz val="10"/>
        <color indexed="8"/>
        <rFont val="바탕체"/>
        <family val="1"/>
        <charset val="129"/>
      </rPr>
      <t>관광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체"/>
        <family val="1"/>
        <charset val="129"/>
      </rPr>
      <t>정보통신</t>
    </r>
    <phoneticPr fontId="21" type="noConversion"/>
  </si>
  <si>
    <r>
      <rPr>
        <sz val="10"/>
        <color indexed="8"/>
        <rFont val="바탕"/>
        <family val="1"/>
        <charset val="129"/>
      </rPr>
      <t>ⅩⅠ</t>
    </r>
    <r>
      <rPr>
        <sz val="10"/>
        <color indexed="8"/>
        <rFont val="Arial Narrow"/>
        <family val="2"/>
      </rPr>
      <t>. Transportation, Tourism and Information Telecommunications   397</t>
    </r>
    <phoneticPr fontId="21" type="noConversion"/>
  </si>
  <si>
    <r>
      <rPr>
        <sz val="10"/>
        <color indexed="8"/>
        <rFont val="바탕체"/>
        <family val="1"/>
        <charset val="129"/>
      </rPr>
      <t>ⅩⅠ</t>
    </r>
    <r>
      <rPr>
        <sz val="10"/>
        <color indexed="8"/>
        <rFont val="Arial Narrow"/>
        <family val="2"/>
      </rPr>
      <t>. Transportation, Tourism and Information Telecommunications   399</t>
    </r>
    <phoneticPr fontId="21" type="noConversion"/>
  </si>
  <si>
    <t>ⅩⅠ. 교통·관광 및 정보통신   
Transportation, Tourism and Information Telecommunications</t>
  </si>
  <si>
    <t>연       별</t>
  </si>
  <si>
    <t>월       별</t>
  </si>
  <si>
    <r>
      <rPr>
        <sz val="10"/>
        <color indexed="8"/>
        <rFont val="-윤고딕320"/>
        <family val="1"/>
        <charset val="129"/>
      </rPr>
      <t>합  계</t>
    </r>
    <r>
      <rPr>
        <vertAlign val="superscript"/>
        <sz val="10"/>
        <color indexed="8"/>
        <rFont val="Arial Narrow"/>
        <family val="2"/>
      </rPr>
      <t>1)</t>
    </r>
    <r>
      <rPr>
        <sz val="10"/>
        <color indexed="8"/>
        <rFont val="Arial Narrow"/>
        <family val="2"/>
      </rPr>
      <t xml:space="preserve">      Total</t>
    </r>
    <phoneticPr fontId="21" type="noConversion"/>
  </si>
  <si>
    <t>관  용</t>
  </si>
  <si>
    <r>
      <rPr>
        <sz val="10"/>
        <color indexed="8"/>
        <rFont val="-윤고딕320"/>
        <family val="1"/>
        <charset val="129"/>
      </rPr>
      <t xml:space="preserve">승용차  </t>
    </r>
    <r>
      <rPr>
        <sz val="10"/>
        <color indexed="8"/>
        <rFont val="Arial Narrow"/>
        <family val="2"/>
      </rPr>
      <t>Passenger cars</t>
    </r>
    <phoneticPr fontId="21" type="noConversion"/>
  </si>
  <si>
    <r>
      <t xml:space="preserve">1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</si>
  <si>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>2</t>
    </r>
    <r>
      <rPr>
        <sz val="10"/>
        <color indexed="8"/>
        <rFont val="-윤고딕320"/>
        <family val="1"/>
        <charset val="129"/>
      </rPr>
      <t xml:space="preserve"> 월</t>
    </r>
    <phoneticPr fontId="21" type="noConversion"/>
  </si>
  <si>
    <r>
      <t xml:space="preserve">3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</si>
  <si>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4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</si>
  <si>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5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</si>
  <si>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6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</si>
  <si>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7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</si>
  <si>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>8</t>
    </r>
    <r>
      <rPr>
        <sz val="10"/>
        <color indexed="8"/>
        <rFont val="바탕체"/>
        <family val="1"/>
        <charset val="129"/>
      </rPr>
      <t xml:space="preserve">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</si>
  <si>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9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</si>
  <si>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10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</si>
  <si>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11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</si>
  <si>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12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</si>
  <si>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rPr>
        <sz val="10"/>
        <color indexed="8"/>
        <rFont val="-윤고딕320"/>
        <family val="1"/>
        <charset val="129"/>
      </rPr>
      <t>승합차</t>
    </r>
    <r>
      <rPr>
        <sz val="10"/>
        <color indexed="8"/>
        <rFont val="Arial Narrow"/>
        <family val="2"/>
      </rPr>
      <t xml:space="preserve">  Buses</t>
    </r>
    <phoneticPr fontId="21" type="noConversion"/>
  </si>
  <si>
    <r>
      <rPr>
        <sz val="10"/>
        <color indexed="8"/>
        <rFont val="-윤고딕320"/>
        <family val="1"/>
        <charset val="129"/>
      </rPr>
      <t>화물차</t>
    </r>
    <r>
      <rPr>
        <sz val="10"/>
        <color indexed="8"/>
        <rFont val="Arial Narrow"/>
        <family val="2"/>
      </rPr>
      <t xml:space="preserve">  Trucks</t>
    </r>
    <phoneticPr fontId="21" type="noConversion"/>
  </si>
  <si>
    <r>
      <rPr>
        <sz val="10"/>
        <color indexed="8"/>
        <rFont val="-윤고딕320"/>
        <family val="1"/>
        <charset val="129"/>
      </rPr>
      <t>특수차</t>
    </r>
    <r>
      <rPr>
        <sz val="10"/>
        <color indexed="8"/>
        <rFont val="Arial Narrow"/>
        <family val="2"/>
      </rPr>
      <t xml:space="preserve">  Special cars</t>
    </r>
    <phoneticPr fontId="21" type="noConversion"/>
  </si>
  <si>
    <t>시 군 별</t>
  </si>
  <si>
    <r>
      <rPr>
        <sz val="10"/>
        <color indexed="8"/>
        <rFont val="-윤고딕320"/>
        <family val="1"/>
        <charset val="129"/>
      </rPr>
      <t xml:space="preserve">승용차 </t>
    </r>
    <r>
      <rPr>
        <sz val="10"/>
        <color indexed="8"/>
        <rFont val="Arial Narrow"/>
        <family val="2"/>
      </rPr>
      <t xml:space="preserve"> Passenger cars</t>
    </r>
    <phoneticPr fontId="21" type="noConversion"/>
  </si>
  <si>
    <r>
      <rPr>
        <sz val="10"/>
        <color indexed="8"/>
        <rFont val="-윤고딕320"/>
        <family val="1"/>
        <charset val="129"/>
      </rPr>
      <t>승합차</t>
    </r>
    <r>
      <rPr>
        <sz val="10"/>
        <color indexed="8"/>
        <rFont val="Arial Narrow"/>
        <family val="2"/>
      </rPr>
      <t xml:space="preserve">  Buses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</si>
  <si>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화물차 </t>
    </r>
    <r>
      <rPr>
        <sz val="10"/>
        <color indexed="8"/>
        <rFont val="Arial Narrow"/>
        <family val="2"/>
      </rPr>
      <t xml:space="preserve"> Trucks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</si>
  <si>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특수차 </t>
    </r>
    <r>
      <rPr>
        <sz val="10"/>
        <color indexed="8"/>
        <rFont val="Arial Narrow"/>
        <family val="2"/>
      </rPr>
      <t xml:space="preserve"> Special cars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</si>
  <si>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여            객      </t>
    </r>
    <r>
      <rPr>
        <sz val="10"/>
        <color indexed="8"/>
        <rFont val="Arial Narrow"/>
        <family val="2"/>
      </rPr>
      <t xml:space="preserve">          Passenger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</si>
  <si>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계  </t>
    </r>
    <r>
      <rPr>
        <sz val="10"/>
        <color indexed="8"/>
        <rFont val="Arial Narrow"/>
        <family val="2"/>
      </rPr>
      <t xml:space="preserve">    Total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</si>
  <si>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시외버스 </t>
    </r>
    <r>
      <rPr>
        <sz val="10"/>
        <color indexed="8"/>
        <rFont val="Arial Narrow"/>
        <family val="2"/>
      </rPr>
      <t xml:space="preserve">  Intra-city buses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</si>
  <si>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시내버스 </t>
    </r>
    <r>
      <rPr>
        <sz val="10"/>
        <color indexed="8"/>
        <rFont val="Arial Narrow"/>
        <family val="2"/>
      </rPr>
      <t xml:space="preserve">  Inter-city buses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</si>
  <si>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택   시   </t>
    </r>
    <r>
      <rPr>
        <sz val="10"/>
        <color indexed="8"/>
        <rFont val="Arial Narrow"/>
        <family val="2"/>
      </rPr>
      <t xml:space="preserve">  Taxi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</si>
  <si>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전 세  </t>
    </r>
    <r>
      <rPr>
        <sz val="10"/>
        <color indexed="8"/>
        <rFont val="Arial Narrow"/>
        <family val="2"/>
      </rPr>
      <t xml:space="preserve">Chartered car          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</si>
  <si>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화           물       </t>
    </r>
    <r>
      <rPr>
        <sz val="10"/>
        <color indexed="8"/>
        <rFont val="Arial Narrow"/>
        <family val="2"/>
      </rPr>
      <t xml:space="preserve">      Freight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</si>
  <si>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계  </t>
    </r>
    <r>
      <rPr>
        <sz val="10"/>
        <color indexed="8"/>
        <rFont val="Arial Narrow"/>
        <family val="2"/>
      </rPr>
      <t xml:space="preserve">   Total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</si>
  <si>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일 반   </t>
    </r>
    <r>
      <rPr>
        <sz val="10"/>
        <color indexed="8"/>
        <rFont val="Arial Narrow"/>
        <family val="2"/>
      </rPr>
      <t>General cargo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</si>
  <si>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용 달  </t>
    </r>
    <r>
      <rPr>
        <sz val="10"/>
        <color indexed="8"/>
        <rFont val="Arial Narrow"/>
        <family val="2"/>
      </rPr>
      <t xml:space="preserve"> Delivery cargo</t>
    </r>
    <phoneticPr fontId="21" type="noConversion"/>
  </si>
  <si>
    <r>
      <t xml:space="preserve">1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</si>
  <si>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2 </t>
    </r>
    <r>
      <rPr>
        <sz val="10"/>
        <rFont val="-윤고딕320"/>
        <family val="1"/>
        <charset val="129"/>
      </rPr>
      <t>월</t>
    </r>
    <phoneticPr fontId="21" type="noConversion"/>
  </si>
  <si>
    <r>
      <t>3</t>
    </r>
    <r>
      <rPr>
        <sz val="10"/>
        <rFont val="-윤고딕320"/>
        <family val="1"/>
        <charset val="129"/>
      </rPr>
      <t xml:space="preserve"> 월</t>
    </r>
    <phoneticPr fontId="21" type="noConversion"/>
  </si>
  <si>
    <r>
      <t xml:space="preserve">4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</si>
  <si>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5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</si>
  <si>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6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</si>
  <si>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7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</si>
  <si>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8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</si>
  <si>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9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</si>
  <si>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10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</si>
  <si>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11 </t>
    </r>
    <r>
      <rPr>
        <sz val="10"/>
        <rFont val="-윤고딕320"/>
        <family val="1"/>
        <charset val="129"/>
      </rPr>
      <t>월</t>
    </r>
    <phoneticPr fontId="21" type="noConversion"/>
  </si>
  <si>
    <r>
      <t xml:space="preserve">12 </t>
    </r>
    <r>
      <rPr>
        <sz val="10"/>
        <rFont val="-윤고딕320"/>
        <family val="1"/>
        <charset val="129"/>
      </rPr>
      <t>월</t>
    </r>
    <phoneticPr fontId="21" type="noConversion"/>
  </si>
  <si>
    <t>합    계</t>
  </si>
  <si>
    <r>
      <rPr>
        <sz val="10"/>
        <color indexed="8"/>
        <rFont val="-윤고딕320"/>
        <family val="1"/>
        <charset val="129"/>
      </rPr>
      <t xml:space="preserve">여   객     </t>
    </r>
    <r>
      <rPr>
        <sz val="10"/>
        <color indexed="8"/>
        <rFont val="Arial Narrow"/>
        <family val="2"/>
      </rPr>
      <t xml:space="preserve"> Passenger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</si>
  <si>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화   물  </t>
    </r>
    <r>
      <rPr>
        <sz val="10"/>
        <color indexed="8"/>
        <rFont val="Arial Narrow"/>
        <family val="2"/>
      </rPr>
      <t xml:space="preserve">    Freight</t>
    </r>
    <phoneticPr fontId="21" type="noConversion"/>
  </si>
  <si>
    <r>
      <t xml:space="preserve">2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</si>
  <si>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4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</si>
  <si>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r>
      <t xml:space="preserve">8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</si>
  <si>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t>주  요  화  물  별  수  송  량</t>
  </si>
  <si>
    <t>양  곡</t>
  </si>
  <si>
    <t>비  료</t>
  </si>
  <si>
    <t>목  재</t>
  </si>
  <si>
    <t>선  어</t>
  </si>
  <si>
    <t>철  재</t>
  </si>
  <si>
    <t>기  타</t>
  </si>
  <si>
    <r>
      <t>3</t>
    </r>
    <r>
      <rPr>
        <sz val="10"/>
        <color indexed="8"/>
        <rFont val="-윤고딕320"/>
        <family val="1"/>
        <charset val="129"/>
      </rPr>
      <t xml:space="preserve"> 월</t>
    </r>
    <phoneticPr fontId="21" type="noConversion"/>
  </si>
  <si>
    <r>
      <t>4</t>
    </r>
    <r>
      <rPr>
        <sz val="10"/>
        <color indexed="8"/>
        <rFont val="-윤고딕320"/>
        <family val="1"/>
        <charset val="129"/>
      </rPr>
      <t xml:space="preserve"> 월</t>
    </r>
    <phoneticPr fontId="21" type="noConversion"/>
  </si>
  <si>
    <t>관      광</t>
    <phoneticPr fontId="21" type="noConversion"/>
  </si>
  <si>
    <t>전   문</t>
    <phoneticPr fontId="21" type="noConversion"/>
  </si>
  <si>
    <r>
      <rPr>
        <sz val="10"/>
        <color indexed="8"/>
        <rFont val="-윤고딕320"/>
        <family val="1"/>
        <charset val="129"/>
      </rPr>
      <t>국제회의업</t>
    </r>
    <r>
      <rPr>
        <sz val="10"/>
        <color indexed="8"/>
        <rFont val="Arial Narrow"/>
        <family val="2"/>
      </rPr>
      <t>Organizing International Meeting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</si>
  <si>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 유원시설업 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Recreational Facilities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</si>
  <si>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내국인  </t>
    </r>
    <r>
      <rPr>
        <sz val="10"/>
        <color indexed="8"/>
        <rFont val="돋움"/>
        <family val="3"/>
        <charset val="129"/>
      </rPr>
      <t xml:space="preserve"> </t>
    </r>
    <r>
      <rPr>
        <sz val="10"/>
        <color indexed="8"/>
        <rFont val="Arial Narrow"/>
        <family val="2"/>
      </rPr>
      <t>Domestic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</si>
  <si>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 외국인</t>
    </r>
    <r>
      <rPr>
        <sz val="10"/>
        <color indexed="8"/>
        <rFont val="돋움"/>
        <family val="3"/>
        <charset val="129"/>
      </rPr>
      <t xml:space="preserve">   </t>
    </r>
    <r>
      <rPr>
        <sz val="10"/>
        <color indexed="8"/>
        <rFont val="Arial Narrow"/>
        <family val="2"/>
      </rPr>
      <t>Foreign</t>
    </r>
    <phoneticPr fontId="21" type="noConversion"/>
  </si>
  <si>
    <r>
      <t xml:space="preserve">10 </t>
    </r>
    <r>
      <rPr>
        <sz val="10"/>
        <color indexed="8"/>
        <rFont val="-윤고딕320"/>
        <family val="1"/>
        <charset val="129"/>
      </rPr>
      <t>월</t>
    </r>
    <phoneticPr fontId="21" type="noConversion"/>
  </si>
  <si>
    <t>※2013.6 이후 주요관광지점 방문객 수는 객관적 증빙이 있어야만 인정</t>
    <phoneticPr fontId="24" type="noConversion"/>
  </si>
  <si>
    <t>목포지방해양수산청</t>
    <phoneticPr fontId="21" type="noConversion"/>
  </si>
  <si>
    <t>Note: 1) Excluding Motorcycle</t>
    <phoneticPr fontId="21" type="noConversion"/>
  </si>
  <si>
    <t>자료: 도로교통과</t>
    <phoneticPr fontId="21" type="noConversion"/>
  </si>
  <si>
    <t>주: 1) 이륜자동차 미포함</t>
    <phoneticPr fontId="21" type="noConversion"/>
  </si>
  <si>
    <t>주: 1) 합계에 이륜자동차 미포함</t>
    <phoneticPr fontId="21" type="noConversion"/>
  </si>
  <si>
    <t>단위: 대</t>
    <phoneticPr fontId="21" type="noConversion"/>
  </si>
  <si>
    <t>Unit: each</t>
    <phoneticPr fontId="21" type="noConversion"/>
  </si>
  <si>
    <t>1-1. 시군별 자동차 등록</t>
    <phoneticPr fontId="21" type="noConversion"/>
  </si>
  <si>
    <t>단위: 여객/천명, 화물/천톤</t>
    <phoneticPr fontId="21" type="noConversion"/>
  </si>
  <si>
    <t>Unit: passenger/1,000 person, freight/1,000 ton</t>
    <phoneticPr fontId="21" type="noConversion"/>
  </si>
  <si>
    <t xml:space="preserve">단위: 명, 톤, 천원 </t>
    <phoneticPr fontId="21" type="noConversion"/>
  </si>
  <si>
    <t>Unit: person, ton, 1,000 won</t>
    <phoneticPr fontId="21" type="noConversion"/>
  </si>
  <si>
    <t>단위: 천톤</t>
    <phoneticPr fontId="21" type="noConversion"/>
  </si>
  <si>
    <t>Unit: 1,000 ton</t>
    <phoneticPr fontId="21" type="noConversion"/>
  </si>
  <si>
    <t>자료: 관광과</t>
    <phoneticPr fontId="21" type="noConversion"/>
  </si>
  <si>
    <t>주: 1) 여행업에서 하나의 사업체가 국내여행업과 국외여행업 모두 등록한 경우 국내·외여행업으로 분류</t>
    <phoneticPr fontId="21" type="noConversion"/>
  </si>
  <si>
    <t xml:space="preserve">    2) 기타호텔업에는 수상관광호텔업, 한국전통호텔업, 호스텔업이 포함 </t>
    <phoneticPr fontId="21" type="noConversion"/>
  </si>
  <si>
    <t xml:space="preserve">    3) 관광편의시설업 중 한옥체험업은 2009년 관광진흥법규 개정에 의거, 2009년부터 대상업종으로 추가</t>
    <phoneticPr fontId="21" type="noConversion"/>
  </si>
  <si>
    <t>Unit: number</t>
    <phoneticPr fontId="21" type="noConversion"/>
  </si>
  <si>
    <t>단위: 개소</t>
    <phoneticPr fontId="21" type="noConversion"/>
  </si>
  <si>
    <t>단위: 명</t>
    <phoneticPr fontId="21" type="noConversion"/>
  </si>
  <si>
    <t>Unit: person</t>
    <phoneticPr fontId="21" type="noConversion"/>
  </si>
  <si>
    <t>자료: 관광과(관광지식정보시스템 관광지점 승인 후 등록)</t>
    <phoneticPr fontId="24" type="noConversion"/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</si>
  <si>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</si>
  <si>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</si>
  <si>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</si>
  <si>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</si>
  <si>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</si>
  <si>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</si>
  <si>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</si>
  <si>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</si>
  <si>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</si>
  <si>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</si>
  <si>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</si>
  <si>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</si>
  <si>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자료: 한국철도공사 광주, 전남본부</t>
    <phoneticPr fontId="21" type="noConversion"/>
  </si>
  <si>
    <t>단위: 대</t>
    <phoneticPr fontId="21" type="noConversion"/>
  </si>
  <si>
    <r>
      <t>2</t>
    </r>
    <r>
      <rPr>
        <sz val="10"/>
        <color indexed="8"/>
        <rFont val="-윤고딕320"/>
        <family val="1"/>
        <charset val="129"/>
      </rPr>
      <t xml:space="preserve">륜자동차 </t>
    </r>
    <r>
      <rPr>
        <sz val="10"/>
        <color indexed="8"/>
        <rFont val="Arial Narrow"/>
        <family val="2"/>
      </rPr>
      <t xml:space="preserve"> Motor cycle</t>
    </r>
    <phoneticPr fontId="21" type="noConversion"/>
  </si>
  <si>
    <r>
      <rPr>
        <sz val="10"/>
        <color indexed="8"/>
        <rFont val="-윤고딕320"/>
        <family val="1"/>
        <charset val="129"/>
      </rPr>
      <t xml:space="preserve">2륜자동차  </t>
    </r>
    <r>
      <rPr>
        <sz val="10"/>
        <color indexed="8"/>
        <rFont val="Arial Narrow"/>
        <family val="2"/>
      </rPr>
      <t>Motor cycle</t>
    </r>
    <phoneticPr fontId="21" type="noConversion"/>
  </si>
  <si>
    <t>Transportation of Commercial Motor Vehicles, by Type of Business</t>
    <phoneticPr fontId="21" type="noConversion"/>
  </si>
  <si>
    <t>No. of</t>
    <phoneticPr fontId="21" type="noConversion"/>
  </si>
  <si>
    <t>Railroad Transportation</t>
    <phoneticPr fontId="21" type="noConversion"/>
  </si>
  <si>
    <t>관광궤도업</t>
    <phoneticPr fontId="21" type="noConversion"/>
  </si>
  <si>
    <t>No. of Tourist</t>
    <phoneticPr fontId="21" type="noConversion"/>
  </si>
  <si>
    <r>
      <rPr>
        <sz val="10"/>
        <color indexed="8"/>
        <rFont val="-윤고딕320"/>
        <family val="1"/>
        <charset val="129"/>
      </rPr>
      <t xml:space="preserve">방   문   객   수  </t>
    </r>
    <r>
      <rPr>
        <sz val="10"/>
        <color indexed="8"/>
        <rFont val="바탕체"/>
        <family val="1"/>
        <charset val="129"/>
      </rPr>
      <t xml:space="preserve">     Visitor</t>
    </r>
    <r>
      <rPr>
        <sz val="10"/>
        <color indexed="8"/>
        <rFont val="Arial Narrow"/>
        <family val="2"/>
      </rPr>
      <t>s</t>
    </r>
    <phoneticPr fontId="21" type="noConversion"/>
  </si>
  <si>
    <t>Free Tourist attractions</t>
    <phoneticPr fontId="21" type="noConversion"/>
  </si>
  <si>
    <r>
      <rPr>
        <sz val="10"/>
        <color indexed="8"/>
        <rFont val="-윤고딕320"/>
        <family val="1"/>
        <charset val="129"/>
      </rPr>
      <t xml:space="preserve">유료관광지 </t>
    </r>
    <r>
      <rPr>
        <sz val="10"/>
        <color indexed="8"/>
        <rFont val="바탕체"/>
        <family val="1"/>
        <charset val="129"/>
      </rPr>
      <t xml:space="preserve">  Paid</t>
    </r>
    <r>
      <rPr>
        <sz val="10"/>
        <color indexed="8"/>
        <rFont val="Arial Narrow"/>
        <family val="2"/>
      </rPr>
      <t xml:space="preserve"> tourist attractions</t>
    </r>
    <phoneticPr fontId="21" type="noConversion"/>
  </si>
  <si>
    <t>Souce: Road and Transportation Division</t>
    <phoneticPr fontId="21" type="noConversion"/>
  </si>
  <si>
    <t xml:space="preserve">            Source: Road and Transportation Division</t>
    <phoneticPr fontId="21" type="noConversion"/>
  </si>
  <si>
    <t>Source: Gwangju Regional Office of Korea Railroad,  Jeonnam Regional Office of Korea Railroad</t>
    <phoneticPr fontId="21" type="noConversion"/>
  </si>
  <si>
    <t>여수 광양 항만공사</t>
  </si>
  <si>
    <t>자료: 목포지방해양수산청, 여수광양항만공사</t>
  </si>
  <si>
    <t>Source: Mokpo Regional Office of Oceans and Fisheries, Yeosu Gwangyang Port Authority</t>
  </si>
  <si>
    <r>
      <t xml:space="preserve">1 </t>
    </r>
    <r>
      <rPr>
        <sz val="10"/>
        <color theme="1"/>
        <rFont val="-윤고딕320"/>
        <family val="1"/>
        <charset val="129"/>
      </rPr>
      <t>월</t>
    </r>
  </si>
  <si>
    <r>
      <t xml:space="preserve">2 </t>
    </r>
    <r>
      <rPr>
        <sz val="10"/>
        <color theme="1"/>
        <rFont val="-윤고딕320"/>
        <family val="1"/>
        <charset val="129"/>
      </rPr>
      <t>월</t>
    </r>
  </si>
  <si>
    <r>
      <t>3</t>
    </r>
    <r>
      <rPr>
        <sz val="10"/>
        <color theme="1"/>
        <rFont val="-윤고딕320"/>
        <family val="1"/>
        <charset val="129"/>
      </rPr>
      <t xml:space="preserve"> 월</t>
    </r>
  </si>
  <si>
    <r>
      <t>4</t>
    </r>
    <r>
      <rPr>
        <sz val="10"/>
        <color theme="1"/>
        <rFont val="-윤고딕320"/>
        <family val="1"/>
        <charset val="129"/>
      </rPr>
      <t xml:space="preserve"> 월</t>
    </r>
  </si>
  <si>
    <r>
      <t xml:space="preserve">5 </t>
    </r>
    <r>
      <rPr>
        <sz val="10"/>
        <color theme="1"/>
        <rFont val="-윤고딕320"/>
        <family val="1"/>
        <charset val="129"/>
      </rPr>
      <t>월</t>
    </r>
  </si>
  <si>
    <r>
      <t xml:space="preserve">6 </t>
    </r>
    <r>
      <rPr>
        <sz val="10"/>
        <color theme="1"/>
        <rFont val="-윤고딕320"/>
        <family val="1"/>
        <charset val="129"/>
      </rPr>
      <t>월</t>
    </r>
  </si>
  <si>
    <r>
      <t xml:space="preserve">7 </t>
    </r>
    <r>
      <rPr>
        <sz val="10"/>
        <color theme="1"/>
        <rFont val="-윤고딕320"/>
        <family val="1"/>
        <charset val="129"/>
      </rPr>
      <t>월</t>
    </r>
  </si>
  <si>
    <r>
      <t xml:space="preserve">8 </t>
    </r>
    <r>
      <rPr>
        <sz val="10"/>
        <color theme="1"/>
        <rFont val="-윤고딕320"/>
        <family val="1"/>
        <charset val="129"/>
      </rPr>
      <t>월</t>
    </r>
  </si>
  <si>
    <r>
      <t xml:space="preserve">9 </t>
    </r>
    <r>
      <rPr>
        <sz val="10"/>
        <color theme="1"/>
        <rFont val="-윤고딕320"/>
        <family val="1"/>
        <charset val="129"/>
      </rPr>
      <t>월</t>
    </r>
  </si>
  <si>
    <r>
      <t xml:space="preserve">10 </t>
    </r>
    <r>
      <rPr>
        <sz val="10"/>
        <color theme="1"/>
        <rFont val="-윤고딕320"/>
        <family val="1"/>
        <charset val="129"/>
      </rPr>
      <t>월</t>
    </r>
  </si>
  <si>
    <r>
      <t xml:space="preserve">11 </t>
    </r>
    <r>
      <rPr>
        <sz val="10"/>
        <color theme="1"/>
        <rFont val="-윤고딕320"/>
        <family val="1"/>
        <charset val="129"/>
      </rPr>
      <t>월</t>
    </r>
  </si>
  <si>
    <r>
      <t xml:space="preserve">12 </t>
    </r>
    <r>
      <rPr>
        <sz val="10"/>
        <color theme="1"/>
        <rFont val="-윤고딕320"/>
        <family val="1"/>
        <charset val="129"/>
      </rPr>
      <t>월</t>
    </r>
  </si>
  <si>
    <t xml:space="preserve">  Mokpo-si  </t>
  </si>
  <si>
    <t xml:space="preserve">  Yeosu-si  </t>
  </si>
  <si>
    <t xml:space="preserve">  Suncheon-si  </t>
  </si>
  <si>
    <t xml:space="preserve">  Naju-si  </t>
  </si>
  <si>
    <t xml:space="preserve">  Gwangyang-si  </t>
  </si>
  <si>
    <t xml:space="preserve">  Damyang-gun  </t>
  </si>
  <si>
    <t xml:space="preserve">  Gokseong-gun  </t>
  </si>
  <si>
    <t xml:space="preserve">  Gurye-gun  </t>
  </si>
  <si>
    <t xml:space="preserve">  Goheung-gun  </t>
  </si>
  <si>
    <t xml:space="preserve">  Boseong-gun  </t>
  </si>
  <si>
    <t xml:space="preserve">  Hwasun-gun  </t>
  </si>
  <si>
    <t xml:space="preserve">  Jangheung-gun  </t>
  </si>
  <si>
    <t xml:space="preserve">  Gangjin-gun  </t>
  </si>
  <si>
    <t xml:space="preserve">  Haenam-gun  </t>
  </si>
  <si>
    <t xml:space="preserve">  Yeongam-gun  </t>
  </si>
  <si>
    <t xml:space="preserve">  Muan-gun  </t>
  </si>
  <si>
    <t xml:space="preserve">  Hampyeong-gun  </t>
  </si>
  <si>
    <t xml:space="preserve">  Yeonggwang-gun  </t>
  </si>
  <si>
    <t xml:space="preserve">  Jangseong-gun  </t>
  </si>
  <si>
    <t xml:space="preserve">  Wando-gun  </t>
  </si>
  <si>
    <t xml:space="preserve">  Jindo-gun  </t>
  </si>
  <si>
    <t xml:space="preserve">  Shinan-gun  </t>
  </si>
  <si>
    <r>
      <t xml:space="preserve">1 </t>
    </r>
    <r>
      <rPr>
        <sz val="10"/>
        <color indexed="8"/>
        <rFont val="돋움"/>
        <family val="3"/>
        <charset val="129"/>
      </rPr>
      <t>월</t>
    </r>
  </si>
  <si>
    <r>
      <t xml:space="preserve">2 </t>
    </r>
    <r>
      <rPr>
        <sz val="10"/>
        <color indexed="8"/>
        <rFont val="돋움"/>
        <family val="3"/>
        <charset val="129"/>
      </rPr>
      <t>월</t>
    </r>
  </si>
  <si>
    <r>
      <t xml:space="preserve">3 </t>
    </r>
    <r>
      <rPr>
        <sz val="10"/>
        <color indexed="8"/>
        <rFont val="돋움"/>
        <family val="3"/>
        <charset val="129"/>
      </rPr>
      <t>월</t>
    </r>
  </si>
  <si>
    <r>
      <t xml:space="preserve">4 </t>
    </r>
    <r>
      <rPr>
        <sz val="10"/>
        <color indexed="8"/>
        <rFont val="돋움"/>
        <family val="3"/>
        <charset val="129"/>
      </rPr>
      <t>월</t>
    </r>
  </si>
  <si>
    <r>
      <t xml:space="preserve">5 </t>
    </r>
    <r>
      <rPr>
        <sz val="10"/>
        <color indexed="8"/>
        <rFont val="돋움"/>
        <family val="3"/>
        <charset val="129"/>
      </rPr>
      <t>월</t>
    </r>
  </si>
  <si>
    <r>
      <t xml:space="preserve">6 </t>
    </r>
    <r>
      <rPr>
        <sz val="10"/>
        <color indexed="8"/>
        <rFont val="돋움"/>
        <family val="3"/>
        <charset val="129"/>
      </rPr>
      <t>월</t>
    </r>
  </si>
  <si>
    <r>
      <t xml:space="preserve">7 </t>
    </r>
    <r>
      <rPr>
        <sz val="10"/>
        <color indexed="8"/>
        <rFont val="돋움"/>
        <family val="3"/>
        <charset val="129"/>
      </rPr>
      <t>월</t>
    </r>
  </si>
  <si>
    <r>
      <t xml:space="preserve">8 </t>
    </r>
    <r>
      <rPr>
        <sz val="10"/>
        <color indexed="8"/>
        <rFont val="돋움"/>
        <family val="3"/>
        <charset val="129"/>
      </rPr>
      <t>월</t>
    </r>
  </si>
  <si>
    <r>
      <t xml:space="preserve">9 </t>
    </r>
    <r>
      <rPr>
        <sz val="10"/>
        <color indexed="8"/>
        <rFont val="돋움"/>
        <family val="3"/>
        <charset val="129"/>
      </rPr>
      <t>월</t>
    </r>
  </si>
  <si>
    <r>
      <t xml:space="preserve">10 </t>
    </r>
    <r>
      <rPr>
        <sz val="10"/>
        <color indexed="8"/>
        <rFont val="돋움"/>
        <family val="3"/>
        <charset val="129"/>
      </rPr>
      <t>월</t>
    </r>
  </si>
  <si>
    <r>
      <t xml:space="preserve">11 </t>
    </r>
    <r>
      <rPr>
        <sz val="10"/>
        <color indexed="8"/>
        <rFont val="돋움"/>
        <family val="3"/>
        <charset val="129"/>
      </rPr>
      <t>월</t>
    </r>
  </si>
  <si>
    <r>
      <t xml:space="preserve">12 </t>
    </r>
    <r>
      <rPr>
        <sz val="10"/>
        <color indexed="8"/>
        <rFont val="돋움"/>
        <family val="3"/>
        <charset val="129"/>
      </rPr>
      <t>월</t>
    </r>
  </si>
  <si>
    <t>Sep.</t>
    <phoneticPr fontId="21" type="noConversion"/>
  </si>
  <si>
    <t>May.</t>
    <phoneticPr fontId="21" type="noConversion"/>
  </si>
  <si>
    <t>Tonnage Carried by Vessels(Cont'd)</t>
    <phoneticPr fontId="21" type="noConversion"/>
  </si>
  <si>
    <t>10. 관광사업체 등록(속)</t>
    <phoneticPr fontId="21" type="noConversion"/>
  </si>
  <si>
    <r>
      <rPr>
        <sz val="10"/>
        <color indexed="8"/>
        <rFont val="돋움"/>
        <family val="3"/>
        <charset val="129"/>
      </rPr>
      <t>관광객이용시설업</t>
    </r>
    <r>
      <rPr>
        <sz val="10"/>
        <color indexed="8"/>
        <rFont val="Arial Narrow"/>
        <family val="2"/>
      </rPr>
      <t xml:space="preserve">    Tourist entertainment facilities</t>
    </r>
    <phoneticPr fontId="21" type="noConversion"/>
  </si>
  <si>
    <t>Source: Tourism Division</t>
  </si>
  <si>
    <t>Registration of Tourist Service Establishments(Cont'd)</t>
    <phoneticPr fontId="21" type="noConversion"/>
  </si>
  <si>
    <t>관광순환</t>
    <phoneticPr fontId="21" type="noConversion"/>
  </si>
  <si>
    <t>버스업</t>
    <phoneticPr fontId="21" type="noConversion"/>
  </si>
  <si>
    <t>관광</t>
    <phoneticPr fontId="21" type="noConversion"/>
  </si>
  <si>
    <t>면세업</t>
    <phoneticPr fontId="21" type="noConversion"/>
  </si>
  <si>
    <t>관광지원</t>
    <phoneticPr fontId="21" type="noConversion"/>
  </si>
  <si>
    <t>서비스업</t>
    <phoneticPr fontId="21" type="noConversion"/>
  </si>
  <si>
    <t>Duty-Free</t>
    <phoneticPr fontId="21" type="noConversion"/>
  </si>
  <si>
    <t>Trading</t>
    <phoneticPr fontId="21" type="noConversion"/>
  </si>
  <si>
    <t>Tourism Support</t>
    <phoneticPr fontId="21" type="noConversion"/>
  </si>
  <si>
    <t>Services</t>
    <phoneticPr fontId="21" type="noConversion"/>
  </si>
  <si>
    <t xml:space="preserve">    4) 관광편의시설업 중 관광지원서비스업은 2019년 관광진흥법규 개정에 따라 2019년부터 대상업종으로 추가</t>
    <phoneticPr fontId="21" type="noConversion"/>
  </si>
  <si>
    <t>목포지방해양수산청</t>
  </si>
  <si>
    <t>관광극장</t>
    <phoneticPr fontId="21" type="noConversion"/>
  </si>
  <si>
    <t>유흥업</t>
    <phoneticPr fontId="21" type="noConversion"/>
  </si>
  <si>
    <t>여객자동차</t>
    <phoneticPr fontId="21" type="noConversion"/>
  </si>
  <si>
    <t>터미널시설업</t>
    <phoneticPr fontId="21" type="noConversion"/>
  </si>
  <si>
    <t xml:space="preserve">Entertainment </t>
    <phoneticPr fontId="21" type="noConversion"/>
  </si>
  <si>
    <t xml:space="preserve">Restaurant &amp; </t>
    <phoneticPr fontId="21" type="noConversion"/>
  </si>
  <si>
    <t>Bars with Theater</t>
    <phoneticPr fontId="21" type="noConversion"/>
  </si>
  <si>
    <t xml:space="preserve">Tourism </t>
    <phoneticPr fontId="21" type="noConversion"/>
  </si>
  <si>
    <t>Transpormation</t>
    <phoneticPr fontId="21" type="noConversion"/>
  </si>
  <si>
    <t>Terminals</t>
    <phoneticPr fontId="21" type="noConversion"/>
  </si>
  <si>
    <t>관광편의시설업</t>
    <phoneticPr fontId="21" type="noConversion"/>
  </si>
  <si>
    <t>Tourist convenience facilities</t>
  </si>
  <si>
    <t>1-2. 시군별 자동차 연료 종류별 등록</t>
    <phoneticPr fontId="21" type="noConversion"/>
  </si>
  <si>
    <t>Registered Moter Vehicles by Fuel Type in Si and Gun</t>
    <phoneticPr fontId="32" type="noConversion"/>
  </si>
  <si>
    <t>휘발유</t>
    <phoneticPr fontId="32" type="noConversion"/>
  </si>
  <si>
    <t>경우</t>
    <phoneticPr fontId="32" type="noConversion"/>
  </si>
  <si>
    <t>LPG</t>
    <phoneticPr fontId="32" type="noConversion"/>
  </si>
  <si>
    <t>전기</t>
    <phoneticPr fontId="32" type="noConversion"/>
  </si>
  <si>
    <t>수소</t>
    <phoneticPr fontId="32" type="noConversion"/>
  </si>
  <si>
    <t>기타연료</t>
    <phoneticPr fontId="32" type="noConversion"/>
  </si>
  <si>
    <r>
      <rPr>
        <sz val="10"/>
        <color indexed="8"/>
        <rFont val="-윤고딕320"/>
        <family val="1"/>
        <charset val="129"/>
      </rPr>
      <t>합  계</t>
    </r>
    <r>
      <rPr>
        <vertAlign val="superscript"/>
        <sz val="10"/>
        <color indexed="8"/>
        <rFont val="Arial Narrow"/>
        <family val="2"/>
      </rPr>
      <t>1)</t>
    </r>
    <r>
      <rPr>
        <sz val="10"/>
        <color indexed="8"/>
        <rFont val="Arial Narrow"/>
        <family val="2"/>
      </rPr>
      <t xml:space="preserve">      Total</t>
    </r>
    <phoneticPr fontId="21" type="noConversion"/>
  </si>
  <si>
    <t>하이브리드2)</t>
    <phoneticPr fontId="32" type="noConversion"/>
  </si>
  <si>
    <t xml:space="preserve">    2) 하이브리드 ; LPG+전기, 휘발유+전기, 경유+전기, CNG+전기</t>
    <phoneticPr fontId="32" type="noConversion"/>
  </si>
  <si>
    <t>자료: 「자동차등록현황」국토교통부 자동차운영보험과, 차량등록사업소</t>
    <phoneticPr fontId="21" type="noConversion"/>
  </si>
  <si>
    <t>CNG</t>
    <phoneticPr fontId="32" type="noConversion"/>
  </si>
  <si>
    <t>Compressed</t>
    <phoneticPr fontId="32" type="noConversion"/>
  </si>
  <si>
    <t>Natural Gas</t>
    <phoneticPr fontId="32" type="noConversion"/>
  </si>
  <si>
    <t>Gasoline</t>
    <phoneticPr fontId="32" type="noConversion"/>
  </si>
  <si>
    <t>Diesel</t>
    <phoneticPr fontId="32" type="noConversion"/>
  </si>
  <si>
    <t>liquified</t>
    <phoneticPr fontId="32" type="noConversion"/>
  </si>
  <si>
    <t>Petroleum Gas</t>
  </si>
  <si>
    <t>Electronic</t>
    <phoneticPr fontId="32" type="noConversion"/>
  </si>
  <si>
    <t>Hybrid</t>
    <phoneticPr fontId="32" type="noConversion"/>
  </si>
  <si>
    <t>Hydrogen</t>
    <phoneticPr fontId="32" type="noConversion"/>
  </si>
  <si>
    <t>Other</t>
    <phoneticPr fontId="32" type="noConversion"/>
  </si>
  <si>
    <t>fuel</t>
  </si>
  <si>
    <t>Note: 1) Excluding Motorcycle</t>
    <phoneticPr fontId="21" type="noConversion"/>
  </si>
  <si>
    <t xml:space="preserve">      2) Hybrid : LPG+electronic, gasoline+electronic, diesel+electronic, CNG+electronic</t>
    <phoneticPr fontId="32" type="noConversion"/>
  </si>
  <si>
    <t>Souice : Ministry of Land Infrstructure and Transport</t>
    <phoneticPr fontId="21" type="noConversion"/>
  </si>
  <si>
    <r>
      <rPr>
        <sz val="10"/>
        <color indexed="8"/>
        <rFont val="-윤고딕320"/>
        <family val="1"/>
        <charset val="129"/>
      </rPr>
      <t xml:space="preserve">개인화물  </t>
    </r>
    <r>
      <rPr>
        <sz val="10"/>
        <color indexed="8"/>
        <rFont val="Arial Narrow"/>
        <family val="2"/>
      </rPr>
      <t xml:space="preserve"> Individual cargo     </t>
    </r>
    <phoneticPr fontId="21" type="noConversion"/>
  </si>
  <si>
    <t>2. 영업용자동차 업종별 수송</t>
    <phoneticPr fontId="21" type="noConversion"/>
  </si>
  <si>
    <t>3. 철  도  수  송</t>
    <phoneticPr fontId="21" type="noConversion"/>
  </si>
  <si>
    <t>4. 해 운 화 물 수 송</t>
    <phoneticPr fontId="21" type="noConversion"/>
  </si>
  <si>
    <t>4. 해 운 화 물 수 송(속)</t>
    <phoneticPr fontId="21" type="noConversion"/>
  </si>
  <si>
    <t>5. 관광사업체 등록</t>
    <phoneticPr fontId="21" type="noConversion"/>
  </si>
  <si>
    <t>5. 관광사업체 등록(속)</t>
    <phoneticPr fontId="21" type="noConversion"/>
  </si>
  <si>
    <t>6. 주요 관광지 방문객수</t>
    <phoneticPr fontId="21" type="noConversion"/>
  </si>
  <si>
    <t>종 합</t>
    <phoneticPr fontId="32" type="noConversion"/>
  </si>
  <si>
    <t>주: 1),5) 2021년 관광진흥법규 개정에 의거 여행업종 명칭변경 및 통폐합</t>
    <phoneticPr fontId="21" type="noConversion"/>
  </si>
  <si>
    <t xml:space="preserve">    2) 기타호텔업에는 수상관광호텔업, 한국전통호텔업, 호스텔업, 소형호텔업이 포함 </t>
    <phoneticPr fontId="21" type="noConversion"/>
  </si>
  <si>
    <r>
      <rPr>
        <sz val="10"/>
        <color theme="1"/>
        <rFont val="-윤고딕320"/>
        <family val="1"/>
        <charset val="129"/>
      </rPr>
      <t xml:space="preserve">여행업   </t>
    </r>
    <r>
      <rPr>
        <sz val="10"/>
        <color theme="1"/>
        <rFont val="Arial Narrow"/>
        <family val="2"/>
      </rPr>
      <t>Travel agencies</t>
    </r>
    <phoneticPr fontId="21" type="noConversion"/>
  </si>
  <si>
    <r>
      <rPr>
        <sz val="10"/>
        <color theme="1"/>
        <rFont val="-윤고딕320"/>
        <family val="1"/>
        <charset val="129"/>
      </rPr>
      <t xml:space="preserve">관 광 숙 박 업       </t>
    </r>
    <r>
      <rPr>
        <sz val="10"/>
        <color theme="1"/>
        <rFont val="Arial Narrow"/>
        <family val="2"/>
      </rPr>
      <t>Tourist hotel</t>
    </r>
    <phoneticPr fontId="21" type="noConversion"/>
  </si>
  <si>
    <r>
      <t>국  외</t>
    </r>
    <r>
      <rPr>
        <vertAlign val="superscript"/>
        <sz val="10"/>
        <color theme="1"/>
        <rFont val="-윤고딕320"/>
        <family val="1"/>
        <charset val="129"/>
      </rPr>
      <t>5)</t>
    </r>
    <phoneticPr fontId="32" type="noConversion"/>
  </si>
  <si>
    <r>
      <t>여행업</t>
    </r>
    <r>
      <rPr>
        <vertAlign val="superscript"/>
        <sz val="10"/>
        <color theme="1"/>
        <rFont val="-윤고딕320"/>
        <family val="1"/>
        <charset val="129"/>
      </rPr>
      <t>1)</t>
    </r>
    <phoneticPr fontId="21" type="noConversion"/>
  </si>
  <si>
    <r>
      <t>기타호텔업</t>
    </r>
    <r>
      <rPr>
        <vertAlign val="superscript"/>
        <sz val="10"/>
        <color theme="1"/>
        <rFont val="-윤고딕320"/>
        <family val="1"/>
        <charset val="129"/>
      </rPr>
      <t>2)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</si>
</sst>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</numFmts>
  <fonts count="37">
    <font>
      <sz val="12"/>
      <name val="바탕체"/>
      <family val="1"/>
      <charset val="129"/>
    </font>
    <font>
      <sz val="12"/>
      <name val="바탕체"/>
      <family val="1"/>
      <charset val="129"/>
    </font>
    <font>
      <sz val="10"/>
      <color indexed="8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b/>
      <sz val="10"/>
      <color indexed="10"/>
      <name val="Arial Narrow"/>
      <family val="2"/>
    </font>
    <font>
      <b/>
      <sz val="20"/>
      <color indexed="8"/>
      <name val="Arial Narrow"/>
      <family val="2"/>
    </font>
    <font>
      <sz val="10"/>
      <color indexed="8"/>
      <name val="바탕"/>
      <family val="1"/>
      <charset val="129"/>
    </font>
    <font>
      <b/>
      <sz val="24"/>
      <color indexed="8"/>
      <name val="바탕체"/>
      <family val="1"/>
      <charset val="129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sz val="20"/>
      <color indexed="8"/>
      <name val="HY견명조"/>
      <family val="1"/>
      <charset val="129"/>
    </font>
    <font>
      <sz val="10"/>
      <color indexed="8"/>
      <name val="HY견명조"/>
      <family val="1"/>
      <charset val="129"/>
    </font>
    <font>
      <b/>
      <sz val="19"/>
      <color indexed="8"/>
      <name val="Arial Narrow"/>
      <family val="2"/>
    </font>
    <font>
      <vertAlign val="superscript"/>
      <sz val="10"/>
      <color indexed="8"/>
      <name val="Arial Narrow"/>
      <family val="2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b/>
      <sz val="10"/>
      <name val="Arial Narrow"/>
      <family val="2"/>
    </font>
    <font>
      <sz val="8"/>
      <name val="맑은 고딕"/>
      <family val="3"/>
      <charset val="129"/>
    </font>
    <font>
      <sz val="10"/>
      <color theme="1"/>
      <name val="Arial Narrow"/>
      <family val="2"/>
    </font>
    <font>
      <sz val="22"/>
      <color indexed="8"/>
      <name val="-윤명조340"/>
      <family val="1"/>
      <charset val="129"/>
    </font>
    <font>
      <sz val="10"/>
      <color indexed="8"/>
      <name val="-윤고딕320"/>
      <family val="1"/>
      <charset val="129"/>
    </font>
    <font>
      <sz val="10"/>
      <color theme="1"/>
      <name val="-윤고딕320"/>
      <family val="1"/>
      <charset val="129"/>
    </font>
    <font>
      <sz val="10"/>
      <name val="-윤고딕320"/>
      <family val="1"/>
      <charset val="129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sz val="8"/>
      <name val="바탕체"/>
      <family val="1"/>
      <charset val="129"/>
    </font>
    <font>
      <sz val="11"/>
      <color indexed="8"/>
      <name val="맑은 고딕"/>
      <family val="2"/>
      <scheme val="minor"/>
    </font>
    <font>
      <sz val="11"/>
      <name val="Calibri"/>
      <family val="2"/>
    </font>
    <font>
      <sz val="10"/>
      <color theme="1"/>
      <name val="바탕체"/>
      <family val="1"/>
      <charset val="129"/>
    </font>
    <font>
      <vertAlign val="superscript"/>
      <sz val="10"/>
      <color theme="1"/>
      <name val="-윤고딕320"/>
      <family val="1"/>
      <charset val="129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33" fillId="0" borderId="0">
      <alignment vertical="center"/>
    </xf>
  </cellStyleXfs>
  <cellXfs count="345">
    <xf numFmtId="0" fontId="0" fillId="0" borderId="0" xfId="0" applyNumberFormat="1"/>
    <xf numFmtId="0" fontId="2" fillId="0" borderId="0" xfId="0" applyNumberFormat="1" applyFont="1" applyFill="1"/>
    <xf numFmtId="0" fontId="4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/>
    <xf numFmtId="0" fontId="6" fillId="0" borderId="0" xfId="0" applyNumberFormat="1" applyFont="1" applyFill="1"/>
    <xf numFmtId="0" fontId="8" fillId="0" borderId="0" xfId="0" applyNumberFormat="1" applyFont="1" applyFill="1" applyAlignment="1"/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0" fontId="6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/>
    <xf numFmtId="0" fontId="2" fillId="0" borderId="6" xfId="0" applyNumberFormat="1" applyFont="1" applyFill="1" applyBorder="1" applyAlignment="1" applyProtection="1">
      <alignment horizontal="centerContinuous" vertical="center"/>
    </xf>
    <xf numFmtId="0" fontId="4" fillId="0" borderId="6" xfId="0" applyNumberFormat="1" applyFont="1" applyFill="1" applyBorder="1" applyAlignment="1" applyProtection="1">
      <alignment horizontal="centerContinuous" vertical="center"/>
    </xf>
    <xf numFmtId="0" fontId="4" fillId="0" borderId="20" xfId="0" applyNumberFormat="1" applyFont="1" applyFill="1" applyBorder="1" applyAlignment="1" applyProtection="1">
      <alignment horizontal="centerContinuous" vertical="center"/>
    </xf>
    <xf numFmtId="0" fontId="2" fillId="0" borderId="4" xfId="0" applyNumberFormat="1" applyFont="1" applyFill="1" applyBorder="1" applyAlignment="1" applyProtection="1">
      <alignment horizontal="centerContinuous" vertical="center"/>
    </xf>
    <xf numFmtId="0" fontId="4" fillId="0" borderId="21" xfId="0" applyNumberFormat="1" applyFont="1" applyFill="1" applyBorder="1" applyAlignment="1" applyProtection="1">
      <alignment horizontal="centerContinuous" vertical="center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/>
    <xf numFmtId="176" fontId="4" fillId="0" borderId="11" xfId="0" applyNumberFormat="1" applyFont="1" applyFill="1" applyBorder="1" applyAlignment="1" applyProtection="1">
      <alignment horizontal="left"/>
    </xf>
    <xf numFmtId="0" fontId="2" fillId="0" borderId="12" xfId="0" applyNumberFormat="1" applyFont="1" applyFill="1" applyBorder="1" applyAlignment="1" applyProtection="1">
      <alignment horizontal="center"/>
    </xf>
    <xf numFmtId="0" fontId="11" fillId="0" borderId="0" xfId="0" applyNumberFormat="1" applyFont="1" applyBorder="1"/>
    <xf numFmtId="0" fontId="3" fillId="0" borderId="0" xfId="0" applyNumberFormat="1" applyFont="1"/>
    <xf numFmtId="0" fontId="4" fillId="0" borderId="7" xfId="0" applyNumberFormat="1" applyFont="1" applyFill="1" applyBorder="1" applyAlignment="1">
      <alignment horizontal="center" shrinkToFit="1"/>
    </xf>
    <xf numFmtId="0" fontId="4" fillId="0" borderId="9" xfId="0" quotePrefix="1" applyNumberFormat="1" applyFont="1" applyFill="1" applyBorder="1" applyAlignment="1">
      <alignment horizontal="center" shrinkToFit="1"/>
    </xf>
    <xf numFmtId="0" fontId="4" fillId="0" borderId="9" xfId="0" quotePrefix="1" applyNumberFormat="1" applyFont="1" applyFill="1" applyBorder="1" applyAlignment="1">
      <alignment horizontal="center" shrinkToFit="1"/>
    </xf>
    <xf numFmtId="0" fontId="5" fillId="0" borderId="9" xfId="0" applyNumberFormat="1" applyFont="1" applyFill="1" applyBorder="1" applyAlignment="1">
      <alignment horizontal="center" vertical="center" shrinkToFit="1"/>
    </xf>
    <xf numFmtId="0" fontId="5" fillId="0" borderId="7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Fill="1" applyAlignment="1">
      <alignment vertical="center"/>
    </xf>
    <xf numFmtId="41" fontId="5" fillId="0" borderId="0" xfId="0" applyNumberFormat="1" applyFont="1" applyFill="1" applyAlignment="1">
      <alignment vertical="center"/>
    </xf>
    <xf numFmtId="0" fontId="5" fillId="0" borderId="9" xfId="0" quotePrefix="1" applyNumberFormat="1" applyFont="1" applyFill="1" applyBorder="1" applyAlignment="1">
      <alignment horizontal="center" vertical="center" shrinkToFit="1"/>
    </xf>
    <xf numFmtId="41" fontId="5" fillId="0" borderId="7" xfId="0" applyNumberFormat="1" applyFont="1" applyFill="1" applyBorder="1" applyAlignment="1">
      <alignment horizontal="right" vertical="center" shrinkToFit="1"/>
    </xf>
    <xf numFmtId="176" fontId="4" fillId="0" borderId="11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176" fontId="4" fillId="0" borderId="12" xfId="0" applyNumberFormat="1" applyFont="1" applyFill="1" applyBorder="1" applyAlignment="1" applyProtection="1">
      <alignment horizontal="right"/>
      <protection locked="0"/>
    </xf>
    <xf numFmtId="176" fontId="5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/>
    <xf numFmtId="41" fontId="5" fillId="0" borderId="0" xfId="0" applyNumberFormat="1" applyFont="1" applyFill="1" applyBorder="1" applyAlignment="1">
      <alignment horizontal="right" vertical="center" shrinkToFit="1"/>
    </xf>
    <xf numFmtId="41" fontId="4" fillId="0" borderId="0" xfId="0" applyNumberFormat="1" applyFont="1" applyFill="1" applyBorder="1" applyAlignment="1" applyProtection="1">
      <alignment horizontal="right" vertical="center" shrinkToFit="1"/>
    </xf>
    <xf numFmtId="41" fontId="2" fillId="0" borderId="0" xfId="0" applyNumberFormat="1" applyFont="1" applyFill="1"/>
    <xf numFmtId="0" fontId="4" fillId="0" borderId="0" xfId="0" applyNumberFormat="1" applyFont="1" applyFill="1" applyAlignment="1">
      <alignment vertical="top"/>
    </xf>
    <xf numFmtId="0" fontId="13" fillId="0" borderId="0" xfId="0" applyNumberFormat="1" applyFont="1"/>
    <xf numFmtId="41" fontId="4" fillId="0" borderId="0" xfId="0" applyNumberFormat="1" applyFont="1" applyFill="1"/>
    <xf numFmtId="41" fontId="4" fillId="0" borderId="0" xfId="0" applyNumberFormat="1" applyFont="1" applyFill="1" applyAlignment="1"/>
    <xf numFmtId="0" fontId="7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 shrinkToFit="1"/>
    </xf>
    <xf numFmtId="0" fontId="16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/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vertical="top"/>
    </xf>
    <xf numFmtId="0" fontId="12" fillId="0" borderId="0" xfId="0" applyNumberFormat="1" applyFont="1" applyFill="1" applyAlignment="1" applyProtection="1">
      <alignment vertical="top"/>
      <protection locked="0"/>
    </xf>
    <xf numFmtId="0" fontId="14" fillId="0" borderId="0" xfId="0" applyNumberFormat="1" applyFont="1" applyFill="1" applyAlignment="1" applyProtection="1">
      <alignment vertical="top"/>
      <protection locked="0"/>
    </xf>
    <xf numFmtId="0" fontId="6" fillId="0" borderId="0" xfId="0" applyNumberFormat="1" applyFont="1" applyFill="1" applyAlignment="1" applyProtection="1">
      <alignment horizontal="left"/>
    </xf>
    <xf numFmtId="0" fontId="6" fillId="0" borderId="0" xfId="0" applyNumberFormat="1" applyFont="1" applyFill="1" applyProtection="1"/>
    <xf numFmtId="0" fontId="4" fillId="0" borderId="7" xfId="0" applyNumberFormat="1" applyFont="1" applyFill="1" applyBorder="1" applyAlignment="1">
      <alignment horizontal="center" shrinkToFit="1"/>
    </xf>
    <xf numFmtId="0" fontId="4" fillId="0" borderId="9" xfId="0" applyNumberFormat="1" applyFont="1" applyFill="1" applyBorder="1" applyAlignment="1">
      <alignment horizontal="center" shrinkToFit="1"/>
    </xf>
    <xf numFmtId="0" fontId="20" fillId="0" borderId="0" xfId="0" applyNumberFormat="1" applyFont="1"/>
    <xf numFmtId="0" fontId="7" fillId="0" borderId="0" xfId="0" applyNumberFormat="1" applyFont="1" applyFill="1" applyAlignment="1" applyProtection="1">
      <alignment horizontal="right"/>
    </xf>
    <xf numFmtId="41" fontId="23" fillId="0" borderId="0" xfId="0" applyNumberFormat="1" applyFont="1" applyFill="1" applyBorder="1" applyAlignment="1">
      <alignment horizontal="right" vertical="center" shrinkToFit="1"/>
    </xf>
    <xf numFmtId="0" fontId="25" fillId="0" borderId="0" xfId="0" applyNumberFormat="1" applyFont="1" applyFill="1"/>
    <xf numFmtId="0" fontId="27" fillId="0" borderId="6" xfId="0" applyNumberFormat="1" applyFont="1" applyFill="1" applyBorder="1" applyAlignment="1" applyProtection="1">
      <alignment horizontal="center" vertical="center"/>
    </xf>
    <xf numFmtId="0" fontId="27" fillId="0" borderId="7" xfId="0" applyNumberFormat="1" applyFont="1" applyFill="1" applyBorder="1" applyAlignment="1" applyProtection="1">
      <alignment horizontal="center" vertical="center"/>
    </xf>
    <xf numFmtId="0" fontId="27" fillId="0" borderId="12" xfId="0" applyNumberFormat="1" applyFont="1" applyFill="1" applyBorder="1" applyAlignment="1" applyProtection="1">
      <alignment horizontal="center"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/>
    <xf numFmtId="176" fontId="4" fillId="0" borderId="0" xfId="0" applyNumberFormat="1" applyFont="1" applyAlignment="1"/>
    <xf numFmtId="176" fontId="5" fillId="0" borderId="0" xfId="0" applyNumberFormat="1" applyFont="1" applyFill="1" applyAlignment="1" applyProtection="1">
      <alignment horizontal="right" vertical="center" shrinkToFit="1"/>
    </xf>
    <xf numFmtId="176" fontId="5" fillId="0" borderId="0" xfId="0" applyNumberFormat="1" applyFont="1" applyFill="1" applyAlignment="1" applyProtection="1">
      <alignment horizontal="right" vertical="center" shrinkToFit="1"/>
    </xf>
    <xf numFmtId="176" fontId="4" fillId="0" borderId="0" xfId="0" applyNumberFormat="1" applyFont="1" applyAlignment="1"/>
    <xf numFmtId="41" fontId="5" fillId="0" borderId="0" xfId="0" applyNumberFormat="1" applyFont="1" applyFill="1" applyAlignment="1" applyProtection="1">
      <alignment horizontal="right" vertical="center" shrinkToFit="1"/>
    </xf>
    <xf numFmtId="0" fontId="5" fillId="0" borderId="0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 applyFill="1" applyAlignment="1" applyProtection="1">
      <alignment horizontal="right" shrinkToFit="1"/>
    </xf>
    <xf numFmtId="0" fontId="4" fillId="0" borderId="0" xfId="0" applyNumberFormat="1" applyFont="1" applyFill="1" applyAlignment="1">
      <alignment horizontal="right" vertical="top"/>
    </xf>
    <xf numFmtId="0" fontId="15" fillId="0" borderId="0" xfId="0" applyNumberFormat="1" applyFont="1" applyFill="1" applyAlignment="1">
      <alignment horizontal="centerContinuous" vertical="center"/>
    </xf>
    <xf numFmtId="0" fontId="9" fillId="0" borderId="0" xfId="0" applyNumberFormat="1" applyFont="1" applyFill="1" applyAlignment="1">
      <alignment horizontal="centerContinuous" vertical="center"/>
    </xf>
    <xf numFmtId="0" fontId="6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right"/>
    </xf>
    <xf numFmtId="0" fontId="27" fillId="0" borderId="6" xfId="0" applyNumberFormat="1" applyFont="1" applyFill="1" applyBorder="1" applyAlignment="1">
      <alignment horizontal="center" vertical="center" shrinkToFit="1"/>
    </xf>
    <xf numFmtId="0" fontId="2" fillId="0" borderId="4" xfId="0" applyNumberFormat="1" applyFont="1" applyFill="1" applyBorder="1" applyAlignment="1">
      <alignment horizontal="centerContinuous" vertical="center"/>
    </xf>
    <xf numFmtId="0" fontId="4" fillId="0" borderId="4" xfId="0" applyNumberFormat="1" applyFont="1" applyFill="1" applyBorder="1" applyAlignment="1">
      <alignment horizontal="centerContinuous" vertical="center"/>
    </xf>
    <xf numFmtId="0" fontId="2" fillId="0" borderId="5" xfId="0" applyNumberFormat="1" applyFont="1" applyFill="1" applyBorder="1" applyAlignment="1">
      <alignment horizontal="centerContinuous" vertical="center"/>
    </xf>
    <xf numFmtId="0" fontId="4" fillId="0" borderId="5" xfId="0" applyNumberFormat="1" applyFont="1" applyFill="1" applyBorder="1" applyAlignment="1">
      <alignment horizontal="center" vertical="center" shrinkToFit="1"/>
    </xf>
    <xf numFmtId="0" fontId="4" fillId="0" borderId="6" xfId="0" applyNumberFormat="1" applyFont="1" applyFill="1" applyBorder="1" applyAlignment="1">
      <alignment horizontal="centerContinuous" vertical="center"/>
    </xf>
    <xf numFmtId="0" fontId="27" fillId="0" borderId="7" xfId="0" applyNumberFormat="1" applyFont="1" applyFill="1" applyBorder="1" applyAlignment="1">
      <alignment horizontal="center" vertical="center" shrinkToFit="1"/>
    </xf>
    <xf numFmtId="0" fontId="4" fillId="0" borderId="8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 vertical="center"/>
    </xf>
    <xf numFmtId="0" fontId="27" fillId="0" borderId="23" xfId="0" applyNumberFormat="1" applyFont="1" applyFill="1" applyBorder="1" applyAlignment="1">
      <alignment horizontal="center" vertical="center" shrinkToFit="1"/>
    </xf>
    <xf numFmtId="0" fontId="4" fillId="0" borderId="8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horizontal="center" vertical="center" shrinkToFit="1"/>
    </xf>
    <xf numFmtId="0" fontId="27" fillId="0" borderId="12" xfId="0" applyNumberFormat="1" applyFont="1" applyFill="1" applyBorder="1" applyAlignment="1">
      <alignment horizontal="center" vertical="center" shrinkToFit="1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 shrinkToFit="1"/>
    </xf>
    <xf numFmtId="0" fontId="4" fillId="0" borderId="11" xfId="0" applyNumberFormat="1" applyFont="1" applyFill="1" applyBorder="1" applyAlignment="1">
      <alignment horizontal="center" vertical="center" shrinkToFit="1"/>
    </xf>
    <xf numFmtId="0" fontId="4" fillId="0" borderId="12" xfId="0" applyNumberFormat="1" applyFont="1" applyFill="1" applyBorder="1" applyAlignment="1">
      <alignment horizontal="center" vertical="center"/>
    </xf>
    <xf numFmtId="41" fontId="4" fillId="0" borderId="9" xfId="0" applyNumberFormat="1" applyFont="1" applyFill="1" applyBorder="1" applyAlignment="1" applyProtection="1">
      <alignment horizontal="right" shrinkToFit="1"/>
    </xf>
    <xf numFmtId="41" fontId="4" fillId="0" borderId="0" xfId="0" applyNumberFormat="1" applyFont="1" applyFill="1" applyBorder="1" applyAlignment="1" applyProtection="1">
      <alignment horizontal="right" shrinkToFit="1"/>
    </xf>
    <xf numFmtId="41" fontId="4" fillId="0" borderId="7" xfId="0" applyNumberFormat="1" applyFont="1" applyFill="1" applyBorder="1" applyAlignment="1" applyProtection="1">
      <alignment horizontal="right" shrinkToFit="1"/>
    </xf>
    <xf numFmtId="41" fontId="5" fillId="0" borderId="9" xfId="0" applyNumberFormat="1" applyFont="1" applyFill="1" applyBorder="1" applyAlignment="1">
      <alignment horizontal="center" vertical="center" shrinkToFit="1"/>
    </xf>
    <xf numFmtId="41" fontId="5" fillId="0" borderId="0" xfId="0" applyNumberFormat="1" applyFont="1" applyFill="1" applyBorder="1" applyAlignment="1">
      <alignment horizontal="center" vertical="center" shrinkToFit="1"/>
    </xf>
    <xf numFmtId="41" fontId="4" fillId="0" borderId="9" xfId="0" applyNumberFormat="1" applyFont="1" applyFill="1" applyBorder="1" applyAlignment="1">
      <alignment horizontal="right" shrinkToFit="1"/>
    </xf>
    <xf numFmtId="41" fontId="4" fillId="0" borderId="0" xfId="0" applyNumberFormat="1" applyFont="1" applyFill="1" applyBorder="1" applyAlignment="1">
      <alignment horizontal="right" shrinkToFit="1"/>
    </xf>
    <xf numFmtId="41" fontId="4" fillId="0" borderId="7" xfId="0" applyNumberFormat="1" applyFont="1" applyFill="1" applyBorder="1" applyAlignment="1">
      <alignment shrinkToFit="1"/>
    </xf>
    <xf numFmtId="41" fontId="4" fillId="0" borderId="0" xfId="0" applyNumberFormat="1" applyFont="1" applyFill="1" applyBorder="1" applyAlignment="1">
      <alignment shrinkToFit="1"/>
    </xf>
    <xf numFmtId="41" fontId="4" fillId="0" borderId="7" xfId="0" applyNumberFormat="1" applyFont="1" applyFill="1" applyBorder="1" applyAlignment="1">
      <alignment horizontal="right" shrinkToFit="1"/>
    </xf>
    <xf numFmtId="0" fontId="4" fillId="0" borderId="3" xfId="0" applyNumberFormat="1" applyFont="1" applyFill="1" applyBorder="1" applyAlignment="1">
      <alignment horizontal="center"/>
    </xf>
    <xf numFmtId="176" fontId="4" fillId="0" borderId="11" xfId="0" applyNumberFormat="1" applyFont="1" applyFill="1" applyBorder="1" applyAlignment="1">
      <alignment horizontal="right"/>
    </xf>
    <xf numFmtId="176" fontId="4" fillId="0" borderId="3" xfId="0" applyNumberFormat="1" applyFont="1" applyFill="1" applyBorder="1" applyAlignment="1">
      <alignment horizontal="right"/>
    </xf>
    <xf numFmtId="176" fontId="4" fillId="0" borderId="3" xfId="0" applyNumberFormat="1" applyFont="1" applyFill="1" applyBorder="1" applyAlignment="1" applyProtection="1">
      <alignment horizontal="right"/>
    </xf>
    <xf numFmtId="176" fontId="4" fillId="0" borderId="12" xfId="0" applyNumberFormat="1" applyFont="1" applyFill="1" applyBorder="1" applyAlignment="1" applyProtection="1">
      <alignment horizontal="right"/>
    </xf>
    <xf numFmtId="0" fontId="4" fillId="0" borderId="11" xfId="0" applyNumberFormat="1" applyFont="1" applyFill="1" applyBorder="1" applyAlignment="1">
      <alignment horizontal="center"/>
    </xf>
    <xf numFmtId="0" fontId="7" fillId="0" borderId="13" xfId="0" applyNumberFormat="1" applyFont="1" applyFill="1" applyBorder="1" applyAlignment="1">
      <alignment horizontal="right"/>
    </xf>
    <xf numFmtId="0" fontId="6" fillId="0" borderId="13" xfId="0" applyNumberFormat="1" applyFont="1" applyFill="1" applyBorder="1" applyAlignment="1"/>
    <xf numFmtId="0" fontId="16" fillId="0" borderId="0" xfId="0" applyNumberFormat="1" applyFont="1" applyFill="1" applyAlignment="1">
      <alignment horizontal="centerContinuous" vertical="center"/>
    </xf>
    <xf numFmtId="0" fontId="2" fillId="0" borderId="0" xfId="0" applyNumberFormat="1" applyFont="1" applyFill="1" applyAlignment="1">
      <alignment horizontal="centerContinuous" vertical="center"/>
    </xf>
    <xf numFmtId="0" fontId="27" fillId="0" borderId="8" xfId="0" applyNumberFormat="1" applyFont="1" applyFill="1" applyBorder="1" applyAlignment="1">
      <alignment horizontal="center" vertical="center"/>
    </xf>
    <xf numFmtId="0" fontId="27" fillId="0" borderId="7" xfId="0" applyNumberFormat="1" applyFont="1" applyFill="1" applyBorder="1" applyAlignment="1">
      <alignment horizontal="center" vertical="center"/>
    </xf>
    <xf numFmtId="0" fontId="27" fillId="0" borderId="7" xfId="0" applyNumberFormat="1" applyFont="1" applyFill="1" applyBorder="1" applyAlignment="1">
      <alignment horizontal="center" shrinkToFit="1"/>
    </xf>
    <xf numFmtId="176" fontId="4" fillId="0" borderId="9" xfId="0" applyNumberFormat="1" applyFont="1" applyFill="1" applyBorder="1" applyAlignment="1">
      <alignment shrinkToFit="1"/>
    </xf>
    <xf numFmtId="0" fontId="28" fillId="0" borderId="7" xfId="0" applyNumberFormat="1" applyFont="1" applyFill="1" applyBorder="1" applyAlignment="1">
      <alignment horizontal="center" shrinkToFit="1"/>
    </xf>
    <xf numFmtId="41" fontId="25" fillId="0" borderId="0" xfId="0" applyNumberFormat="1" applyFont="1" applyFill="1" applyBorder="1" applyAlignment="1">
      <alignment horizontal="right" shrinkToFit="1"/>
    </xf>
    <xf numFmtId="41" fontId="22" fillId="0" borderId="0" xfId="0" applyNumberFormat="1" applyFont="1" applyFill="1" applyBorder="1" applyAlignment="1">
      <alignment horizontal="right" shrinkToFit="1"/>
    </xf>
    <xf numFmtId="41" fontId="25" fillId="0" borderId="7" xfId="0" applyNumberFormat="1" applyFont="1" applyFill="1" applyBorder="1" applyAlignment="1">
      <alignment horizontal="right" shrinkToFit="1"/>
    </xf>
    <xf numFmtId="176" fontId="25" fillId="0" borderId="9" xfId="0" applyNumberFormat="1" applyFont="1" applyFill="1" applyBorder="1" applyAlignment="1">
      <alignment shrinkToFit="1"/>
    </xf>
    <xf numFmtId="0" fontId="2" fillId="0" borderId="12" xfId="0" applyNumberFormat="1" applyFont="1" applyFill="1" applyBorder="1" applyAlignment="1">
      <alignment horizontal="center"/>
    </xf>
    <xf numFmtId="176" fontId="4" fillId="0" borderId="11" xfId="0" applyNumberFormat="1" applyFont="1" applyFill="1" applyBorder="1" applyAlignment="1">
      <alignment vertical="center"/>
    </xf>
    <xf numFmtId="0" fontId="22" fillId="0" borderId="7" xfId="0" applyNumberFormat="1" applyFont="1" applyFill="1" applyBorder="1" applyAlignment="1">
      <alignment horizontal="center" shrinkToFit="1"/>
    </xf>
    <xf numFmtId="41" fontId="22" fillId="0" borderId="9" xfId="0" applyNumberFormat="1" applyFont="1" applyFill="1" applyBorder="1" applyAlignment="1" applyProtection="1">
      <alignment horizontal="right" shrinkToFit="1"/>
    </xf>
    <xf numFmtId="41" fontId="22" fillId="0" borderId="0" xfId="0" applyNumberFormat="1" applyFont="1" applyFill="1" applyBorder="1" applyAlignment="1" applyProtection="1">
      <alignment horizontal="right" shrinkToFit="1"/>
    </xf>
    <xf numFmtId="0" fontId="23" fillId="0" borderId="7" xfId="0" applyNumberFormat="1" applyFont="1" applyFill="1" applyBorder="1" applyAlignment="1">
      <alignment horizontal="center" vertical="center" shrinkToFit="1"/>
    </xf>
    <xf numFmtId="41" fontId="25" fillId="0" borderId="0" xfId="0" quotePrefix="1" applyNumberFormat="1" applyFont="1" applyFill="1" applyBorder="1" applyAlignment="1">
      <alignment horizontal="right" shrinkToFit="1"/>
    </xf>
    <xf numFmtId="0" fontId="17" fillId="0" borderId="0" xfId="0" applyNumberFormat="1" applyFont="1" applyFill="1" applyAlignment="1">
      <alignment horizontal="centerContinuous" vertical="center"/>
    </xf>
    <xf numFmtId="0" fontId="2" fillId="0" borderId="14" xfId="0" applyNumberFormat="1" applyFont="1" applyFill="1" applyBorder="1" applyAlignment="1">
      <alignment horizontal="centerContinuous" vertical="center"/>
    </xf>
    <xf numFmtId="0" fontId="4" fillId="0" borderId="14" xfId="0" applyNumberFormat="1" applyFont="1" applyFill="1" applyBorder="1" applyAlignment="1">
      <alignment horizontal="centerContinuous" vertical="center"/>
    </xf>
    <xf numFmtId="0" fontId="4" fillId="0" borderId="1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 applyAlignment="1">
      <alignment horizontal="centerContinuous" vertical="center"/>
    </xf>
    <xf numFmtId="0" fontId="4" fillId="0" borderId="12" xfId="0" applyNumberFormat="1" applyFont="1" applyFill="1" applyBorder="1" applyAlignment="1">
      <alignment horizontal="centerContinuous" vertical="center"/>
    </xf>
    <xf numFmtId="0" fontId="10" fillId="0" borderId="11" xfId="0" applyNumberFormat="1" applyFont="1" applyFill="1" applyBorder="1" applyAlignment="1">
      <alignment horizontal="centerContinuous" vertical="center" shrinkToFit="1"/>
    </xf>
    <xf numFmtId="0" fontId="4" fillId="0" borderId="10" xfId="0" applyNumberFormat="1" applyFont="1" applyFill="1" applyBorder="1" applyAlignment="1">
      <alignment horizontal="centerContinuous" vertical="center" shrinkToFit="1"/>
    </xf>
    <xf numFmtId="0" fontId="10" fillId="0" borderId="11" xfId="0" applyNumberFormat="1" applyFont="1" applyFill="1" applyBorder="1" applyAlignment="1">
      <alignment horizontal="centerContinuous" vertical="center"/>
    </xf>
    <xf numFmtId="0" fontId="4" fillId="0" borderId="10" xfId="0" applyNumberFormat="1" applyFont="1" applyFill="1" applyBorder="1" applyAlignment="1">
      <alignment horizontal="centerContinuous" vertical="center"/>
    </xf>
    <xf numFmtId="0" fontId="4" fillId="0" borderId="16" xfId="0" applyNumberFormat="1" applyFont="1" applyFill="1" applyBorder="1" applyAlignment="1">
      <alignment horizontal="centerContinuous" vertical="center"/>
    </xf>
    <xf numFmtId="0" fontId="2" fillId="0" borderId="17" xfId="0" applyNumberFormat="1" applyFont="1" applyFill="1" applyBorder="1" applyAlignment="1">
      <alignment horizontal="centerContinuous" vertical="center"/>
    </xf>
    <xf numFmtId="0" fontId="4" fillId="0" borderId="1" xfId="0" applyNumberFormat="1" applyFont="1" applyFill="1" applyBorder="1" applyAlignment="1">
      <alignment horizontal="centerContinuous" vertical="center"/>
    </xf>
    <xf numFmtId="0" fontId="27" fillId="0" borderId="8" xfId="0" applyNumberFormat="1" applyFont="1" applyFill="1" applyBorder="1" applyAlignment="1">
      <alignment horizontal="center" vertical="center" shrinkToFit="1"/>
    </xf>
    <xf numFmtId="41" fontId="25" fillId="0" borderId="9" xfId="0" applyNumberFormat="1" applyFont="1" applyFill="1" applyBorder="1" applyAlignment="1">
      <alignment horizontal="right" shrinkToFit="1"/>
    </xf>
    <xf numFmtId="41" fontId="25" fillId="0" borderId="7" xfId="0" quotePrefix="1" applyNumberFormat="1" applyFont="1" applyFill="1" applyBorder="1" applyAlignment="1">
      <alignment horizontal="right" shrinkToFit="1"/>
    </xf>
    <xf numFmtId="41" fontId="4" fillId="0" borderId="11" xfId="0" applyNumberFormat="1" applyFont="1" applyFill="1" applyBorder="1" applyAlignment="1">
      <alignment horizontal="right" vertical="center"/>
    </xf>
    <xf numFmtId="41" fontId="4" fillId="0" borderId="3" xfId="0" applyNumberFormat="1" applyFont="1" applyFill="1" applyBorder="1" applyAlignment="1">
      <alignment horizontal="right" vertical="center"/>
    </xf>
    <xf numFmtId="176" fontId="4" fillId="0" borderId="3" xfId="0" applyNumberFormat="1" applyFont="1" applyFill="1" applyBorder="1" applyAlignment="1" applyProtection="1">
      <alignment horizontal="right" vertical="center"/>
    </xf>
    <xf numFmtId="176" fontId="4" fillId="0" borderId="3" xfId="0" applyNumberFormat="1" applyFont="1" applyFill="1" applyBorder="1" applyAlignment="1" applyProtection="1">
      <alignment horizontal="center" vertical="center"/>
    </xf>
    <xf numFmtId="0" fontId="27" fillId="0" borderId="6" xfId="0" applyNumberFormat="1" applyFont="1" applyFill="1" applyBorder="1" applyAlignment="1" applyProtection="1">
      <alignment horizontal="center" vertical="center" shrinkToFit="1"/>
    </xf>
    <xf numFmtId="0" fontId="27" fillId="0" borderId="7" xfId="0" applyNumberFormat="1" applyFont="1" applyFill="1" applyBorder="1" applyAlignment="1" applyProtection="1">
      <alignment horizontal="center" vertical="center" shrinkToFit="1"/>
    </xf>
    <xf numFmtId="0" fontId="4" fillId="0" borderId="9" xfId="0" applyNumberFormat="1" applyFont="1" applyFill="1" applyBorder="1" applyAlignment="1" applyProtection="1">
      <alignment horizontal="center" vertical="center" shrinkToFit="1"/>
    </xf>
    <xf numFmtId="0" fontId="27" fillId="0" borderId="12" xfId="0" applyNumberFormat="1" applyFont="1" applyFill="1" applyBorder="1" applyAlignment="1" applyProtection="1">
      <alignment horizontal="center" vertical="center" shrinkToFit="1"/>
    </xf>
    <xf numFmtId="0" fontId="4" fillId="0" borderId="11" xfId="0" applyNumberFormat="1" applyFont="1" applyFill="1" applyBorder="1" applyAlignment="1" applyProtection="1">
      <alignment horizontal="center" vertical="center" shrinkToFit="1"/>
    </xf>
    <xf numFmtId="0" fontId="4" fillId="0" borderId="9" xfId="0" applyNumberFormat="1" applyFont="1" applyFill="1" applyBorder="1" applyAlignment="1" applyProtection="1">
      <alignment horizontal="center" shrinkToFit="1"/>
    </xf>
    <xf numFmtId="176" fontId="4" fillId="0" borderId="3" xfId="0" applyNumberFormat="1" applyFont="1" applyFill="1" applyBorder="1" applyAlignment="1" applyProtection="1">
      <alignment horizontal="right" vertical="center"/>
      <protection locked="0"/>
    </xf>
    <xf numFmtId="3" fontId="4" fillId="0" borderId="11" xfId="0" applyNumberFormat="1" applyFont="1" applyFill="1" applyBorder="1" applyAlignment="1">
      <alignment vertical="center"/>
    </xf>
    <xf numFmtId="0" fontId="27" fillId="0" borderId="6" xfId="0" applyNumberFormat="1" applyFont="1" applyFill="1" applyBorder="1" applyAlignment="1">
      <alignment horizontal="centerContinuous" vertical="center" shrinkToFit="1"/>
    </xf>
    <xf numFmtId="0" fontId="27" fillId="0" borderId="5" xfId="0" applyNumberFormat="1" applyFont="1" applyFill="1" applyBorder="1" applyAlignment="1">
      <alignment horizontal="centerContinuous" vertical="center"/>
    </xf>
    <xf numFmtId="0" fontId="27" fillId="0" borderId="4" xfId="0" applyNumberFormat="1" applyFont="1" applyFill="1" applyBorder="1" applyAlignment="1">
      <alignment horizontal="centerContinuous" vertical="center"/>
    </xf>
    <xf numFmtId="0" fontId="27" fillId="0" borderId="7" xfId="0" applyNumberFormat="1" applyFont="1" applyFill="1" applyBorder="1" applyAlignment="1">
      <alignment vertical="center" shrinkToFit="1"/>
    </xf>
    <xf numFmtId="0" fontId="4" fillId="0" borderId="7" xfId="0" applyNumberFormat="1" applyFont="1" applyFill="1" applyBorder="1" applyAlignment="1">
      <alignment horizontal="center" vertical="center" shrinkToFit="1"/>
    </xf>
    <xf numFmtId="0" fontId="27" fillId="0" borderId="22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vertical="center" shrinkToFit="1"/>
    </xf>
    <xf numFmtId="0" fontId="4" fillId="0" borderId="12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 applyFill="1" applyAlignment="1">
      <alignment horizontal="right" shrinkToFit="1"/>
    </xf>
    <xf numFmtId="41" fontId="5" fillId="0" borderId="0" xfId="0" applyNumberFormat="1" applyFont="1" applyFill="1" applyAlignment="1">
      <alignment horizontal="right" vertical="center"/>
    </xf>
    <xf numFmtId="0" fontId="27" fillId="0" borderId="7" xfId="0" applyNumberFormat="1" applyFont="1" applyFill="1" applyBorder="1" applyAlignment="1" applyProtection="1">
      <alignment horizontal="center" shrinkToFit="1"/>
    </xf>
    <xf numFmtId="41" fontId="22" fillId="0" borderId="0" xfId="0" applyNumberFormat="1" applyFont="1" applyFill="1" applyAlignment="1">
      <alignment horizontal="right" shrinkToFit="1"/>
    </xf>
    <xf numFmtId="41" fontId="22" fillId="0" borderId="0" xfId="0" applyNumberFormat="1" applyFont="1" applyFill="1" applyAlignment="1" applyProtection="1">
      <alignment horizontal="right" shrinkToFit="1"/>
      <protection locked="0"/>
    </xf>
    <xf numFmtId="41" fontId="22" fillId="0" borderId="0" xfId="0" applyNumberFormat="1" applyFont="1" applyFill="1" applyAlignment="1" applyProtection="1">
      <alignment horizontal="right" shrinkToFit="1"/>
    </xf>
    <xf numFmtId="41" fontId="22" fillId="0" borderId="0" xfId="0" applyNumberFormat="1" applyFont="1" applyFill="1" applyBorder="1" applyAlignment="1" applyProtection="1">
      <alignment horizontal="right" shrinkToFit="1"/>
      <protection locked="0"/>
    </xf>
    <xf numFmtId="0" fontId="28" fillId="0" borderId="7" xfId="0" applyNumberFormat="1" applyFont="1" applyFill="1" applyBorder="1" applyAlignment="1" applyProtection="1">
      <alignment horizontal="center" shrinkToFit="1"/>
    </xf>
    <xf numFmtId="41" fontId="25" fillId="0" borderId="0" xfId="0" applyNumberFormat="1" applyFont="1" applyFill="1" applyAlignment="1" applyProtection="1">
      <alignment horizontal="right" shrinkToFit="1"/>
      <protection locked="0"/>
    </xf>
    <xf numFmtId="0" fontId="25" fillId="0" borderId="9" xfId="0" applyNumberFormat="1" applyFont="1" applyFill="1" applyBorder="1" applyAlignment="1" applyProtection="1">
      <alignment horizontal="center" shrinkToFit="1"/>
    </xf>
    <xf numFmtId="0" fontId="25" fillId="0" borderId="7" xfId="0" applyNumberFormat="1" applyFont="1" applyFill="1" applyBorder="1" applyAlignment="1">
      <alignment horizontal="center" shrinkToFit="1"/>
    </xf>
    <xf numFmtId="0" fontId="25" fillId="0" borderId="3" xfId="0" applyNumberFormat="1" applyFont="1" applyFill="1" applyBorder="1" applyAlignment="1">
      <alignment horizontal="center"/>
    </xf>
    <xf numFmtId="41" fontId="25" fillId="0" borderId="11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 applyProtection="1">
      <alignment horizontal="right"/>
      <protection locked="0"/>
    </xf>
    <xf numFmtId="41" fontId="25" fillId="0" borderId="3" xfId="0" applyNumberFormat="1" applyFont="1" applyFill="1" applyBorder="1" applyAlignment="1" applyProtection="1">
      <alignment horizontal="right"/>
    </xf>
    <xf numFmtId="41" fontId="25" fillId="0" borderId="12" xfId="0" applyNumberFormat="1" applyFont="1" applyFill="1" applyBorder="1" applyAlignment="1" applyProtection="1">
      <alignment horizontal="right"/>
      <protection locked="0"/>
    </xf>
    <xf numFmtId="0" fontId="30" fillId="0" borderId="0" xfId="0" applyNumberFormat="1" applyFont="1" applyFill="1" applyProtection="1"/>
    <xf numFmtId="0" fontId="31" fillId="0" borderId="0" xfId="0" applyNumberFormat="1" applyFont="1" applyFill="1"/>
    <xf numFmtId="0" fontId="31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Alignment="1">
      <alignment horizontal="centerContinuous"/>
    </xf>
    <xf numFmtId="0" fontId="9" fillId="0" borderId="0" xfId="0" applyNumberFormat="1" applyFont="1" applyFill="1" applyAlignment="1"/>
    <xf numFmtId="0" fontId="9" fillId="0" borderId="0" xfId="0" applyNumberFormat="1" applyFont="1" applyFill="1" applyAlignment="1">
      <alignment horizontal="center"/>
    </xf>
    <xf numFmtId="0" fontId="4" fillId="0" borderId="18" xfId="0" applyNumberFormat="1" applyFont="1" applyFill="1" applyBorder="1" applyAlignment="1">
      <alignment vertical="center"/>
    </xf>
    <xf numFmtId="0" fontId="2" fillId="0" borderId="9" xfId="0" applyNumberFormat="1" applyFont="1" applyFill="1" applyBorder="1" applyAlignment="1">
      <alignment horizontal="center" vertical="center" shrinkToFit="1"/>
    </xf>
    <xf numFmtId="0" fontId="27" fillId="0" borderId="9" xfId="0" applyNumberFormat="1" applyFont="1" applyFill="1" applyBorder="1" applyAlignment="1">
      <alignment horizontal="center" vertical="center" shrinkToFit="1"/>
    </xf>
    <xf numFmtId="0" fontId="2" fillId="0" borderId="8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 shrinkToFit="1"/>
    </xf>
    <xf numFmtId="41" fontId="4" fillId="0" borderId="13" xfId="0" applyNumberFormat="1" applyFont="1" applyFill="1" applyBorder="1" applyAlignment="1" applyProtection="1">
      <alignment horizontal="right" shrinkToFit="1"/>
    </xf>
    <xf numFmtId="41" fontId="4" fillId="0" borderId="22" xfId="0" applyNumberFormat="1" applyFont="1" applyFill="1" applyBorder="1" applyAlignment="1" applyProtection="1">
      <alignment horizontal="right" shrinkToFit="1"/>
    </xf>
    <xf numFmtId="41" fontId="5" fillId="0" borderId="9" xfId="0" applyNumberFormat="1" applyFont="1" applyFill="1" applyBorder="1" applyAlignment="1">
      <alignment horizontal="right" vertical="center" shrinkToFit="1"/>
    </xf>
    <xf numFmtId="0" fontId="27" fillId="0" borderId="0" xfId="0" applyNumberFormat="1" applyFont="1" applyFill="1" applyBorder="1" applyAlignment="1">
      <alignment horizontal="center" shrinkToFit="1"/>
    </xf>
    <xf numFmtId="41" fontId="4" fillId="0" borderId="0" xfId="0" applyNumberFormat="1" applyFont="1" applyFill="1" applyBorder="1" applyAlignment="1" applyProtection="1">
      <alignment horizontal="right" shrinkToFit="1"/>
      <protection locked="0"/>
    </xf>
    <xf numFmtId="176" fontId="4" fillId="0" borderId="0" xfId="0" applyNumberFormat="1" applyFont="1" applyFill="1" applyBorder="1" applyAlignment="1">
      <alignment shrinkToFit="1"/>
    </xf>
    <xf numFmtId="0" fontId="2" fillId="0" borderId="3" xfId="0" applyNumberFormat="1" applyFont="1" applyFill="1" applyBorder="1" applyAlignment="1">
      <alignment horizontal="center"/>
    </xf>
    <xf numFmtId="176" fontId="4" fillId="0" borderId="11" xfId="0" applyNumberFormat="1" applyFont="1" applyFill="1" applyBorder="1" applyAlignment="1" applyProtection="1">
      <alignment horizontal="right"/>
    </xf>
    <xf numFmtId="176" fontId="4" fillId="0" borderId="3" xfId="0" applyNumberFormat="1" applyFont="1" applyFill="1" applyBorder="1" applyAlignment="1" applyProtection="1">
      <alignment horizontal="right" shrinkToFit="1"/>
    </xf>
    <xf numFmtId="176" fontId="7" fillId="0" borderId="0" xfId="0" applyNumberFormat="1" applyFont="1" applyFill="1" applyBorder="1" applyAlignment="1" applyProtection="1">
      <alignment horizontal="right"/>
    </xf>
    <xf numFmtId="176" fontId="7" fillId="0" borderId="0" xfId="0" applyNumberFormat="1" applyFont="1" applyFill="1" applyBorder="1" applyAlignment="1" applyProtection="1">
      <alignment horizontal="right" shrinkToFit="1"/>
    </xf>
    <xf numFmtId="176" fontId="7" fillId="0" borderId="0" xfId="0" applyNumberFormat="1" applyFont="1" applyFill="1" applyBorder="1" applyAlignment="1" applyProtection="1">
      <alignment horizontal="left"/>
    </xf>
    <xf numFmtId="3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/>
    </xf>
    <xf numFmtId="0" fontId="0" fillId="0" borderId="0" xfId="0" applyNumberFormat="1" applyFill="1" applyAlignment="1"/>
    <xf numFmtId="0" fontId="2" fillId="0" borderId="10" xfId="0" applyNumberFormat="1" applyFont="1" applyFill="1" applyBorder="1" applyAlignment="1">
      <alignment horizontal="center" vertical="center" shrinkToFit="1"/>
    </xf>
    <xf numFmtId="0" fontId="2" fillId="0" borderId="2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 applyFill="1" applyBorder="1" applyAlignment="1">
      <alignment horizontal="center" shrinkToFit="1"/>
    </xf>
    <xf numFmtId="0" fontId="4" fillId="0" borderId="3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Alignment="1"/>
    <xf numFmtId="0" fontId="1" fillId="0" borderId="0" xfId="0" applyNumberFormat="1" applyFont="1" applyFill="1"/>
    <xf numFmtId="0" fontId="7" fillId="0" borderId="13" xfId="0" applyNumberFormat="1" applyFont="1" applyFill="1" applyBorder="1" applyAlignment="1">
      <alignment horizontal="right" vertical="center"/>
    </xf>
    <xf numFmtId="41" fontId="4" fillId="0" borderId="0" xfId="0" applyNumberFormat="1" applyFont="1" applyFill="1" applyAlignment="1"/>
    <xf numFmtId="0" fontId="7" fillId="0" borderId="0" xfId="0" applyNumberFormat="1" applyFont="1" applyFill="1" applyAlignment="1">
      <alignment horizontal="right"/>
    </xf>
    <xf numFmtId="0" fontId="4" fillId="0" borderId="9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left" vertical="center"/>
    </xf>
    <xf numFmtId="0" fontId="27" fillId="0" borderId="8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/>
    <xf numFmtId="0" fontId="6" fillId="0" borderId="0" xfId="0" applyNumberFormat="1" applyFont="1" applyFill="1" applyAlignment="1"/>
    <xf numFmtId="0" fontId="2" fillId="0" borderId="15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7" fillId="0" borderId="8" xfId="0" applyNumberFormat="1" applyFont="1" applyFill="1" applyBorder="1" applyAlignment="1">
      <alignment horizontal="center" vertical="center" shrinkToFit="1"/>
    </xf>
    <xf numFmtId="0" fontId="15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vertical="center"/>
    </xf>
    <xf numFmtId="0" fontId="2" fillId="0" borderId="15" xfId="0" applyNumberFormat="1" applyFont="1" applyFill="1" applyBorder="1" applyAlignment="1">
      <alignment vertical="center"/>
    </xf>
    <xf numFmtId="0" fontId="4" fillId="0" borderId="15" xfId="0" applyNumberFormat="1" applyFont="1" applyFill="1" applyBorder="1" applyAlignment="1">
      <alignment vertical="center"/>
    </xf>
    <xf numFmtId="0" fontId="27" fillId="0" borderId="9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vertical="center"/>
    </xf>
    <xf numFmtId="0" fontId="2" fillId="0" borderId="20" xfId="0" applyNumberFormat="1" applyFont="1" applyFill="1" applyBorder="1" applyAlignment="1">
      <alignment vertical="center"/>
    </xf>
    <xf numFmtId="0" fontId="2" fillId="0" borderId="5" xfId="0" applyNumberFormat="1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4" fillId="0" borderId="23" xfId="0" applyNumberFormat="1" applyFont="1" applyFill="1" applyBorder="1" applyAlignment="1">
      <alignment horizontal="center" shrinkToFit="1"/>
    </xf>
    <xf numFmtId="0" fontId="4" fillId="0" borderId="22" xfId="0" applyNumberFormat="1" applyFont="1" applyFill="1" applyBorder="1" applyAlignment="1">
      <alignment horizontal="center" shrinkToFit="1"/>
    </xf>
    <xf numFmtId="0" fontId="7" fillId="0" borderId="0" xfId="0" applyNumberFormat="1" applyFont="1" applyFill="1" applyBorder="1" applyAlignment="1">
      <alignment vertical="center"/>
    </xf>
    <xf numFmtId="0" fontId="4" fillId="0" borderId="9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Alignment="1"/>
    <xf numFmtId="0" fontId="6" fillId="0" borderId="0" xfId="0" applyNumberFormat="1" applyFont="1" applyFill="1" applyBorder="1" applyAlignment="1">
      <alignment horizontal="left" vertical="center"/>
    </xf>
    <xf numFmtId="0" fontId="27" fillId="0" borderId="8" xfId="0" applyNumberFormat="1" applyFont="1" applyFill="1" applyBorder="1" applyAlignment="1">
      <alignment horizontal="center" vertical="center" shrinkToFit="1"/>
    </xf>
    <xf numFmtId="0" fontId="27" fillId="0" borderId="0" xfId="0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 shrinkToFit="1"/>
    </xf>
    <xf numFmtId="0" fontId="4" fillId="0" borderId="9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Alignment="1"/>
    <xf numFmtId="0" fontId="0" fillId="0" borderId="0" xfId="0" applyNumberFormat="1" applyFill="1" applyBorder="1" applyAlignment="1"/>
    <xf numFmtId="43" fontId="2" fillId="0" borderId="0" xfId="0" applyNumberFormat="1" applyFont="1" applyFill="1"/>
    <xf numFmtId="0" fontId="4" fillId="0" borderId="9" xfId="0" applyNumberFormat="1" applyFont="1" applyFill="1" applyBorder="1" applyAlignment="1">
      <alignment horizontal="center" vertical="center" shrinkToFit="1"/>
    </xf>
    <xf numFmtId="0" fontId="2" fillId="0" borderId="7" xfId="0" applyNumberFormat="1" applyFont="1" applyFill="1" applyBorder="1" applyAlignment="1">
      <alignment horizontal="center" vertical="center" shrinkToFit="1"/>
    </xf>
    <xf numFmtId="41" fontId="5" fillId="0" borderId="0" xfId="0" applyNumberFormat="1" applyFont="1" applyFill="1" applyBorder="1" applyAlignment="1" applyProtection="1">
      <alignment horizontal="right" vertical="center" shrinkToFit="1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Continuous"/>
    </xf>
    <xf numFmtId="0" fontId="4" fillId="0" borderId="3" xfId="0" applyNumberFormat="1" applyFont="1" applyFill="1" applyBorder="1" applyAlignment="1">
      <alignment vertical="center"/>
    </xf>
    <xf numFmtId="41" fontId="5" fillId="0" borderId="23" xfId="0" applyNumberFormat="1" applyFont="1" applyFill="1" applyBorder="1" applyAlignment="1">
      <alignment horizontal="center" vertical="center" shrinkToFit="1"/>
    </xf>
    <xf numFmtId="41" fontId="5" fillId="0" borderId="13" xfId="0" applyNumberFormat="1" applyFont="1" applyFill="1" applyBorder="1" applyAlignment="1">
      <alignment horizontal="center" vertical="center" shrinkToFit="1"/>
    </xf>
    <xf numFmtId="41" fontId="5" fillId="0" borderId="22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right"/>
    </xf>
    <xf numFmtId="0" fontId="16" fillId="0" borderId="0" xfId="0" applyNumberFormat="1" applyFont="1" applyFill="1" applyAlignment="1">
      <alignment horizontal="centerContinuous" vertical="center" shrinkToFit="1"/>
    </xf>
    <xf numFmtId="0" fontId="15" fillId="0" borderId="0" xfId="0" applyNumberFormat="1" applyFont="1" applyFill="1" applyAlignment="1">
      <alignment horizontal="centerContinuous" vertical="center" shrinkToFit="1"/>
    </xf>
    <xf numFmtId="0" fontId="2" fillId="0" borderId="0" xfId="0" applyNumberFormat="1" applyFont="1" applyFill="1" applyAlignment="1">
      <alignment horizontal="centerContinuous" vertical="center" shrinkToFit="1"/>
    </xf>
    <xf numFmtId="41" fontId="25" fillId="0" borderId="0" xfId="0" applyNumberFormat="1" applyFont="1" applyFill="1" applyAlignment="1" applyProtection="1">
      <alignment horizontal="right" shrinkToFit="1"/>
      <protection locked="0"/>
    </xf>
    <xf numFmtId="41" fontId="25" fillId="0" borderId="0" xfId="0" applyNumberFormat="1" applyFont="1" applyFill="1" applyAlignment="1" applyProtection="1">
      <alignment horizontal="right" shrinkToFit="1"/>
      <protection locked="0"/>
    </xf>
    <xf numFmtId="41" fontId="25" fillId="0" borderId="0" xfId="0" applyNumberFormat="1" applyFont="1" applyFill="1" applyAlignment="1" applyProtection="1">
      <alignment horizontal="right" shrinkToFit="1"/>
      <protection locked="0"/>
    </xf>
    <xf numFmtId="41" fontId="25" fillId="0" borderId="0" xfId="1" applyFont="1" applyFill="1" applyAlignment="1" applyProtection="1">
      <alignment horizontal="right" shrinkToFit="1"/>
      <protection locked="0"/>
    </xf>
    <xf numFmtId="3" fontId="34" fillId="0" borderId="9" xfId="2" applyNumberFormat="1" applyFont="1" applyFill="1" applyBorder="1" applyAlignment="1">
      <alignment horizontal="right" vertical="center"/>
    </xf>
    <xf numFmtId="0" fontId="4" fillId="0" borderId="9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horizontal="centerContinuous" vertical="center" shrinkToFit="1"/>
    </xf>
    <xf numFmtId="0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4" fillId="0" borderId="9" xfId="0" applyNumberFormat="1" applyFont="1" applyFill="1" applyBorder="1" applyAlignment="1">
      <alignment horizontal="center" vertical="center" shrinkToFit="1"/>
    </xf>
    <xf numFmtId="0" fontId="4" fillId="0" borderId="4" xfId="0" applyNumberFormat="1" applyFont="1" applyFill="1" applyBorder="1" applyAlignment="1">
      <alignment vertical="center"/>
    </xf>
    <xf numFmtId="0" fontId="27" fillId="0" borderId="4" xfId="0" applyNumberFormat="1" applyFont="1" applyFill="1" applyBorder="1" applyAlignment="1">
      <alignment horizontal="center" vertical="center" shrinkToFit="1"/>
    </xf>
    <xf numFmtId="0" fontId="4" fillId="0" borderId="20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right"/>
    </xf>
    <xf numFmtId="0" fontId="4" fillId="0" borderId="9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horizontal="left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 shrinkToFit="1"/>
    </xf>
    <xf numFmtId="0" fontId="28" fillId="0" borderId="8" xfId="0" applyNumberFormat="1" applyFont="1" applyFill="1" applyBorder="1" applyAlignment="1">
      <alignment horizontal="center" vertical="center" shrinkToFit="1"/>
    </xf>
    <xf numFmtId="0" fontId="28" fillId="0" borderId="9" xfId="0" applyNumberFormat="1" applyFont="1" applyFill="1" applyBorder="1" applyAlignment="1">
      <alignment horizontal="center" vertical="center" shrinkToFit="1"/>
    </xf>
    <xf numFmtId="0" fontId="25" fillId="0" borderId="8" xfId="0" applyNumberFormat="1" applyFont="1" applyFill="1" applyBorder="1" applyAlignment="1">
      <alignment horizontal="center" vertical="center" shrinkToFit="1"/>
    </xf>
    <xf numFmtId="0" fontId="28" fillId="0" borderId="8" xfId="0" applyNumberFormat="1" applyFont="1" applyFill="1" applyBorder="1" applyAlignment="1">
      <alignment vertical="center" shrinkToFit="1"/>
    </xf>
    <xf numFmtId="0" fontId="25" fillId="0" borderId="9" xfId="0" applyNumberFormat="1" applyFont="1" applyFill="1" applyBorder="1" applyAlignment="1">
      <alignment horizontal="center" vertical="center" shrinkToFit="1"/>
    </xf>
    <xf numFmtId="41" fontId="25" fillId="0" borderId="23" xfId="0" applyNumberFormat="1" applyFont="1" applyFill="1" applyBorder="1" applyAlignment="1" applyProtection="1">
      <alignment horizontal="right" shrinkToFit="1"/>
    </xf>
    <xf numFmtId="41" fontId="25" fillId="0" borderId="13" xfId="0" applyNumberFormat="1" applyFont="1" applyFill="1" applyBorder="1" applyAlignment="1" applyProtection="1">
      <alignment horizontal="right" shrinkToFit="1"/>
    </xf>
    <xf numFmtId="0" fontId="30" fillId="0" borderId="0" xfId="0" applyNumberFormat="1" applyFont="1" applyFill="1" applyBorder="1" applyAlignment="1">
      <alignment horizontal="left" vertical="center"/>
    </xf>
    <xf numFmtId="176" fontId="31" fillId="0" borderId="0" xfId="0" applyNumberFormat="1" applyFont="1" applyFill="1" applyBorder="1" applyAlignment="1" applyProtection="1">
      <alignment horizontal="left" vertical="center"/>
    </xf>
    <xf numFmtId="3" fontId="31" fillId="0" borderId="13" xfId="0" applyNumberFormat="1" applyFont="1" applyFill="1" applyBorder="1" applyAlignment="1">
      <alignment vertical="center"/>
    </xf>
    <xf numFmtId="176" fontId="31" fillId="0" borderId="0" xfId="0" applyNumberFormat="1" applyFont="1" applyFill="1" applyBorder="1" applyAlignment="1" applyProtection="1">
      <alignment horizontal="right"/>
    </xf>
    <xf numFmtId="176" fontId="31" fillId="0" borderId="0" xfId="0" applyNumberFormat="1" applyFont="1" applyFill="1" applyBorder="1" applyAlignment="1" applyProtection="1">
      <alignment horizontal="left"/>
    </xf>
    <xf numFmtId="3" fontId="31" fillId="0" borderId="0" xfId="0" applyNumberFormat="1" applyFont="1" applyFill="1" applyBorder="1" applyAlignment="1">
      <alignment vertical="center"/>
    </xf>
    <xf numFmtId="0" fontId="26" fillId="0" borderId="0" xfId="0" applyNumberFormat="1" applyFont="1" applyAlignment="1">
      <alignment horizontal="center" wrapText="1"/>
    </xf>
    <xf numFmtId="0" fontId="7" fillId="0" borderId="0" xfId="0" applyNumberFormat="1" applyFont="1" applyFill="1" applyAlignment="1">
      <alignment horizontal="right"/>
    </xf>
    <xf numFmtId="0" fontId="4" fillId="0" borderId="9" xfId="0" applyNumberFormat="1" applyFont="1" applyFill="1" applyBorder="1" applyAlignment="1">
      <alignment horizontal="center" vertical="center" shrinkToFit="1"/>
    </xf>
    <xf numFmtId="0" fontId="7" fillId="0" borderId="13" xfId="0" applyNumberFormat="1" applyFont="1" applyFill="1" applyBorder="1" applyAlignment="1">
      <alignment horizontal="right"/>
    </xf>
    <xf numFmtId="0" fontId="6" fillId="0" borderId="13" xfId="0" applyNumberFormat="1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2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Alignment="1">
      <alignment vertical="center"/>
    </xf>
    <xf numFmtId="0" fontId="9" fillId="0" borderId="0" xfId="0" applyNumberFormat="1" applyFont="1" applyFill="1" applyAlignment="1" applyProtection="1">
      <alignment horizontal="center"/>
    </xf>
    <xf numFmtId="0" fontId="0" fillId="0" borderId="0" xfId="0" applyNumberFormat="1" applyAlignment="1"/>
    <xf numFmtId="0" fontId="15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/>
    </xf>
    <xf numFmtId="0" fontId="28" fillId="0" borderId="23" xfId="0" applyNumberFormat="1" applyFont="1" applyFill="1" applyBorder="1" applyAlignment="1">
      <alignment horizontal="center" vertical="center"/>
    </xf>
    <xf numFmtId="0" fontId="28" fillId="0" borderId="13" xfId="0" applyNumberFormat="1" applyFont="1" applyFill="1" applyBorder="1" applyAlignment="1">
      <alignment horizontal="center" vertical="center"/>
    </xf>
    <xf numFmtId="0" fontId="28" fillId="0" borderId="22" xfId="0" applyNumberFormat="1" applyFont="1" applyFill="1" applyBorder="1" applyAlignment="1">
      <alignment horizontal="center" vertical="center"/>
    </xf>
    <xf numFmtId="0" fontId="25" fillId="0" borderId="11" xfId="0" applyNumberFormat="1" applyFont="1" applyFill="1" applyBorder="1" applyAlignment="1">
      <alignment horizontal="center" vertical="center"/>
    </xf>
    <xf numFmtId="0" fontId="25" fillId="0" borderId="3" xfId="0" applyNumberFormat="1" applyFont="1" applyFill="1" applyBorder="1" applyAlignment="1">
      <alignment horizontal="center" vertical="center"/>
    </xf>
    <xf numFmtId="0" fontId="25" fillId="0" borderId="12" xfId="0" applyNumberFormat="1" applyFont="1" applyFill="1" applyBorder="1" applyAlignment="1">
      <alignment horizontal="center" vertical="center"/>
    </xf>
    <xf numFmtId="0" fontId="35" fillId="0" borderId="18" xfId="0" applyNumberFormat="1" applyFont="1" applyFill="1" applyBorder="1" applyAlignment="1">
      <alignment horizontal="center" vertical="center"/>
    </xf>
    <xf numFmtId="0" fontId="35" fillId="0" borderId="15" xfId="0" applyNumberFormat="1" applyFont="1" applyFill="1" applyBorder="1" applyAlignment="1">
      <alignment horizontal="center" vertical="center"/>
    </xf>
    <xf numFmtId="0" fontId="35" fillId="0" borderId="20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/>
    <xf numFmtId="0" fontId="2" fillId="0" borderId="18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 shrinkToFit="1"/>
    </xf>
    <xf numFmtId="0" fontId="0" fillId="0" borderId="13" xfId="0" applyNumberFormat="1" applyFill="1" applyBorder="1" applyAlignment="1"/>
    <xf numFmtId="0" fontId="2" fillId="0" borderId="23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left" vertical="center" shrinkToFi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="81" zoomScaleNormal="100" workbookViewId="0">
      <selection activeCell="P16" sqref="P16"/>
    </sheetView>
  </sheetViews>
  <sheetFormatPr defaultRowHeight="15.75"/>
  <cols>
    <col min="1" max="16384" width="9" style="27"/>
  </cols>
  <sheetData>
    <row r="1" spans="1:9" s="46" customFormat="1"/>
    <row r="11" spans="1:9" s="26" customFormat="1" ht="126" customHeight="1">
      <c r="A11" s="308" t="s">
        <v>224</v>
      </c>
      <c r="B11" s="308"/>
      <c r="C11" s="308"/>
      <c r="D11" s="308"/>
      <c r="E11" s="308"/>
      <c r="F11" s="308"/>
      <c r="G11" s="308"/>
      <c r="H11" s="308"/>
      <c r="I11" s="308"/>
    </row>
  </sheetData>
  <mergeCells count="1">
    <mergeCell ref="A11:I11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view="pageBreakPreview" zoomScale="85" zoomScaleNormal="79" zoomScaleSheetLayoutView="85" workbookViewId="0">
      <selection activeCell="A2" sqref="A2"/>
    </sheetView>
  </sheetViews>
  <sheetFormatPr defaultRowHeight="12"/>
  <cols>
    <col min="1" max="1" width="8.875" style="10" customWidth="1"/>
    <col min="2" max="9" width="8.75" style="10" customWidth="1"/>
    <col min="10" max="10" width="10.625" style="10" customWidth="1"/>
    <col min="11" max="11" width="9.5" style="10" customWidth="1"/>
    <col min="12" max="19" width="10" style="10" customWidth="1"/>
    <col min="20" max="26" width="11.25" style="10" customWidth="1"/>
    <col min="27" max="27" width="10.75" style="10" customWidth="1"/>
    <col min="28" max="16384" width="9" style="10"/>
  </cols>
  <sheetData>
    <row r="1" spans="1:29" s="54" customFormat="1" ht="24.95" customHeight="1">
      <c r="C1" s="56"/>
      <c r="J1" s="77" t="s">
        <v>214</v>
      </c>
      <c r="K1" s="54" t="s">
        <v>215</v>
      </c>
      <c r="AA1" s="77" t="s">
        <v>216</v>
      </c>
    </row>
    <row r="2" spans="1:29" s="9" customFormat="1" ht="24.95" customHeight="1">
      <c r="A2" s="78" t="s">
        <v>212</v>
      </c>
      <c r="B2" s="78"/>
      <c r="C2" s="78"/>
      <c r="D2" s="78"/>
      <c r="E2" s="78"/>
      <c r="F2" s="78"/>
      <c r="G2" s="78"/>
      <c r="H2" s="78"/>
      <c r="I2" s="78"/>
      <c r="J2" s="78"/>
      <c r="K2" s="78" t="s">
        <v>213</v>
      </c>
      <c r="L2" s="78"/>
      <c r="M2" s="78"/>
      <c r="N2" s="78"/>
      <c r="O2" s="78"/>
      <c r="P2" s="78"/>
      <c r="Q2" s="78"/>
      <c r="R2" s="78"/>
      <c r="S2" s="78"/>
      <c r="T2" s="79" t="s">
        <v>36</v>
      </c>
      <c r="U2" s="79"/>
      <c r="V2" s="79"/>
      <c r="W2" s="79"/>
      <c r="X2" s="79"/>
      <c r="Y2" s="79"/>
      <c r="Z2" s="79"/>
      <c r="AA2" s="79"/>
    </row>
    <row r="3" spans="1:29" ht="23.1" customHeight="1">
      <c r="A3" s="79" t="s">
        <v>33</v>
      </c>
      <c r="B3" s="79"/>
      <c r="C3" s="79"/>
      <c r="D3" s="79"/>
      <c r="E3" s="79"/>
      <c r="F3" s="79"/>
      <c r="G3" s="79"/>
      <c r="H3" s="79"/>
      <c r="I3" s="79"/>
      <c r="J3" s="79"/>
    </row>
    <row r="4" spans="1:29" s="11" customFormat="1" ht="15" customHeight="1">
      <c r="A4" s="80" t="s">
        <v>300</v>
      </c>
      <c r="B4" s="80"/>
      <c r="D4" s="11" t="s">
        <v>16</v>
      </c>
      <c r="J4" s="81" t="s">
        <v>301</v>
      </c>
      <c r="K4" s="80" t="s">
        <v>331</v>
      </c>
      <c r="AA4" s="81" t="s">
        <v>301</v>
      </c>
    </row>
    <row r="5" spans="1:29" s="12" customFormat="1" ht="18" customHeight="1">
      <c r="A5" s="82" t="s">
        <v>225</v>
      </c>
      <c r="B5" s="83" t="s">
        <v>227</v>
      </c>
      <c r="C5" s="84"/>
      <c r="D5" s="84"/>
      <c r="E5" s="84"/>
      <c r="F5" s="85" t="s">
        <v>229</v>
      </c>
      <c r="G5" s="84"/>
      <c r="H5" s="84"/>
      <c r="I5" s="84"/>
      <c r="J5" s="86" t="s">
        <v>162</v>
      </c>
      <c r="K5" s="82" t="s">
        <v>225</v>
      </c>
      <c r="L5" s="83" t="s">
        <v>242</v>
      </c>
      <c r="M5" s="84"/>
      <c r="N5" s="84"/>
      <c r="O5" s="84"/>
      <c r="P5" s="85" t="s">
        <v>243</v>
      </c>
      <c r="Q5" s="84"/>
      <c r="R5" s="84"/>
      <c r="S5" s="84"/>
      <c r="T5" s="83" t="s">
        <v>244</v>
      </c>
      <c r="U5" s="84"/>
      <c r="V5" s="84"/>
      <c r="W5" s="87"/>
      <c r="X5" s="84" t="s">
        <v>332</v>
      </c>
      <c r="Y5" s="84"/>
      <c r="Z5" s="87"/>
      <c r="AA5" s="86" t="s">
        <v>162</v>
      </c>
    </row>
    <row r="6" spans="1:29" s="12" customFormat="1" ht="18" customHeight="1">
      <c r="A6" s="88"/>
      <c r="B6" s="89"/>
      <c r="C6" s="90" t="s">
        <v>228</v>
      </c>
      <c r="D6" s="90" t="s">
        <v>126</v>
      </c>
      <c r="E6" s="90" t="s">
        <v>122</v>
      </c>
      <c r="F6" s="89"/>
      <c r="G6" s="90" t="s">
        <v>228</v>
      </c>
      <c r="H6" s="90" t="s">
        <v>126</v>
      </c>
      <c r="I6" s="90" t="s">
        <v>122</v>
      </c>
      <c r="J6" s="310"/>
      <c r="K6" s="88"/>
      <c r="L6" s="91"/>
      <c r="M6" s="90" t="s">
        <v>228</v>
      </c>
      <c r="N6" s="90" t="s">
        <v>126</v>
      </c>
      <c r="O6" s="92" t="s">
        <v>122</v>
      </c>
      <c r="P6" s="89"/>
      <c r="Q6" s="90" t="s">
        <v>228</v>
      </c>
      <c r="R6" s="90" t="s">
        <v>126</v>
      </c>
      <c r="S6" s="92" t="s">
        <v>122</v>
      </c>
      <c r="T6" s="91"/>
      <c r="U6" s="90" t="s">
        <v>228</v>
      </c>
      <c r="V6" s="90" t="s">
        <v>126</v>
      </c>
      <c r="W6" s="90" t="s">
        <v>122</v>
      </c>
      <c r="X6" s="91"/>
      <c r="Y6" s="90" t="s">
        <v>228</v>
      </c>
      <c r="Z6" s="90" t="s">
        <v>126</v>
      </c>
      <c r="AA6" s="310"/>
    </row>
    <row r="7" spans="1:29" s="12" customFormat="1" ht="18" customHeight="1">
      <c r="A7" s="88" t="s">
        <v>16</v>
      </c>
      <c r="B7" s="89"/>
      <c r="C7" s="93" t="s">
        <v>149</v>
      </c>
      <c r="D7" s="93"/>
      <c r="E7" s="93" t="s">
        <v>90</v>
      </c>
      <c r="F7" s="89"/>
      <c r="G7" s="93" t="s">
        <v>149</v>
      </c>
      <c r="H7" s="93"/>
      <c r="I7" s="93" t="s">
        <v>90</v>
      </c>
      <c r="J7" s="310"/>
      <c r="K7" s="88" t="s">
        <v>16</v>
      </c>
      <c r="L7" s="91"/>
      <c r="M7" s="93" t="s">
        <v>149</v>
      </c>
      <c r="N7" s="93"/>
      <c r="O7" s="93" t="s">
        <v>90</v>
      </c>
      <c r="P7" s="89"/>
      <c r="Q7" s="93" t="s">
        <v>149</v>
      </c>
      <c r="R7" s="93"/>
      <c r="S7" s="94" t="s">
        <v>90</v>
      </c>
      <c r="T7" s="91"/>
      <c r="U7" s="93" t="s">
        <v>149</v>
      </c>
      <c r="V7" s="93"/>
      <c r="W7" s="93" t="s">
        <v>90</v>
      </c>
      <c r="X7" s="91"/>
      <c r="Y7" s="93" t="s">
        <v>149</v>
      </c>
      <c r="Z7" s="93"/>
      <c r="AA7" s="310"/>
    </row>
    <row r="8" spans="1:29" s="12" customFormat="1" ht="18" customHeight="1">
      <c r="A8" s="95" t="s">
        <v>226</v>
      </c>
      <c r="B8" s="96"/>
      <c r="C8" s="97" t="s">
        <v>141</v>
      </c>
      <c r="D8" s="97" t="s">
        <v>94</v>
      </c>
      <c r="E8" s="97" t="s">
        <v>147</v>
      </c>
      <c r="F8" s="96"/>
      <c r="G8" s="97" t="s">
        <v>141</v>
      </c>
      <c r="H8" s="97" t="s">
        <v>94</v>
      </c>
      <c r="I8" s="97" t="s">
        <v>147</v>
      </c>
      <c r="J8" s="98" t="s">
        <v>199</v>
      </c>
      <c r="K8" s="95" t="s">
        <v>226</v>
      </c>
      <c r="L8" s="99"/>
      <c r="M8" s="97" t="s">
        <v>141</v>
      </c>
      <c r="N8" s="97" t="s">
        <v>94</v>
      </c>
      <c r="O8" s="97" t="s">
        <v>147</v>
      </c>
      <c r="P8" s="96"/>
      <c r="Q8" s="97" t="s">
        <v>141</v>
      </c>
      <c r="R8" s="97" t="s">
        <v>94</v>
      </c>
      <c r="S8" s="98" t="s">
        <v>147</v>
      </c>
      <c r="T8" s="99"/>
      <c r="U8" s="97" t="s">
        <v>141</v>
      </c>
      <c r="V8" s="97" t="s">
        <v>94</v>
      </c>
      <c r="W8" s="97" t="s">
        <v>147</v>
      </c>
      <c r="X8" s="99"/>
      <c r="Y8" s="97" t="s">
        <v>141</v>
      </c>
      <c r="Z8" s="97" t="s">
        <v>94</v>
      </c>
      <c r="AA8" s="98" t="s">
        <v>199</v>
      </c>
    </row>
    <row r="9" spans="1:29" s="13" customFormat="1" ht="21" customHeight="1">
      <c r="A9" s="59">
        <v>2016</v>
      </c>
      <c r="B9" s="100">
        <v>952004</v>
      </c>
      <c r="C9" s="101">
        <v>5323</v>
      </c>
      <c r="D9" s="101">
        <v>841916</v>
      </c>
      <c r="E9" s="101">
        <v>104765</v>
      </c>
      <c r="F9" s="101">
        <v>673511</v>
      </c>
      <c r="G9" s="101">
        <v>1670</v>
      </c>
      <c r="H9" s="101">
        <v>599096</v>
      </c>
      <c r="I9" s="102">
        <v>72745</v>
      </c>
      <c r="J9" s="30">
        <v>2016</v>
      </c>
      <c r="K9" s="59">
        <v>2016</v>
      </c>
      <c r="L9" s="100">
        <v>42430</v>
      </c>
      <c r="M9" s="101">
        <v>1358</v>
      </c>
      <c r="N9" s="101">
        <v>32425</v>
      </c>
      <c r="O9" s="101">
        <v>8647</v>
      </c>
      <c r="P9" s="101">
        <v>229857</v>
      </c>
      <c r="Q9" s="101">
        <v>2129</v>
      </c>
      <c r="R9" s="101">
        <v>208651</v>
      </c>
      <c r="S9" s="101">
        <v>19077</v>
      </c>
      <c r="T9" s="101">
        <v>6206</v>
      </c>
      <c r="U9" s="101">
        <v>166</v>
      </c>
      <c r="V9" s="101">
        <v>1744</v>
      </c>
      <c r="W9" s="101">
        <v>4295</v>
      </c>
      <c r="X9" s="101">
        <v>118236</v>
      </c>
      <c r="Y9" s="101">
        <v>2021</v>
      </c>
      <c r="Z9" s="102">
        <v>116215</v>
      </c>
      <c r="AA9" s="30">
        <v>2016</v>
      </c>
    </row>
    <row r="10" spans="1:29" s="13" customFormat="1" ht="21" customHeight="1">
      <c r="A10" s="59">
        <v>2017</v>
      </c>
      <c r="B10" s="100">
        <v>994318</v>
      </c>
      <c r="C10" s="101">
        <v>5658</v>
      </c>
      <c r="D10" s="101">
        <v>870557</v>
      </c>
      <c r="E10" s="101">
        <v>118103</v>
      </c>
      <c r="F10" s="101">
        <v>711720</v>
      </c>
      <c r="G10" s="101">
        <v>1883</v>
      </c>
      <c r="H10" s="101">
        <v>624379</v>
      </c>
      <c r="I10" s="102">
        <v>85458</v>
      </c>
      <c r="J10" s="30">
        <v>2017</v>
      </c>
      <c r="K10" s="59">
        <v>2017</v>
      </c>
      <c r="L10" s="100">
        <v>41979</v>
      </c>
      <c r="M10" s="101">
        <v>1422</v>
      </c>
      <c r="N10" s="101">
        <v>31641</v>
      </c>
      <c r="O10" s="101">
        <v>8916</v>
      </c>
      <c r="P10" s="101">
        <v>234157</v>
      </c>
      <c r="Q10" s="101">
        <v>2180</v>
      </c>
      <c r="R10" s="101">
        <v>212648</v>
      </c>
      <c r="S10" s="101">
        <v>19329</v>
      </c>
      <c r="T10" s="101">
        <v>6462</v>
      </c>
      <c r="U10" s="101">
        <v>173</v>
      </c>
      <c r="V10" s="101">
        <v>1889</v>
      </c>
      <c r="W10" s="101">
        <v>4400</v>
      </c>
      <c r="X10" s="101">
        <v>118319</v>
      </c>
      <c r="Y10" s="101">
        <v>2043</v>
      </c>
      <c r="Z10" s="102">
        <v>116276</v>
      </c>
      <c r="AA10" s="30">
        <v>2017</v>
      </c>
    </row>
    <row r="11" spans="1:29" s="13" customFormat="1" ht="21" customHeight="1">
      <c r="A11" s="59">
        <v>2018</v>
      </c>
      <c r="B11" s="100">
        <v>1032074</v>
      </c>
      <c r="C11" s="101">
        <v>6057</v>
      </c>
      <c r="D11" s="101">
        <v>897114</v>
      </c>
      <c r="E11" s="101">
        <v>128903</v>
      </c>
      <c r="F11" s="101">
        <v>744649</v>
      </c>
      <c r="G11" s="101">
        <v>2110</v>
      </c>
      <c r="H11" s="101">
        <v>646148</v>
      </c>
      <c r="I11" s="102">
        <v>96391</v>
      </c>
      <c r="J11" s="30">
        <v>2018</v>
      </c>
      <c r="K11" s="59">
        <v>2018</v>
      </c>
      <c r="L11" s="100">
        <v>40968</v>
      </c>
      <c r="M11" s="101">
        <v>1474</v>
      </c>
      <c r="N11" s="101">
        <v>31183</v>
      </c>
      <c r="O11" s="101">
        <v>8311</v>
      </c>
      <c r="P11" s="101">
        <v>239763</v>
      </c>
      <c r="Q11" s="101">
        <v>2298</v>
      </c>
      <c r="R11" s="101">
        <v>217762</v>
      </c>
      <c r="S11" s="101">
        <v>19703</v>
      </c>
      <c r="T11" s="101">
        <v>6694</v>
      </c>
      <c r="U11" s="101">
        <v>175</v>
      </c>
      <c r="V11" s="101">
        <v>2021</v>
      </c>
      <c r="W11" s="101">
        <v>4498</v>
      </c>
      <c r="X11" s="101">
        <v>118441</v>
      </c>
      <c r="Y11" s="101">
        <v>2054</v>
      </c>
      <c r="Z11" s="102">
        <v>116387</v>
      </c>
      <c r="AA11" s="30">
        <v>2018</v>
      </c>
    </row>
    <row r="12" spans="1:29" s="13" customFormat="1" ht="21" customHeight="1">
      <c r="A12" s="59">
        <v>2019</v>
      </c>
      <c r="B12" s="100">
        <v>1056239</v>
      </c>
      <c r="C12" s="101">
        <v>6257</v>
      </c>
      <c r="D12" s="101">
        <v>917175</v>
      </c>
      <c r="E12" s="101">
        <v>132807</v>
      </c>
      <c r="F12" s="101">
        <v>767000</v>
      </c>
      <c r="G12" s="101">
        <v>2128</v>
      </c>
      <c r="H12" s="101">
        <v>664639</v>
      </c>
      <c r="I12" s="102">
        <v>100233</v>
      </c>
      <c r="J12" s="30">
        <v>2019</v>
      </c>
      <c r="K12" s="59">
        <v>2019</v>
      </c>
      <c r="L12" s="100">
        <v>39950</v>
      </c>
      <c r="M12" s="101">
        <v>1535</v>
      </c>
      <c r="N12" s="101">
        <v>30536</v>
      </c>
      <c r="O12" s="101">
        <v>7879</v>
      </c>
      <c r="P12" s="101">
        <v>242281</v>
      </c>
      <c r="Q12" s="101">
        <v>2417</v>
      </c>
      <c r="R12" s="101">
        <v>219867</v>
      </c>
      <c r="S12" s="101">
        <v>19997</v>
      </c>
      <c r="T12" s="101">
        <v>7008</v>
      </c>
      <c r="U12" s="101">
        <v>177</v>
      </c>
      <c r="V12" s="101">
        <v>2133</v>
      </c>
      <c r="W12" s="101">
        <v>4698</v>
      </c>
      <c r="X12" s="101">
        <v>117286</v>
      </c>
      <c r="Y12" s="101">
        <v>2049</v>
      </c>
      <c r="Z12" s="102">
        <v>115237</v>
      </c>
      <c r="AA12" s="30">
        <v>2019</v>
      </c>
    </row>
    <row r="13" spans="1:29" s="13" customFormat="1" ht="21" customHeight="1">
      <c r="A13" s="59">
        <v>2020</v>
      </c>
      <c r="B13" s="100">
        <v>1099894</v>
      </c>
      <c r="C13" s="101">
        <v>6367</v>
      </c>
      <c r="D13" s="101">
        <v>944149</v>
      </c>
      <c r="E13" s="101">
        <v>149378</v>
      </c>
      <c r="F13" s="101">
        <v>807039</v>
      </c>
      <c r="G13" s="101">
        <v>2159</v>
      </c>
      <c r="H13" s="101">
        <v>688393</v>
      </c>
      <c r="I13" s="102">
        <v>116487</v>
      </c>
      <c r="J13" s="30">
        <v>2020</v>
      </c>
      <c r="K13" s="59">
        <v>2020</v>
      </c>
      <c r="L13" s="100">
        <v>39262</v>
      </c>
      <c r="M13" s="101">
        <v>1598</v>
      </c>
      <c r="N13" s="101">
        <v>29905</v>
      </c>
      <c r="O13" s="101">
        <v>7759</v>
      </c>
      <c r="P13" s="101">
        <v>245977</v>
      </c>
      <c r="Q13" s="101">
        <v>2428</v>
      </c>
      <c r="R13" s="101">
        <v>223291</v>
      </c>
      <c r="S13" s="101">
        <v>20258</v>
      </c>
      <c r="T13" s="101">
        <v>7616</v>
      </c>
      <c r="U13" s="101">
        <v>182</v>
      </c>
      <c r="V13" s="101">
        <v>2560</v>
      </c>
      <c r="W13" s="101">
        <v>4874</v>
      </c>
      <c r="X13" s="101">
        <v>119183</v>
      </c>
      <c r="Y13" s="101">
        <v>2066</v>
      </c>
      <c r="Z13" s="102">
        <v>117117</v>
      </c>
      <c r="AA13" s="30">
        <v>2020</v>
      </c>
    </row>
    <row r="14" spans="1:29" s="33" customFormat="1" ht="31.5" customHeight="1">
      <c r="A14" s="32">
        <f>A13+1</f>
        <v>2021</v>
      </c>
      <c r="B14" s="103">
        <f>B26</f>
        <v>1172282</v>
      </c>
      <c r="C14" s="104">
        <f t="shared" ref="C14:I14" si="0">C26</f>
        <v>6633</v>
      </c>
      <c r="D14" s="104">
        <f t="shared" si="0"/>
        <v>962018</v>
      </c>
      <c r="E14" s="104">
        <f t="shared" si="0"/>
        <v>203631</v>
      </c>
      <c r="F14" s="104">
        <f t="shared" si="0"/>
        <v>878352</v>
      </c>
      <c r="G14" s="104">
        <f t="shared" si="0"/>
        <v>2226</v>
      </c>
      <c r="H14" s="104">
        <f t="shared" si="0"/>
        <v>706251</v>
      </c>
      <c r="I14" s="104">
        <f t="shared" si="0"/>
        <v>169875</v>
      </c>
      <c r="J14" s="35">
        <f>J13+1</f>
        <v>2021</v>
      </c>
      <c r="K14" s="32">
        <f>K13+1</f>
        <v>2021</v>
      </c>
      <c r="L14" s="103">
        <f>L26</f>
        <v>38613</v>
      </c>
      <c r="M14" s="104">
        <f t="shared" ref="M14:Z14" si="1">M26</f>
        <v>1701</v>
      </c>
      <c r="N14" s="104">
        <f t="shared" si="1"/>
        <v>28836</v>
      </c>
      <c r="O14" s="104">
        <f t="shared" si="1"/>
        <v>8076</v>
      </c>
      <c r="P14" s="104">
        <f t="shared" si="1"/>
        <v>247037</v>
      </c>
      <c r="Q14" s="104">
        <f t="shared" si="1"/>
        <v>2513</v>
      </c>
      <c r="R14" s="104">
        <f t="shared" si="1"/>
        <v>223857</v>
      </c>
      <c r="S14" s="104">
        <f t="shared" si="1"/>
        <v>20667</v>
      </c>
      <c r="T14" s="104">
        <f t="shared" si="1"/>
        <v>8280</v>
      </c>
      <c r="U14" s="104">
        <f t="shared" si="1"/>
        <v>193</v>
      </c>
      <c r="V14" s="104">
        <f t="shared" si="1"/>
        <v>3074</v>
      </c>
      <c r="W14" s="104">
        <f t="shared" si="1"/>
        <v>5013</v>
      </c>
      <c r="X14" s="104">
        <f t="shared" si="1"/>
        <v>111058</v>
      </c>
      <c r="Y14" s="104">
        <f t="shared" si="1"/>
        <v>1831</v>
      </c>
      <c r="Z14" s="104">
        <f t="shared" si="1"/>
        <v>109227</v>
      </c>
      <c r="AA14" s="35">
        <f>AA13+1</f>
        <v>2021</v>
      </c>
    </row>
    <row r="15" spans="1:29" s="13" customFormat="1" ht="27.6" customHeight="1">
      <c r="A15" s="59" t="s">
        <v>230</v>
      </c>
      <c r="B15" s="105">
        <f>SUM(F15,L15,P15,T15)</f>
        <v>1107423</v>
      </c>
      <c r="C15" s="106">
        <f>SUM(G15,M15,Q15,U15)</f>
        <v>6358</v>
      </c>
      <c r="D15" s="106">
        <f>SUM(H15,N15,R15,V15)</f>
        <v>947745</v>
      </c>
      <c r="E15" s="106">
        <f>SUM(I15,O15,S15,W15)</f>
        <v>153320</v>
      </c>
      <c r="F15" s="106">
        <f>SUM(G15:I15)</f>
        <v>813641</v>
      </c>
      <c r="G15" s="106">
        <v>2155</v>
      </c>
      <c r="H15" s="106">
        <v>691135</v>
      </c>
      <c r="I15" s="107">
        <v>120351</v>
      </c>
      <c r="J15" s="60" t="s">
        <v>136</v>
      </c>
      <c r="K15" s="59" t="s">
        <v>382</v>
      </c>
      <c r="L15" s="106">
        <f>SUM(M15:O15)</f>
        <v>39287</v>
      </c>
      <c r="M15" s="108">
        <v>1594</v>
      </c>
      <c r="N15" s="108">
        <v>29895</v>
      </c>
      <c r="O15" s="108">
        <v>7798</v>
      </c>
      <c r="P15" s="106">
        <f>SUM(Q15:S15)</f>
        <v>246817</v>
      </c>
      <c r="Q15" s="108">
        <v>2427</v>
      </c>
      <c r="R15" s="108">
        <v>224115</v>
      </c>
      <c r="S15" s="108">
        <v>20275</v>
      </c>
      <c r="T15" s="106">
        <f>SUM(U15:W15)</f>
        <v>7678</v>
      </c>
      <c r="U15" s="106">
        <v>182</v>
      </c>
      <c r="V15" s="106">
        <v>2600</v>
      </c>
      <c r="W15" s="106">
        <v>4896</v>
      </c>
      <c r="X15" s="106">
        <f>SUM(Y15:Z15)</f>
        <v>119179</v>
      </c>
      <c r="Y15" s="106">
        <v>2059</v>
      </c>
      <c r="Z15" s="109">
        <v>117120</v>
      </c>
      <c r="AA15" s="60" t="s">
        <v>136</v>
      </c>
      <c r="AC15" s="47" t="s">
        <v>112</v>
      </c>
    </row>
    <row r="16" spans="1:29" s="13" customFormat="1" ht="27.6" customHeight="1">
      <c r="A16" s="59" t="s">
        <v>231</v>
      </c>
      <c r="B16" s="105">
        <f t="shared" ref="B16:B26" si="2">SUM(F16,L16,P16,T16)</f>
        <v>1114129</v>
      </c>
      <c r="C16" s="106">
        <f t="shared" ref="C16:C26" si="3">SUM(G16,M16,Q16,U16)</f>
        <v>6345</v>
      </c>
      <c r="D16" s="106">
        <f t="shared" ref="D16:D26" si="4">SUM(H16,N16,R16,V16)</f>
        <v>950470</v>
      </c>
      <c r="E16" s="106">
        <f t="shared" ref="E16:E26" si="5">SUM(I16,O16,S16,W16)</f>
        <v>157314</v>
      </c>
      <c r="F16" s="106">
        <f t="shared" ref="F16:F26" si="6">SUM(G16:I16)</f>
        <v>819605</v>
      </c>
      <c r="G16" s="106">
        <v>2151</v>
      </c>
      <c r="H16" s="106">
        <v>693183</v>
      </c>
      <c r="I16" s="107">
        <v>124271</v>
      </c>
      <c r="J16" s="60" t="s">
        <v>96</v>
      </c>
      <c r="K16" s="59" t="s">
        <v>383</v>
      </c>
      <c r="L16" s="106">
        <f t="shared" ref="L16:L26" si="7">SUM(M16:O16)</f>
        <v>39297</v>
      </c>
      <c r="M16" s="108">
        <v>1590</v>
      </c>
      <c r="N16" s="108">
        <v>29899</v>
      </c>
      <c r="O16" s="108">
        <v>7808</v>
      </c>
      <c r="P16" s="106">
        <f t="shared" ref="P16:P26" si="8">SUM(Q16:S16)</f>
        <v>247486</v>
      </c>
      <c r="Q16" s="108">
        <v>2423</v>
      </c>
      <c r="R16" s="108">
        <v>224740</v>
      </c>
      <c r="S16" s="108">
        <v>20323</v>
      </c>
      <c r="T16" s="106">
        <f t="shared" ref="T16:T26" si="9">SUM(U16:W16)</f>
        <v>7741</v>
      </c>
      <c r="U16" s="106">
        <v>181</v>
      </c>
      <c r="V16" s="106">
        <v>2648</v>
      </c>
      <c r="W16" s="106">
        <v>4912</v>
      </c>
      <c r="X16" s="106">
        <f t="shared" ref="X16:X26" si="10">SUM(Y16:Z16)</f>
        <v>119135</v>
      </c>
      <c r="Y16" s="106">
        <v>2050</v>
      </c>
      <c r="Z16" s="109">
        <v>117085</v>
      </c>
      <c r="AA16" s="60" t="s">
        <v>96</v>
      </c>
      <c r="AC16" s="47" t="s">
        <v>112</v>
      </c>
    </row>
    <row r="17" spans="1:29" s="13" customFormat="1" ht="27.6" customHeight="1">
      <c r="A17" s="59" t="s">
        <v>232</v>
      </c>
      <c r="B17" s="105">
        <f t="shared" si="2"/>
        <v>1120389</v>
      </c>
      <c r="C17" s="106">
        <f t="shared" si="3"/>
        <v>6335</v>
      </c>
      <c r="D17" s="106">
        <f t="shared" si="4"/>
        <v>952694</v>
      </c>
      <c r="E17" s="106">
        <f t="shared" si="5"/>
        <v>161360</v>
      </c>
      <c r="F17" s="106">
        <f t="shared" si="6"/>
        <v>825918</v>
      </c>
      <c r="G17" s="106">
        <v>2145</v>
      </c>
      <c r="H17" s="106">
        <v>695410</v>
      </c>
      <c r="I17" s="107">
        <v>128363</v>
      </c>
      <c r="J17" s="60" t="s">
        <v>144</v>
      </c>
      <c r="K17" s="59" t="s">
        <v>384</v>
      </c>
      <c r="L17" s="106">
        <f t="shared" si="7"/>
        <v>39119</v>
      </c>
      <c r="M17" s="108">
        <v>1581</v>
      </c>
      <c r="N17" s="108">
        <v>29773</v>
      </c>
      <c r="O17" s="108">
        <v>7765</v>
      </c>
      <c r="P17" s="106">
        <f t="shared" si="8"/>
        <v>247545</v>
      </c>
      <c r="Q17" s="108">
        <v>2428</v>
      </c>
      <c r="R17" s="108">
        <v>224807</v>
      </c>
      <c r="S17" s="108">
        <v>20310</v>
      </c>
      <c r="T17" s="106">
        <f t="shared" si="9"/>
        <v>7807</v>
      </c>
      <c r="U17" s="106">
        <v>181</v>
      </c>
      <c r="V17" s="106">
        <v>2704</v>
      </c>
      <c r="W17" s="106">
        <v>4922</v>
      </c>
      <c r="X17" s="106">
        <f t="shared" si="10"/>
        <v>119224</v>
      </c>
      <c r="Y17" s="106">
        <v>2051</v>
      </c>
      <c r="Z17" s="109">
        <v>117173</v>
      </c>
      <c r="AA17" s="60" t="s">
        <v>144</v>
      </c>
      <c r="AC17" s="47" t="s">
        <v>112</v>
      </c>
    </row>
    <row r="18" spans="1:29" s="13" customFormat="1" ht="36.75" customHeight="1">
      <c r="A18" s="59" t="s">
        <v>233</v>
      </c>
      <c r="B18" s="105">
        <f t="shared" si="2"/>
        <v>1129402</v>
      </c>
      <c r="C18" s="106">
        <f t="shared" si="3"/>
        <v>6348</v>
      </c>
      <c r="D18" s="106">
        <f t="shared" si="4"/>
        <v>951943</v>
      </c>
      <c r="E18" s="106">
        <f t="shared" si="5"/>
        <v>171111</v>
      </c>
      <c r="F18" s="106">
        <f t="shared" si="6"/>
        <v>836520</v>
      </c>
      <c r="G18" s="106">
        <v>2145</v>
      </c>
      <c r="H18" s="106">
        <v>696185</v>
      </c>
      <c r="I18" s="107">
        <v>138190</v>
      </c>
      <c r="J18" s="60" t="s">
        <v>103</v>
      </c>
      <c r="K18" s="59" t="s">
        <v>385</v>
      </c>
      <c r="L18" s="106">
        <f t="shared" si="7"/>
        <v>38778</v>
      </c>
      <c r="M18" s="108">
        <v>1583</v>
      </c>
      <c r="N18" s="108">
        <v>29513</v>
      </c>
      <c r="O18" s="108">
        <v>7682</v>
      </c>
      <c r="P18" s="106">
        <f t="shared" si="8"/>
        <v>246269</v>
      </c>
      <c r="Q18" s="108">
        <v>2437</v>
      </c>
      <c r="R18" s="108">
        <v>223519</v>
      </c>
      <c r="S18" s="108">
        <v>20313</v>
      </c>
      <c r="T18" s="106">
        <f t="shared" si="9"/>
        <v>7835</v>
      </c>
      <c r="U18" s="106">
        <v>183</v>
      </c>
      <c r="V18" s="106">
        <v>2726</v>
      </c>
      <c r="W18" s="106">
        <v>4926</v>
      </c>
      <c r="X18" s="106">
        <f t="shared" si="10"/>
        <v>119506</v>
      </c>
      <c r="Y18" s="106">
        <v>2050</v>
      </c>
      <c r="Z18" s="109">
        <v>117456</v>
      </c>
      <c r="AA18" s="60" t="s">
        <v>103</v>
      </c>
      <c r="AC18" s="47" t="s">
        <v>112</v>
      </c>
    </row>
    <row r="19" spans="1:29" s="13" customFormat="1" ht="27.6" customHeight="1">
      <c r="A19" s="59" t="s">
        <v>234</v>
      </c>
      <c r="B19" s="105">
        <f t="shared" si="2"/>
        <v>1133090</v>
      </c>
      <c r="C19" s="106">
        <f t="shared" si="3"/>
        <v>6386</v>
      </c>
      <c r="D19" s="106">
        <f t="shared" si="4"/>
        <v>952323</v>
      </c>
      <c r="E19" s="106">
        <f t="shared" si="5"/>
        <v>174381</v>
      </c>
      <c r="F19" s="106">
        <f t="shared" si="6"/>
        <v>840881</v>
      </c>
      <c r="G19" s="106">
        <v>2155</v>
      </c>
      <c r="H19" s="106">
        <v>697362</v>
      </c>
      <c r="I19" s="107">
        <v>141364</v>
      </c>
      <c r="J19" s="60" t="s">
        <v>128</v>
      </c>
      <c r="K19" s="59" t="s">
        <v>386</v>
      </c>
      <c r="L19" s="106">
        <f t="shared" si="7"/>
        <v>38692</v>
      </c>
      <c r="M19" s="108">
        <v>1590</v>
      </c>
      <c r="N19" s="108">
        <v>29382</v>
      </c>
      <c r="O19" s="108">
        <v>7720</v>
      </c>
      <c r="P19" s="106">
        <f t="shared" si="8"/>
        <v>245635</v>
      </c>
      <c r="Q19" s="108">
        <v>2459</v>
      </c>
      <c r="R19" s="108">
        <v>222808</v>
      </c>
      <c r="S19" s="108">
        <v>20368</v>
      </c>
      <c r="T19" s="106">
        <f t="shared" si="9"/>
        <v>7882</v>
      </c>
      <c r="U19" s="106">
        <v>182</v>
      </c>
      <c r="V19" s="106">
        <v>2771</v>
      </c>
      <c r="W19" s="106">
        <v>4929</v>
      </c>
      <c r="X19" s="106">
        <f t="shared" si="10"/>
        <v>119536</v>
      </c>
      <c r="Y19" s="106">
        <v>2045</v>
      </c>
      <c r="Z19" s="109">
        <v>117491</v>
      </c>
      <c r="AA19" s="60" t="s">
        <v>128</v>
      </c>
      <c r="AC19" s="47" t="s">
        <v>112</v>
      </c>
    </row>
    <row r="20" spans="1:29" s="13" customFormat="1" ht="27.6" customHeight="1">
      <c r="A20" s="59" t="s">
        <v>235</v>
      </c>
      <c r="B20" s="105">
        <f t="shared" si="2"/>
        <v>1138877</v>
      </c>
      <c r="C20" s="106">
        <f t="shared" si="3"/>
        <v>6425</v>
      </c>
      <c r="D20" s="106">
        <f t="shared" si="4"/>
        <v>953737</v>
      </c>
      <c r="E20" s="106">
        <f t="shared" si="5"/>
        <v>178715</v>
      </c>
      <c r="F20" s="106">
        <f t="shared" si="6"/>
        <v>846392</v>
      </c>
      <c r="G20" s="106">
        <v>2166</v>
      </c>
      <c r="H20" s="106">
        <v>698651</v>
      </c>
      <c r="I20" s="107">
        <v>145575</v>
      </c>
      <c r="J20" s="60" t="s">
        <v>153</v>
      </c>
      <c r="K20" s="59" t="s">
        <v>387</v>
      </c>
      <c r="L20" s="106">
        <f t="shared" si="7"/>
        <v>38744</v>
      </c>
      <c r="M20" s="108">
        <v>1595</v>
      </c>
      <c r="N20" s="108">
        <v>29319</v>
      </c>
      <c r="O20" s="108">
        <v>7830</v>
      </c>
      <c r="P20" s="106">
        <f t="shared" si="8"/>
        <v>245809</v>
      </c>
      <c r="Q20" s="108">
        <v>2482</v>
      </c>
      <c r="R20" s="108">
        <v>222948</v>
      </c>
      <c r="S20" s="108">
        <v>20379</v>
      </c>
      <c r="T20" s="106">
        <f t="shared" si="9"/>
        <v>7932</v>
      </c>
      <c r="U20" s="106">
        <v>182</v>
      </c>
      <c r="V20" s="106">
        <v>2819</v>
      </c>
      <c r="W20" s="106">
        <v>4931</v>
      </c>
      <c r="X20" s="106">
        <f t="shared" si="10"/>
        <v>119541</v>
      </c>
      <c r="Y20" s="106">
        <v>2024</v>
      </c>
      <c r="Z20" s="109">
        <v>117517</v>
      </c>
      <c r="AA20" s="60" t="s">
        <v>153</v>
      </c>
      <c r="AC20" s="47" t="s">
        <v>112</v>
      </c>
    </row>
    <row r="21" spans="1:29" s="13" customFormat="1" ht="37.5" customHeight="1">
      <c r="A21" s="59" t="s">
        <v>236</v>
      </c>
      <c r="B21" s="105">
        <f t="shared" si="2"/>
        <v>1143884</v>
      </c>
      <c r="C21" s="106">
        <f t="shared" si="3"/>
        <v>6448</v>
      </c>
      <c r="D21" s="106">
        <f t="shared" si="4"/>
        <v>955697</v>
      </c>
      <c r="E21" s="106">
        <f t="shared" si="5"/>
        <v>181739</v>
      </c>
      <c r="F21" s="106">
        <f t="shared" si="6"/>
        <v>851124</v>
      </c>
      <c r="G21" s="106">
        <v>2169</v>
      </c>
      <c r="H21" s="106">
        <v>700381</v>
      </c>
      <c r="I21" s="107">
        <v>148574</v>
      </c>
      <c r="J21" s="60" t="s">
        <v>99</v>
      </c>
      <c r="K21" s="59" t="s">
        <v>388</v>
      </c>
      <c r="L21" s="106">
        <f t="shared" si="7"/>
        <v>38675</v>
      </c>
      <c r="M21" s="108">
        <v>1596</v>
      </c>
      <c r="N21" s="108">
        <v>29250</v>
      </c>
      <c r="O21" s="108">
        <v>7829</v>
      </c>
      <c r="P21" s="106">
        <f t="shared" si="8"/>
        <v>246079</v>
      </c>
      <c r="Q21" s="108">
        <v>2500</v>
      </c>
      <c r="R21" s="108">
        <v>223185</v>
      </c>
      <c r="S21" s="108">
        <v>20394</v>
      </c>
      <c r="T21" s="106">
        <f t="shared" si="9"/>
        <v>8006</v>
      </c>
      <c r="U21" s="106">
        <v>183</v>
      </c>
      <c r="V21" s="106">
        <v>2881</v>
      </c>
      <c r="W21" s="106">
        <v>4942</v>
      </c>
      <c r="X21" s="106">
        <f t="shared" si="10"/>
        <v>118769</v>
      </c>
      <c r="Y21" s="106">
        <v>2003</v>
      </c>
      <c r="Z21" s="109">
        <v>116766</v>
      </c>
      <c r="AA21" s="60" t="s">
        <v>99</v>
      </c>
      <c r="AC21" s="47" t="s">
        <v>112</v>
      </c>
    </row>
    <row r="22" spans="1:29" s="13" customFormat="1" ht="27.6" customHeight="1">
      <c r="A22" s="59" t="s">
        <v>237</v>
      </c>
      <c r="B22" s="105">
        <f t="shared" si="2"/>
        <v>1146892</v>
      </c>
      <c r="C22" s="106">
        <f t="shared" si="3"/>
        <v>6455</v>
      </c>
      <c r="D22" s="106">
        <f t="shared" si="4"/>
        <v>956982</v>
      </c>
      <c r="E22" s="106">
        <f t="shared" si="5"/>
        <v>183455</v>
      </c>
      <c r="F22" s="106">
        <f t="shared" si="6"/>
        <v>853783</v>
      </c>
      <c r="G22" s="106">
        <v>2173</v>
      </c>
      <c r="H22" s="106">
        <v>701354</v>
      </c>
      <c r="I22" s="107">
        <v>150256</v>
      </c>
      <c r="J22" s="60" t="s">
        <v>98</v>
      </c>
      <c r="K22" s="59" t="s">
        <v>389</v>
      </c>
      <c r="L22" s="106">
        <f t="shared" si="7"/>
        <v>38626</v>
      </c>
      <c r="M22" s="108">
        <v>1596</v>
      </c>
      <c r="N22" s="108">
        <v>29226</v>
      </c>
      <c r="O22" s="108">
        <v>7804</v>
      </c>
      <c r="P22" s="106">
        <f t="shared" si="8"/>
        <v>246437</v>
      </c>
      <c r="Q22" s="108">
        <v>2503</v>
      </c>
      <c r="R22" s="108">
        <v>223494</v>
      </c>
      <c r="S22" s="108">
        <v>20440</v>
      </c>
      <c r="T22" s="106">
        <f t="shared" si="9"/>
        <v>8046</v>
      </c>
      <c r="U22" s="106">
        <v>183</v>
      </c>
      <c r="V22" s="106">
        <v>2908</v>
      </c>
      <c r="W22" s="106">
        <v>4955</v>
      </c>
      <c r="X22" s="106">
        <f t="shared" si="10"/>
        <v>117581</v>
      </c>
      <c r="Y22" s="106">
        <v>1981</v>
      </c>
      <c r="Z22" s="109">
        <v>115600</v>
      </c>
      <c r="AA22" s="60" t="s">
        <v>98</v>
      </c>
      <c r="AC22" s="47" t="s">
        <v>112</v>
      </c>
    </row>
    <row r="23" spans="1:29" s="13" customFormat="1" ht="27.6" customHeight="1">
      <c r="A23" s="59" t="s">
        <v>238</v>
      </c>
      <c r="B23" s="105">
        <f t="shared" si="2"/>
        <v>1157097</v>
      </c>
      <c r="C23" s="106">
        <f t="shared" si="3"/>
        <v>6464</v>
      </c>
      <c r="D23" s="106">
        <f t="shared" si="4"/>
        <v>958076</v>
      </c>
      <c r="E23" s="106">
        <f t="shared" si="5"/>
        <v>192557</v>
      </c>
      <c r="F23" s="106">
        <f t="shared" si="6"/>
        <v>863539</v>
      </c>
      <c r="G23" s="106">
        <v>2173</v>
      </c>
      <c r="H23" s="106">
        <v>702266</v>
      </c>
      <c r="I23" s="107">
        <v>159100</v>
      </c>
      <c r="J23" s="60" t="s">
        <v>197</v>
      </c>
      <c r="K23" s="59" t="s">
        <v>390</v>
      </c>
      <c r="L23" s="106">
        <f t="shared" si="7"/>
        <v>38723</v>
      </c>
      <c r="M23" s="108">
        <v>1612</v>
      </c>
      <c r="N23" s="108">
        <v>29129</v>
      </c>
      <c r="O23" s="108">
        <v>7982</v>
      </c>
      <c r="P23" s="106">
        <f t="shared" si="8"/>
        <v>246713</v>
      </c>
      <c r="Q23" s="108">
        <v>2496</v>
      </c>
      <c r="R23" s="108">
        <v>223718</v>
      </c>
      <c r="S23" s="108">
        <v>20499</v>
      </c>
      <c r="T23" s="106">
        <f t="shared" si="9"/>
        <v>8122</v>
      </c>
      <c r="U23" s="106">
        <v>183</v>
      </c>
      <c r="V23" s="106">
        <v>2963</v>
      </c>
      <c r="W23" s="106">
        <v>4976</v>
      </c>
      <c r="X23" s="106">
        <f t="shared" si="10"/>
        <v>113263</v>
      </c>
      <c r="Y23" s="106">
        <v>1873</v>
      </c>
      <c r="Z23" s="109">
        <v>111390</v>
      </c>
      <c r="AA23" s="60" t="s">
        <v>197</v>
      </c>
      <c r="AC23" s="47" t="s">
        <v>112</v>
      </c>
    </row>
    <row r="24" spans="1:29" s="13" customFormat="1" ht="45" customHeight="1">
      <c r="A24" s="59" t="s">
        <v>239</v>
      </c>
      <c r="B24" s="105">
        <f t="shared" si="2"/>
        <v>1160809</v>
      </c>
      <c r="C24" s="106">
        <f t="shared" si="3"/>
        <v>6466</v>
      </c>
      <c r="D24" s="106">
        <f t="shared" si="4"/>
        <v>959424</v>
      </c>
      <c r="E24" s="106">
        <f t="shared" si="5"/>
        <v>194919</v>
      </c>
      <c r="F24" s="106">
        <f t="shared" si="6"/>
        <v>867169</v>
      </c>
      <c r="G24" s="106">
        <v>2182</v>
      </c>
      <c r="H24" s="106">
        <v>703555</v>
      </c>
      <c r="I24" s="107">
        <v>161432</v>
      </c>
      <c r="J24" s="60" t="s">
        <v>168</v>
      </c>
      <c r="K24" s="59" t="s">
        <v>391</v>
      </c>
      <c r="L24" s="106">
        <f t="shared" si="7"/>
        <v>38657</v>
      </c>
      <c r="M24" s="108">
        <v>1609</v>
      </c>
      <c r="N24" s="108">
        <v>29084</v>
      </c>
      <c r="O24" s="108">
        <v>7964</v>
      </c>
      <c r="P24" s="106">
        <f t="shared" si="8"/>
        <v>246817</v>
      </c>
      <c r="Q24" s="108">
        <v>2490</v>
      </c>
      <c r="R24" s="108">
        <v>223791</v>
      </c>
      <c r="S24" s="108">
        <v>20536</v>
      </c>
      <c r="T24" s="106">
        <f t="shared" si="9"/>
        <v>8166</v>
      </c>
      <c r="U24" s="106">
        <v>185</v>
      </c>
      <c r="V24" s="106">
        <v>2994</v>
      </c>
      <c r="W24" s="106">
        <v>4987</v>
      </c>
      <c r="X24" s="106">
        <f t="shared" si="10"/>
        <v>111279</v>
      </c>
      <c r="Y24" s="106">
        <v>1850</v>
      </c>
      <c r="Z24" s="109">
        <v>109429</v>
      </c>
      <c r="AA24" s="60" t="s">
        <v>168</v>
      </c>
      <c r="AC24" s="47" t="s">
        <v>112</v>
      </c>
    </row>
    <row r="25" spans="1:29" s="13" customFormat="1" ht="27.6" customHeight="1">
      <c r="A25" s="59" t="s">
        <v>240</v>
      </c>
      <c r="B25" s="105">
        <f t="shared" si="2"/>
        <v>1164295</v>
      </c>
      <c r="C25" s="106">
        <f t="shared" si="3"/>
        <v>6585</v>
      </c>
      <c r="D25" s="106">
        <f t="shared" si="4"/>
        <v>961011</v>
      </c>
      <c r="E25" s="106">
        <f t="shared" si="5"/>
        <v>196699</v>
      </c>
      <c r="F25" s="106">
        <f t="shared" si="6"/>
        <v>870529</v>
      </c>
      <c r="G25" s="106">
        <v>2226</v>
      </c>
      <c r="H25" s="106">
        <v>705206</v>
      </c>
      <c r="I25" s="107">
        <v>163097</v>
      </c>
      <c r="J25" s="60" t="s">
        <v>185</v>
      </c>
      <c r="K25" s="59" t="s">
        <v>392</v>
      </c>
      <c r="L25" s="106">
        <f t="shared" si="7"/>
        <v>38676</v>
      </c>
      <c r="M25" s="108">
        <v>1652</v>
      </c>
      <c r="N25" s="108">
        <v>28971</v>
      </c>
      <c r="O25" s="108">
        <v>8053</v>
      </c>
      <c r="P25" s="106">
        <f t="shared" si="8"/>
        <v>246878</v>
      </c>
      <c r="Q25" s="108">
        <v>2519</v>
      </c>
      <c r="R25" s="108">
        <v>223808</v>
      </c>
      <c r="S25" s="108">
        <v>20551</v>
      </c>
      <c r="T25" s="106">
        <f t="shared" si="9"/>
        <v>8212</v>
      </c>
      <c r="U25" s="106">
        <v>188</v>
      </c>
      <c r="V25" s="106">
        <v>3026</v>
      </c>
      <c r="W25" s="106">
        <v>4998</v>
      </c>
      <c r="X25" s="106">
        <f t="shared" si="10"/>
        <v>111489</v>
      </c>
      <c r="Y25" s="106">
        <v>1842</v>
      </c>
      <c r="Z25" s="109">
        <v>109647</v>
      </c>
      <c r="AA25" s="60" t="s">
        <v>185</v>
      </c>
      <c r="AC25" s="47" t="s">
        <v>112</v>
      </c>
    </row>
    <row r="26" spans="1:29" s="53" customFormat="1" ht="27.6" customHeight="1">
      <c r="A26" s="59" t="s">
        <v>241</v>
      </c>
      <c r="B26" s="105">
        <f t="shared" si="2"/>
        <v>1172282</v>
      </c>
      <c r="C26" s="106">
        <f t="shared" si="3"/>
        <v>6633</v>
      </c>
      <c r="D26" s="106">
        <f t="shared" si="4"/>
        <v>962018</v>
      </c>
      <c r="E26" s="106">
        <f t="shared" si="5"/>
        <v>203631</v>
      </c>
      <c r="F26" s="106">
        <f t="shared" si="6"/>
        <v>878352</v>
      </c>
      <c r="G26" s="106">
        <v>2226</v>
      </c>
      <c r="H26" s="106">
        <v>706251</v>
      </c>
      <c r="I26" s="109">
        <v>169875</v>
      </c>
      <c r="J26" s="60" t="s">
        <v>138</v>
      </c>
      <c r="K26" s="59" t="s">
        <v>393</v>
      </c>
      <c r="L26" s="106">
        <f t="shared" si="7"/>
        <v>38613</v>
      </c>
      <c r="M26" s="108">
        <v>1701</v>
      </c>
      <c r="N26" s="108">
        <v>28836</v>
      </c>
      <c r="O26" s="108">
        <v>8076</v>
      </c>
      <c r="P26" s="106">
        <f t="shared" si="8"/>
        <v>247037</v>
      </c>
      <c r="Q26" s="108">
        <v>2513</v>
      </c>
      <c r="R26" s="108">
        <v>223857</v>
      </c>
      <c r="S26" s="108">
        <v>20667</v>
      </c>
      <c r="T26" s="106">
        <f t="shared" si="9"/>
        <v>8280</v>
      </c>
      <c r="U26" s="106">
        <v>193</v>
      </c>
      <c r="V26" s="106">
        <v>3074</v>
      </c>
      <c r="W26" s="106">
        <v>5013</v>
      </c>
      <c r="X26" s="106">
        <f t="shared" si="10"/>
        <v>111058</v>
      </c>
      <c r="Y26" s="106">
        <v>1831</v>
      </c>
      <c r="Z26" s="109">
        <v>109227</v>
      </c>
      <c r="AA26" s="60" t="s">
        <v>138</v>
      </c>
      <c r="AC26" s="48" t="s">
        <v>112</v>
      </c>
    </row>
    <row r="27" spans="1:29" s="6" customFormat="1" ht="9.6" customHeight="1">
      <c r="A27" s="110"/>
      <c r="B27" s="111"/>
      <c r="C27" s="112"/>
      <c r="D27" s="112"/>
      <c r="E27" s="112"/>
      <c r="F27" s="112"/>
      <c r="G27" s="113"/>
      <c r="H27" s="113"/>
      <c r="I27" s="114"/>
      <c r="J27" s="110"/>
      <c r="K27" s="110"/>
      <c r="L27" s="111"/>
      <c r="M27" s="113"/>
      <c r="N27" s="113"/>
      <c r="O27" s="113"/>
      <c r="P27" s="112"/>
      <c r="Q27" s="113"/>
      <c r="R27" s="113"/>
      <c r="S27" s="113"/>
      <c r="T27" s="112"/>
      <c r="U27" s="113"/>
      <c r="V27" s="113"/>
      <c r="W27" s="113"/>
      <c r="X27" s="113"/>
      <c r="Y27" s="113"/>
      <c r="Z27" s="113"/>
      <c r="AA27" s="115"/>
    </row>
    <row r="28" spans="1:29" s="23" customFormat="1" ht="15" customHeight="1">
      <c r="A28" s="11" t="s">
        <v>299</v>
      </c>
      <c r="G28" s="116"/>
      <c r="H28" s="311" t="s">
        <v>296</v>
      </c>
      <c r="I28" s="311"/>
      <c r="J28" s="311"/>
      <c r="K28" s="11" t="s">
        <v>298</v>
      </c>
      <c r="L28" s="117"/>
      <c r="M28" s="117"/>
      <c r="X28" s="116"/>
      <c r="Y28" s="311" t="s">
        <v>296</v>
      </c>
      <c r="Z28" s="311"/>
      <c r="AA28" s="311"/>
    </row>
    <row r="29" spans="1:29" s="23" customFormat="1" ht="15" customHeight="1">
      <c r="A29" s="11" t="s">
        <v>297</v>
      </c>
      <c r="H29" s="309" t="s">
        <v>342</v>
      </c>
      <c r="I29" s="309"/>
      <c r="J29" s="309"/>
      <c r="K29" s="11" t="s">
        <v>297</v>
      </c>
      <c r="Y29" s="309" t="s">
        <v>342</v>
      </c>
      <c r="Z29" s="309"/>
      <c r="AA29" s="309"/>
    </row>
    <row r="30" spans="1:29">
      <c r="B30" s="44"/>
      <c r="C30" s="44"/>
      <c r="D30" s="44"/>
      <c r="E30" s="44"/>
      <c r="F30" s="44"/>
      <c r="G30" s="44"/>
      <c r="H30" s="44"/>
      <c r="I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9">
      <c r="B31" s="44"/>
      <c r="C31" s="44"/>
      <c r="D31" s="44"/>
      <c r="E31" s="44"/>
      <c r="F31" s="44"/>
      <c r="G31" s="44"/>
      <c r="H31" s="44"/>
      <c r="I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</sheetData>
  <mergeCells count="6">
    <mergeCell ref="Y29:AA29"/>
    <mergeCell ref="AA6:AA7"/>
    <mergeCell ref="Y28:AA28"/>
    <mergeCell ref="H29:J29"/>
    <mergeCell ref="J6:J7"/>
    <mergeCell ref="H28:J28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view="pageBreakPreview" zoomScale="85" zoomScaleNormal="82" zoomScaleSheetLayoutView="85" workbookViewId="0">
      <selection activeCell="A2" sqref="A2"/>
    </sheetView>
  </sheetViews>
  <sheetFormatPr defaultRowHeight="12"/>
  <cols>
    <col min="1" max="1" width="8.5" style="10" customWidth="1"/>
    <col min="2" max="2" width="7.625" style="10" customWidth="1"/>
    <col min="3" max="3" width="6.5" style="10" customWidth="1"/>
    <col min="4" max="4" width="7.5" style="10" customWidth="1"/>
    <col min="5" max="5" width="7" style="10" customWidth="1"/>
    <col min="6" max="6" width="7.125" style="10" customWidth="1"/>
    <col min="7" max="7" width="6.25" style="10" customWidth="1"/>
    <col min="8" max="8" width="7.125" style="10" customWidth="1"/>
    <col min="9" max="13" width="6.375" style="10" customWidth="1"/>
    <col min="14" max="14" width="8.25" style="10" customWidth="1"/>
    <col min="15" max="15" width="6.75" style="10" customWidth="1"/>
    <col min="16" max="17" width="7.25" style="10" customWidth="1"/>
    <col min="18" max="21" width="6.75" style="10" customWidth="1"/>
    <col min="22" max="22" width="7.25" style="10" customWidth="1"/>
    <col min="23" max="23" width="6.75" style="10" customWidth="1"/>
    <col min="24" max="24" width="6.875" style="10" customWidth="1"/>
    <col min="25" max="25" width="12.125" style="10" customWidth="1"/>
    <col min="26" max="16384" width="9" style="10"/>
  </cols>
  <sheetData>
    <row r="1" spans="1:25" s="54" customFormat="1" ht="24.95" customHeight="1">
      <c r="A1" s="54" t="s">
        <v>217</v>
      </c>
      <c r="C1" s="56"/>
      <c r="Y1" s="77" t="s">
        <v>218</v>
      </c>
    </row>
    <row r="2" spans="1:25" s="9" customFormat="1" ht="24.95" customHeight="1">
      <c r="A2" s="78" t="s">
        <v>302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78"/>
      <c r="N2" s="79" t="s">
        <v>38</v>
      </c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</row>
    <row r="3" spans="1:25" ht="23.1" customHeight="1"/>
    <row r="4" spans="1:25" s="11" customFormat="1" ht="15" customHeight="1">
      <c r="A4" s="80" t="s">
        <v>300</v>
      </c>
      <c r="B4" s="80"/>
      <c r="D4" s="11" t="s">
        <v>16</v>
      </c>
      <c r="Y4" s="81" t="s">
        <v>301</v>
      </c>
    </row>
    <row r="5" spans="1:25" s="12" customFormat="1" ht="18" customHeight="1">
      <c r="A5" s="82" t="s">
        <v>159</v>
      </c>
      <c r="B5" s="83" t="s">
        <v>227</v>
      </c>
      <c r="C5" s="84"/>
      <c r="D5" s="84"/>
      <c r="E5" s="84"/>
      <c r="F5" s="85" t="s">
        <v>246</v>
      </c>
      <c r="G5" s="84"/>
      <c r="H5" s="84"/>
      <c r="I5" s="84"/>
      <c r="J5" s="85" t="s">
        <v>247</v>
      </c>
      <c r="K5" s="84"/>
      <c r="L5" s="84"/>
      <c r="M5" s="84"/>
      <c r="N5" s="83" t="s">
        <v>248</v>
      </c>
      <c r="O5" s="84"/>
      <c r="P5" s="84"/>
      <c r="Q5" s="84"/>
      <c r="R5" s="85" t="s">
        <v>249</v>
      </c>
      <c r="S5" s="84"/>
      <c r="T5" s="84"/>
      <c r="U5" s="87"/>
      <c r="V5" s="84" t="s">
        <v>333</v>
      </c>
      <c r="W5" s="84"/>
      <c r="X5" s="87"/>
      <c r="Y5" s="86" t="s">
        <v>162</v>
      </c>
    </row>
    <row r="6" spans="1:25" s="12" customFormat="1" ht="18" customHeight="1">
      <c r="A6" s="88"/>
      <c r="B6" s="89"/>
      <c r="C6" s="90" t="s">
        <v>228</v>
      </c>
      <c r="D6" s="90" t="s">
        <v>126</v>
      </c>
      <c r="E6" s="90" t="s">
        <v>122</v>
      </c>
      <c r="F6" s="120"/>
      <c r="G6" s="90" t="s">
        <v>228</v>
      </c>
      <c r="H6" s="90" t="s">
        <v>126</v>
      </c>
      <c r="I6" s="90" t="s">
        <v>122</v>
      </c>
      <c r="J6" s="120"/>
      <c r="K6" s="90" t="s">
        <v>228</v>
      </c>
      <c r="L6" s="90" t="s">
        <v>126</v>
      </c>
      <c r="M6" s="92" t="s">
        <v>122</v>
      </c>
      <c r="N6" s="91"/>
      <c r="O6" s="90" t="s">
        <v>228</v>
      </c>
      <c r="P6" s="90" t="s">
        <v>126</v>
      </c>
      <c r="Q6" s="90" t="s">
        <v>122</v>
      </c>
      <c r="R6" s="120"/>
      <c r="S6" s="90" t="s">
        <v>228</v>
      </c>
      <c r="T6" s="90" t="s">
        <v>126</v>
      </c>
      <c r="U6" s="90" t="s">
        <v>122</v>
      </c>
      <c r="V6" s="121"/>
      <c r="W6" s="90" t="s">
        <v>228</v>
      </c>
      <c r="X6" s="90" t="s">
        <v>126</v>
      </c>
      <c r="Y6" s="310"/>
    </row>
    <row r="7" spans="1:25" s="12" customFormat="1" ht="18" customHeight="1">
      <c r="A7" s="88" t="s">
        <v>16</v>
      </c>
      <c r="B7" s="89"/>
      <c r="C7" s="93" t="s">
        <v>149</v>
      </c>
      <c r="D7" s="93"/>
      <c r="E7" s="93" t="s">
        <v>90</v>
      </c>
      <c r="F7" s="89"/>
      <c r="G7" s="93" t="s">
        <v>149</v>
      </c>
      <c r="H7" s="93"/>
      <c r="I7" s="93" t="s">
        <v>90</v>
      </c>
      <c r="J7" s="89"/>
      <c r="K7" s="93" t="s">
        <v>149</v>
      </c>
      <c r="L7" s="93"/>
      <c r="M7" s="94" t="s">
        <v>90</v>
      </c>
      <c r="N7" s="91"/>
      <c r="O7" s="93" t="s">
        <v>149</v>
      </c>
      <c r="P7" s="93"/>
      <c r="Q7" s="93" t="s">
        <v>90</v>
      </c>
      <c r="R7" s="89"/>
      <c r="S7" s="93" t="s">
        <v>149</v>
      </c>
      <c r="T7" s="93"/>
      <c r="U7" s="93" t="s">
        <v>90</v>
      </c>
      <c r="V7" s="91"/>
      <c r="W7" s="93" t="s">
        <v>149</v>
      </c>
      <c r="X7" s="93"/>
      <c r="Y7" s="310"/>
    </row>
    <row r="8" spans="1:25" s="12" customFormat="1" ht="18" customHeight="1">
      <c r="A8" s="95" t="s">
        <v>245</v>
      </c>
      <c r="B8" s="96"/>
      <c r="C8" s="97" t="s">
        <v>141</v>
      </c>
      <c r="D8" s="97" t="s">
        <v>94</v>
      </c>
      <c r="E8" s="97" t="s">
        <v>147</v>
      </c>
      <c r="F8" s="96"/>
      <c r="G8" s="97" t="s">
        <v>141</v>
      </c>
      <c r="H8" s="97" t="s">
        <v>94</v>
      </c>
      <c r="I8" s="97" t="s">
        <v>147</v>
      </c>
      <c r="J8" s="96"/>
      <c r="K8" s="97" t="s">
        <v>141</v>
      </c>
      <c r="L8" s="97" t="s">
        <v>94</v>
      </c>
      <c r="M8" s="98" t="s">
        <v>147</v>
      </c>
      <c r="N8" s="99"/>
      <c r="O8" s="97" t="s">
        <v>141</v>
      </c>
      <c r="P8" s="97" t="s">
        <v>94</v>
      </c>
      <c r="Q8" s="97" t="s">
        <v>147</v>
      </c>
      <c r="R8" s="96"/>
      <c r="S8" s="97" t="s">
        <v>141</v>
      </c>
      <c r="T8" s="97" t="s">
        <v>94</v>
      </c>
      <c r="U8" s="97" t="s">
        <v>147</v>
      </c>
      <c r="V8" s="99"/>
      <c r="W8" s="97" t="s">
        <v>141</v>
      </c>
      <c r="X8" s="97" t="s">
        <v>94</v>
      </c>
      <c r="Y8" s="98" t="s">
        <v>157</v>
      </c>
    </row>
    <row r="9" spans="1:25" s="13" customFormat="1" ht="17.45" customHeight="1">
      <c r="A9" s="59">
        <v>2016</v>
      </c>
      <c r="B9" s="100">
        <v>952004</v>
      </c>
      <c r="C9" s="101">
        <v>5323</v>
      </c>
      <c r="D9" s="101">
        <v>841916</v>
      </c>
      <c r="E9" s="101">
        <v>104675</v>
      </c>
      <c r="F9" s="101">
        <v>673511</v>
      </c>
      <c r="G9" s="101">
        <v>1670</v>
      </c>
      <c r="H9" s="101">
        <v>599096</v>
      </c>
      <c r="I9" s="101">
        <v>72745</v>
      </c>
      <c r="J9" s="101">
        <v>42430</v>
      </c>
      <c r="K9" s="101">
        <v>1358</v>
      </c>
      <c r="L9" s="101">
        <v>32425</v>
      </c>
      <c r="M9" s="101">
        <v>8647</v>
      </c>
      <c r="N9" s="101">
        <v>229857</v>
      </c>
      <c r="O9" s="101">
        <v>2129</v>
      </c>
      <c r="P9" s="101">
        <v>208651</v>
      </c>
      <c r="Q9" s="101">
        <v>19077</v>
      </c>
      <c r="R9" s="101">
        <v>6206</v>
      </c>
      <c r="S9" s="101">
        <v>166</v>
      </c>
      <c r="T9" s="101">
        <v>1744</v>
      </c>
      <c r="U9" s="101">
        <v>4296</v>
      </c>
      <c r="V9" s="101">
        <v>116799</v>
      </c>
      <c r="W9" s="101">
        <v>1998</v>
      </c>
      <c r="X9" s="102">
        <v>114801</v>
      </c>
      <c r="Y9" s="60">
        <v>2016</v>
      </c>
    </row>
    <row r="10" spans="1:25" s="13" customFormat="1" ht="17.45" customHeight="1">
      <c r="A10" s="59">
        <v>2017</v>
      </c>
      <c r="B10" s="100">
        <v>994318</v>
      </c>
      <c r="C10" s="101">
        <v>5658</v>
      </c>
      <c r="D10" s="101">
        <v>870557</v>
      </c>
      <c r="E10" s="101">
        <v>118103</v>
      </c>
      <c r="F10" s="101">
        <v>711720</v>
      </c>
      <c r="G10" s="101">
        <v>1883</v>
      </c>
      <c r="H10" s="101">
        <v>624379</v>
      </c>
      <c r="I10" s="101">
        <v>85458</v>
      </c>
      <c r="J10" s="101">
        <v>41979</v>
      </c>
      <c r="K10" s="101">
        <v>1422</v>
      </c>
      <c r="L10" s="101">
        <v>31641</v>
      </c>
      <c r="M10" s="101">
        <v>8916</v>
      </c>
      <c r="N10" s="101">
        <v>234157</v>
      </c>
      <c r="O10" s="101">
        <v>2180</v>
      </c>
      <c r="P10" s="101">
        <v>212648</v>
      </c>
      <c r="Q10" s="101">
        <v>19329</v>
      </c>
      <c r="R10" s="101">
        <v>6462</v>
      </c>
      <c r="S10" s="101">
        <v>173</v>
      </c>
      <c r="T10" s="101">
        <v>1889</v>
      </c>
      <c r="U10" s="101">
        <v>4400</v>
      </c>
      <c r="V10" s="101">
        <v>116933</v>
      </c>
      <c r="W10" s="101">
        <v>2022</v>
      </c>
      <c r="X10" s="102">
        <v>114911</v>
      </c>
      <c r="Y10" s="60">
        <v>2017</v>
      </c>
    </row>
    <row r="11" spans="1:25" s="13" customFormat="1" ht="17.45" customHeight="1">
      <c r="A11" s="59">
        <v>2018</v>
      </c>
      <c r="B11" s="100">
        <v>1032074</v>
      </c>
      <c r="C11" s="101">
        <v>6057</v>
      </c>
      <c r="D11" s="101">
        <v>897114</v>
      </c>
      <c r="E11" s="101">
        <v>128903</v>
      </c>
      <c r="F11" s="101">
        <v>744649</v>
      </c>
      <c r="G11" s="101">
        <v>2110</v>
      </c>
      <c r="H11" s="101">
        <v>646148</v>
      </c>
      <c r="I11" s="101">
        <v>96391</v>
      </c>
      <c r="J11" s="101">
        <v>40968</v>
      </c>
      <c r="K11" s="101">
        <v>1474</v>
      </c>
      <c r="L11" s="101">
        <v>31183</v>
      </c>
      <c r="M11" s="101">
        <v>8311</v>
      </c>
      <c r="N11" s="101">
        <v>239763</v>
      </c>
      <c r="O11" s="101">
        <v>2298</v>
      </c>
      <c r="P11" s="101">
        <v>217762</v>
      </c>
      <c r="Q11" s="101">
        <v>19703</v>
      </c>
      <c r="R11" s="101">
        <v>6694</v>
      </c>
      <c r="S11" s="101">
        <v>175</v>
      </c>
      <c r="T11" s="101">
        <v>2021</v>
      </c>
      <c r="U11" s="101">
        <v>4498</v>
      </c>
      <c r="V11" s="101">
        <v>118441</v>
      </c>
      <c r="W11" s="101">
        <v>2054</v>
      </c>
      <c r="X11" s="102">
        <v>116387</v>
      </c>
      <c r="Y11" s="60">
        <v>2018</v>
      </c>
    </row>
    <row r="12" spans="1:25" s="13" customFormat="1" ht="17.45" customHeight="1">
      <c r="A12" s="59">
        <v>2019</v>
      </c>
      <c r="B12" s="100">
        <v>1056239</v>
      </c>
      <c r="C12" s="101">
        <v>6257</v>
      </c>
      <c r="D12" s="101">
        <v>917175</v>
      </c>
      <c r="E12" s="101">
        <v>132807</v>
      </c>
      <c r="F12" s="101">
        <v>767000</v>
      </c>
      <c r="G12" s="101">
        <v>2128</v>
      </c>
      <c r="H12" s="101">
        <v>664639</v>
      </c>
      <c r="I12" s="101">
        <v>100233</v>
      </c>
      <c r="J12" s="101">
        <v>39950</v>
      </c>
      <c r="K12" s="101">
        <v>1535</v>
      </c>
      <c r="L12" s="101">
        <v>30536</v>
      </c>
      <c r="M12" s="101">
        <v>7879</v>
      </c>
      <c r="N12" s="101">
        <v>242281</v>
      </c>
      <c r="O12" s="101">
        <v>2417</v>
      </c>
      <c r="P12" s="101">
        <v>219867</v>
      </c>
      <c r="Q12" s="101">
        <v>19997</v>
      </c>
      <c r="R12" s="101">
        <v>7008</v>
      </c>
      <c r="S12" s="101">
        <v>177</v>
      </c>
      <c r="T12" s="101">
        <v>2133</v>
      </c>
      <c r="U12" s="101">
        <v>4698</v>
      </c>
      <c r="V12" s="101">
        <v>117286</v>
      </c>
      <c r="W12" s="101">
        <v>2049</v>
      </c>
      <c r="X12" s="101">
        <v>115237</v>
      </c>
      <c r="Y12" s="60">
        <v>2019</v>
      </c>
    </row>
    <row r="13" spans="1:25" s="13" customFormat="1" ht="17.45" customHeight="1">
      <c r="A13" s="59">
        <v>2020</v>
      </c>
      <c r="B13" s="100">
        <v>1099894</v>
      </c>
      <c r="C13" s="101">
        <v>6367</v>
      </c>
      <c r="D13" s="101">
        <v>944149</v>
      </c>
      <c r="E13" s="101">
        <v>149378</v>
      </c>
      <c r="F13" s="101">
        <v>807039</v>
      </c>
      <c r="G13" s="101">
        <v>2159</v>
      </c>
      <c r="H13" s="101">
        <v>688393</v>
      </c>
      <c r="I13" s="101">
        <v>116487</v>
      </c>
      <c r="J13" s="101">
        <v>39262</v>
      </c>
      <c r="K13" s="101">
        <v>1598</v>
      </c>
      <c r="L13" s="101">
        <v>29905</v>
      </c>
      <c r="M13" s="101">
        <v>7759</v>
      </c>
      <c r="N13" s="101">
        <v>245977</v>
      </c>
      <c r="O13" s="101">
        <v>2428</v>
      </c>
      <c r="P13" s="101">
        <v>223291</v>
      </c>
      <c r="Q13" s="101">
        <v>20258</v>
      </c>
      <c r="R13" s="101">
        <v>7616</v>
      </c>
      <c r="S13" s="101">
        <v>182</v>
      </c>
      <c r="T13" s="101">
        <v>2560</v>
      </c>
      <c r="U13" s="101">
        <v>4874</v>
      </c>
      <c r="V13" s="101">
        <v>118346</v>
      </c>
      <c r="W13" s="101">
        <v>2043</v>
      </c>
      <c r="X13" s="101">
        <v>116303</v>
      </c>
      <c r="Y13" s="60">
        <v>2020</v>
      </c>
    </row>
    <row r="14" spans="1:25" s="12" customFormat="1" ht="38.85" customHeight="1">
      <c r="A14" s="32">
        <f>A13+1</f>
        <v>2021</v>
      </c>
      <c r="B14" s="103">
        <f>SUM(B15:B36)</f>
        <v>1172282</v>
      </c>
      <c r="C14" s="104">
        <f t="shared" ref="C14:X14" si="0">SUM(C15:C36)</f>
        <v>6633</v>
      </c>
      <c r="D14" s="104">
        <f t="shared" si="0"/>
        <v>962018</v>
      </c>
      <c r="E14" s="104">
        <f t="shared" si="0"/>
        <v>203631</v>
      </c>
      <c r="F14" s="104">
        <f t="shared" si="0"/>
        <v>878352</v>
      </c>
      <c r="G14" s="104">
        <f t="shared" si="0"/>
        <v>2226</v>
      </c>
      <c r="H14" s="104">
        <f t="shared" si="0"/>
        <v>706251</v>
      </c>
      <c r="I14" s="104">
        <f t="shared" si="0"/>
        <v>169875</v>
      </c>
      <c r="J14" s="104">
        <f t="shared" si="0"/>
        <v>38613</v>
      </c>
      <c r="K14" s="104">
        <f t="shared" si="0"/>
        <v>1701</v>
      </c>
      <c r="L14" s="104">
        <f t="shared" si="0"/>
        <v>28836</v>
      </c>
      <c r="M14" s="104">
        <f t="shared" si="0"/>
        <v>8076</v>
      </c>
      <c r="N14" s="104">
        <f t="shared" si="0"/>
        <v>247037</v>
      </c>
      <c r="O14" s="104">
        <f t="shared" si="0"/>
        <v>2513</v>
      </c>
      <c r="P14" s="104">
        <f t="shared" si="0"/>
        <v>223857</v>
      </c>
      <c r="Q14" s="104">
        <f t="shared" si="0"/>
        <v>20667</v>
      </c>
      <c r="R14" s="104">
        <f t="shared" si="0"/>
        <v>8280</v>
      </c>
      <c r="S14" s="104">
        <f t="shared" si="0"/>
        <v>193</v>
      </c>
      <c r="T14" s="104">
        <f t="shared" si="0"/>
        <v>3074</v>
      </c>
      <c r="U14" s="104">
        <f t="shared" si="0"/>
        <v>5013</v>
      </c>
      <c r="V14" s="104">
        <f t="shared" si="0"/>
        <v>111058</v>
      </c>
      <c r="W14" s="104">
        <f t="shared" si="0"/>
        <v>1831</v>
      </c>
      <c r="X14" s="104">
        <f t="shared" si="0"/>
        <v>109227</v>
      </c>
      <c r="Y14" s="31">
        <f>A14</f>
        <v>2021</v>
      </c>
    </row>
    <row r="15" spans="1:25" s="13" customFormat="1" ht="17.25" customHeight="1">
      <c r="A15" s="122" t="s">
        <v>115</v>
      </c>
      <c r="B15" s="105">
        <f>SUM(C15:E15)</f>
        <v>100404</v>
      </c>
      <c r="C15" s="106">
        <f>SUM(G15,K15,O15,S15)</f>
        <v>419</v>
      </c>
      <c r="D15" s="106">
        <f>SUM(H15,L15,P15,T15)</f>
        <v>94524</v>
      </c>
      <c r="E15" s="106">
        <f>SUM(I15,M15,Q15,U15)</f>
        <v>5461</v>
      </c>
      <c r="F15" s="106">
        <f>SUM(G15:I15)</f>
        <v>80833</v>
      </c>
      <c r="G15" s="106">
        <v>140</v>
      </c>
      <c r="H15" s="106">
        <v>78369</v>
      </c>
      <c r="I15" s="106">
        <v>2324</v>
      </c>
      <c r="J15" s="106">
        <f>SUM(K15:M15)</f>
        <v>3546</v>
      </c>
      <c r="K15" s="106">
        <v>122</v>
      </c>
      <c r="L15" s="106">
        <v>2999</v>
      </c>
      <c r="M15" s="106">
        <v>425</v>
      </c>
      <c r="N15" s="106">
        <f>SUM(O15:Q15)</f>
        <v>15412</v>
      </c>
      <c r="O15" s="106">
        <v>149</v>
      </c>
      <c r="P15" s="106">
        <v>12910</v>
      </c>
      <c r="Q15" s="106">
        <v>2353</v>
      </c>
      <c r="R15" s="106">
        <f>SUM(S15:U15)</f>
        <v>613</v>
      </c>
      <c r="S15" s="106">
        <v>8</v>
      </c>
      <c r="T15" s="106">
        <v>246</v>
      </c>
      <c r="U15" s="106">
        <v>359</v>
      </c>
      <c r="V15" s="106">
        <f>SUM(W15:X15)</f>
        <v>6941</v>
      </c>
      <c r="W15" s="106">
        <v>144</v>
      </c>
      <c r="X15" s="109">
        <v>6797</v>
      </c>
      <c r="Y15" s="123" t="s">
        <v>47</v>
      </c>
    </row>
    <row r="16" spans="1:25" s="13" customFormat="1" ht="17.25" customHeight="1">
      <c r="A16" s="122" t="s">
        <v>113</v>
      </c>
      <c r="B16" s="105">
        <f t="shared" ref="B16:B36" si="1">SUM(C16:E16)</f>
        <v>140207</v>
      </c>
      <c r="C16" s="106">
        <f t="shared" ref="C16:C36" si="2">SUM(G16,K16,O16,S16)</f>
        <v>539</v>
      </c>
      <c r="D16" s="106">
        <f t="shared" ref="D16:D36" si="3">SUM(H16,L16,P16,T16)</f>
        <v>132386</v>
      </c>
      <c r="E16" s="106">
        <f t="shared" ref="E16:E36" si="4">SUM(I16,M16,Q16,U16)</f>
        <v>7282</v>
      </c>
      <c r="F16" s="106">
        <f t="shared" ref="F16:F36" si="5">SUM(G16:I16)</f>
        <v>110069</v>
      </c>
      <c r="G16" s="106">
        <v>187</v>
      </c>
      <c r="H16" s="106">
        <v>107551</v>
      </c>
      <c r="I16" s="106">
        <v>2331</v>
      </c>
      <c r="J16" s="106">
        <f t="shared" ref="J16:J36" si="6">SUM(K16:M16)</f>
        <v>4465</v>
      </c>
      <c r="K16" s="106">
        <v>154</v>
      </c>
      <c r="L16" s="106">
        <v>3623</v>
      </c>
      <c r="M16" s="106">
        <v>688</v>
      </c>
      <c r="N16" s="106">
        <f t="shared" ref="N16:N36" si="7">SUM(O16:Q16)</f>
        <v>24507</v>
      </c>
      <c r="O16" s="106">
        <v>182</v>
      </c>
      <c r="P16" s="106">
        <v>20887</v>
      </c>
      <c r="Q16" s="106">
        <v>3438</v>
      </c>
      <c r="R16" s="106">
        <f t="shared" ref="R16:R36" si="8">SUM(S16:U16)</f>
        <v>1166</v>
      </c>
      <c r="S16" s="106">
        <v>16</v>
      </c>
      <c r="T16" s="106">
        <v>325</v>
      </c>
      <c r="U16" s="106">
        <v>825</v>
      </c>
      <c r="V16" s="106">
        <f t="shared" ref="V16:V36" si="9">SUM(W16:X16)</f>
        <v>10025</v>
      </c>
      <c r="W16" s="106">
        <v>206</v>
      </c>
      <c r="X16" s="109">
        <v>9819</v>
      </c>
      <c r="Y16" s="123" t="s">
        <v>52</v>
      </c>
    </row>
    <row r="17" spans="1:25" s="13" customFormat="1" ht="17.25" customHeight="1">
      <c r="A17" s="122" t="s">
        <v>12</v>
      </c>
      <c r="B17" s="105">
        <f t="shared" si="1"/>
        <v>147581</v>
      </c>
      <c r="C17" s="106">
        <f t="shared" si="2"/>
        <v>519</v>
      </c>
      <c r="D17" s="106">
        <f t="shared" si="3"/>
        <v>141763</v>
      </c>
      <c r="E17" s="106">
        <f t="shared" si="4"/>
        <v>5299</v>
      </c>
      <c r="F17" s="106">
        <f t="shared" si="5"/>
        <v>117839</v>
      </c>
      <c r="G17" s="106">
        <v>174</v>
      </c>
      <c r="H17" s="106">
        <v>115928</v>
      </c>
      <c r="I17" s="106">
        <v>1737</v>
      </c>
      <c r="J17" s="106">
        <f t="shared" si="6"/>
        <v>4219</v>
      </c>
      <c r="K17" s="106">
        <v>146</v>
      </c>
      <c r="L17" s="106">
        <v>3385</v>
      </c>
      <c r="M17" s="106">
        <v>688</v>
      </c>
      <c r="N17" s="106">
        <f t="shared" si="7"/>
        <v>24243</v>
      </c>
      <c r="O17" s="106">
        <v>183</v>
      </c>
      <c r="P17" s="106">
        <v>22103</v>
      </c>
      <c r="Q17" s="106">
        <v>1957</v>
      </c>
      <c r="R17" s="106">
        <f t="shared" si="8"/>
        <v>1280</v>
      </c>
      <c r="S17" s="106">
        <v>16</v>
      </c>
      <c r="T17" s="106">
        <v>347</v>
      </c>
      <c r="U17" s="106">
        <v>917</v>
      </c>
      <c r="V17" s="106">
        <f t="shared" si="9"/>
        <v>10318</v>
      </c>
      <c r="W17" s="106">
        <v>115</v>
      </c>
      <c r="X17" s="109">
        <v>10203</v>
      </c>
      <c r="Y17" s="123" t="s">
        <v>41</v>
      </c>
    </row>
    <row r="18" spans="1:25" s="13" customFormat="1" ht="17.25" customHeight="1">
      <c r="A18" s="122" t="s">
        <v>9</v>
      </c>
      <c r="B18" s="105">
        <f t="shared" si="1"/>
        <v>69733</v>
      </c>
      <c r="C18" s="106">
        <f t="shared" si="2"/>
        <v>482</v>
      </c>
      <c r="D18" s="106">
        <f t="shared" si="3"/>
        <v>66056</v>
      </c>
      <c r="E18" s="106">
        <f t="shared" si="4"/>
        <v>3195</v>
      </c>
      <c r="F18" s="106">
        <f t="shared" si="5"/>
        <v>49921</v>
      </c>
      <c r="G18" s="106">
        <v>142</v>
      </c>
      <c r="H18" s="106">
        <v>48843</v>
      </c>
      <c r="I18" s="106">
        <v>936</v>
      </c>
      <c r="J18" s="106">
        <f t="shared" si="6"/>
        <v>2485</v>
      </c>
      <c r="K18" s="106">
        <v>124</v>
      </c>
      <c r="L18" s="106">
        <v>2001</v>
      </c>
      <c r="M18" s="106">
        <v>360</v>
      </c>
      <c r="N18" s="106">
        <f t="shared" si="7"/>
        <v>16760</v>
      </c>
      <c r="O18" s="106">
        <v>198</v>
      </c>
      <c r="P18" s="106">
        <v>14930</v>
      </c>
      <c r="Q18" s="106">
        <v>1632</v>
      </c>
      <c r="R18" s="106">
        <f t="shared" si="8"/>
        <v>567</v>
      </c>
      <c r="S18" s="106">
        <v>18</v>
      </c>
      <c r="T18" s="106">
        <v>282</v>
      </c>
      <c r="U18" s="106">
        <v>267</v>
      </c>
      <c r="V18" s="106">
        <f t="shared" si="9"/>
        <v>8301</v>
      </c>
      <c r="W18" s="106">
        <v>104</v>
      </c>
      <c r="X18" s="109">
        <v>8197</v>
      </c>
      <c r="Y18" s="123" t="s">
        <v>160</v>
      </c>
    </row>
    <row r="19" spans="1:25" s="13" customFormat="1" ht="17.25" customHeight="1">
      <c r="A19" s="122" t="s">
        <v>17</v>
      </c>
      <c r="B19" s="105">
        <f t="shared" si="1"/>
        <v>91008</v>
      </c>
      <c r="C19" s="106">
        <f t="shared" si="2"/>
        <v>253</v>
      </c>
      <c r="D19" s="106">
        <f t="shared" si="3"/>
        <v>84728</v>
      </c>
      <c r="E19" s="106">
        <f t="shared" si="4"/>
        <v>6027</v>
      </c>
      <c r="F19" s="106">
        <f t="shared" si="5"/>
        <v>69248</v>
      </c>
      <c r="G19" s="106">
        <v>86</v>
      </c>
      <c r="H19" s="106">
        <v>68548</v>
      </c>
      <c r="I19" s="106">
        <v>614</v>
      </c>
      <c r="J19" s="106">
        <f t="shared" si="6"/>
        <v>2675</v>
      </c>
      <c r="K19" s="106">
        <v>70</v>
      </c>
      <c r="L19" s="106">
        <v>2324</v>
      </c>
      <c r="M19" s="106">
        <v>281</v>
      </c>
      <c r="N19" s="106">
        <f t="shared" si="7"/>
        <v>17037</v>
      </c>
      <c r="O19" s="106">
        <v>83</v>
      </c>
      <c r="P19" s="106">
        <v>13459</v>
      </c>
      <c r="Q19" s="106">
        <v>3495</v>
      </c>
      <c r="R19" s="106">
        <f t="shared" si="8"/>
        <v>2048</v>
      </c>
      <c r="S19" s="106">
        <v>14</v>
      </c>
      <c r="T19" s="106">
        <v>397</v>
      </c>
      <c r="U19" s="106">
        <v>1637</v>
      </c>
      <c r="V19" s="106">
        <f t="shared" si="9"/>
        <v>6359</v>
      </c>
      <c r="W19" s="106">
        <v>79</v>
      </c>
      <c r="X19" s="109">
        <v>6280</v>
      </c>
      <c r="Y19" s="123" t="s">
        <v>26</v>
      </c>
    </row>
    <row r="20" spans="1:25" s="13" customFormat="1" ht="27.75" customHeight="1">
      <c r="A20" s="122" t="s">
        <v>5</v>
      </c>
      <c r="B20" s="105">
        <f t="shared" si="1"/>
        <v>29344</v>
      </c>
      <c r="C20" s="106">
        <f t="shared" si="2"/>
        <v>224</v>
      </c>
      <c r="D20" s="106">
        <f t="shared" si="3"/>
        <v>27461</v>
      </c>
      <c r="E20" s="106">
        <f t="shared" si="4"/>
        <v>1659</v>
      </c>
      <c r="F20" s="106">
        <f t="shared" si="5"/>
        <v>19148</v>
      </c>
      <c r="G20" s="106">
        <v>82</v>
      </c>
      <c r="H20" s="106">
        <v>18788</v>
      </c>
      <c r="I20" s="106">
        <v>278</v>
      </c>
      <c r="J20" s="106">
        <f t="shared" si="6"/>
        <v>1136</v>
      </c>
      <c r="K20" s="106">
        <v>46</v>
      </c>
      <c r="L20" s="106">
        <v>842</v>
      </c>
      <c r="M20" s="106">
        <v>248</v>
      </c>
      <c r="N20" s="106">
        <f t="shared" si="7"/>
        <v>8777</v>
      </c>
      <c r="O20" s="106">
        <v>84</v>
      </c>
      <c r="P20" s="106">
        <v>7723</v>
      </c>
      <c r="Q20" s="106">
        <v>970</v>
      </c>
      <c r="R20" s="106">
        <f t="shared" si="8"/>
        <v>283</v>
      </c>
      <c r="S20" s="106">
        <v>12</v>
      </c>
      <c r="T20" s="106">
        <v>108</v>
      </c>
      <c r="U20" s="106">
        <v>163</v>
      </c>
      <c r="V20" s="106">
        <f t="shared" si="9"/>
        <v>3576</v>
      </c>
      <c r="W20" s="106">
        <v>46</v>
      </c>
      <c r="X20" s="109">
        <v>3530</v>
      </c>
      <c r="Y20" s="123" t="s">
        <v>45</v>
      </c>
    </row>
    <row r="21" spans="1:25" s="13" customFormat="1" ht="17.25" customHeight="1">
      <c r="A21" s="122" t="s">
        <v>6</v>
      </c>
      <c r="B21" s="105">
        <f t="shared" si="1"/>
        <v>15887</v>
      </c>
      <c r="C21" s="106">
        <f t="shared" si="2"/>
        <v>161</v>
      </c>
      <c r="D21" s="106">
        <f t="shared" si="3"/>
        <v>15011</v>
      </c>
      <c r="E21" s="106">
        <f t="shared" si="4"/>
        <v>715</v>
      </c>
      <c r="F21" s="106">
        <f t="shared" si="5"/>
        <v>9924</v>
      </c>
      <c r="G21" s="106">
        <v>61</v>
      </c>
      <c r="H21" s="106">
        <v>9710</v>
      </c>
      <c r="I21" s="106">
        <v>153</v>
      </c>
      <c r="J21" s="106">
        <f t="shared" si="6"/>
        <v>543</v>
      </c>
      <c r="K21" s="106">
        <v>35</v>
      </c>
      <c r="L21" s="106">
        <v>440</v>
      </c>
      <c r="M21" s="106">
        <v>68</v>
      </c>
      <c r="N21" s="106">
        <f t="shared" si="7"/>
        <v>5313</v>
      </c>
      <c r="O21" s="106">
        <v>65</v>
      </c>
      <c r="P21" s="106">
        <v>4814</v>
      </c>
      <c r="Q21" s="106">
        <v>434</v>
      </c>
      <c r="R21" s="106">
        <f t="shared" si="8"/>
        <v>107</v>
      </c>
      <c r="S21" s="106">
        <v>0</v>
      </c>
      <c r="T21" s="106">
        <v>47</v>
      </c>
      <c r="U21" s="106">
        <v>60</v>
      </c>
      <c r="V21" s="106">
        <f t="shared" si="9"/>
        <v>3172</v>
      </c>
      <c r="W21" s="106">
        <v>59</v>
      </c>
      <c r="X21" s="109">
        <v>3113</v>
      </c>
      <c r="Y21" s="123" t="s">
        <v>22</v>
      </c>
    </row>
    <row r="22" spans="1:25" s="13" customFormat="1" ht="17.25" customHeight="1">
      <c r="A22" s="122" t="s">
        <v>4</v>
      </c>
      <c r="B22" s="105">
        <f t="shared" si="1"/>
        <v>14161</v>
      </c>
      <c r="C22" s="106">
        <f t="shared" si="2"/>
        <v>145</v>
      </c>
      <c r="D22" s="106">
        <f t="shared" si="3"/>
        <v>13281</v>
      </c>
      <c r="E22" s="106">
        <f t="shared" si="4"/>
        <v>735</v>
      </c>
      <c r="F22" s="106">
        <f t="shared" si="5"/>
        <v>9325</v>
      </c>
      <c r="G22" s="106">
        <v>50</v>
      </c>
      <c r="H22" s="106">
        <v>8836</v>
      </c>
      <c r="I22" s="106">
        <v>439</v>
      </c>
      <c r="J22" s="106">
        <f t="shared" si="6"/>
        <v>558</v>
      </c>
      <c r="K22" s="106">
        <v>35</v>
      </c>
      <c r="L22" s="106">
        <v>463</v>
      </c>
      <c r="M22" s="106">
        <v>60</v>
      </c>
      <c r="N22" s="106">
        <f t="shared" si="7"/>
        <v>4215</v>
      </c>
      <c r="O22" s="106">
        <v>59</v>
      </c>
      <c r="P22" s="106">
        <v>3942</v>
      </c>
      <c r="Q22" s="106">
        <v>214</v>
      </c>
      <c r="R22" s="106">
        <f t="shared" si="8"/>
        <v>63</v>
      </c>
      <c r="S22" s="106">
        <v>1</v>
      </c>
      <c r="T22" s="106">
        <v>40</v>
      </c>
      <c r="U22" s="106">
        <v>22</v>
      </c>
      <c r="V22" s="106">
        <f t="shared" si="9"/>
        <v>3320</v>
      </c>
      <c r="W22" s="106">
        <v>34</v>
      </c>
      <c r="X22" s="109">
        <v>3286</v>
      </c>
      <c r="Y22" s="123" t="s">
        <v>43</v>
      </c>
    </row>
    <row r="23" spans="1:25" s="13" customFormat="1" ht="17.25" customHeight="1">
      <c r="A23" s="122" t="s">
        <v>11</v>
      </c>
      <c r="B23" s="105">
        <f t="shared" si="1"/>
        <v>33340</v>
      </c>
      <c r="C23" s="106">
        <f t="shared" si="2"/>
        <v>315</v>
      </c>
      <c r="D23" s="106">
        <f t="shared" si="3"/>
        <v>32437</v>
      </c>
      <c r="E23" s="106">
        <f t="shared" si="4"/>
        <v>588</v>
      </c>
      <c r="F23" s="106">
        <f t="shared" si="5"/>
        <v>19509</v>
      </c>
      <c r="G23" s="106">
        <v>92</v>
      </c>
      <c r="H23" s="106">
        <v>19236</v>
      </c>
      <c r="I23" s="106">
        <v>181</v>
      </c>
      <c r="J23" s="106">
        <f t="shared" si="6"/>
        <v>1310</v>
      </c>
      <c r="K23" s="106">
        <v>80</v>
      </c>
      <c r="L23" s="106">
        <v>1124</v>
      </c>
      <c r="M23" s="106">
        <v>106</v>
      </c>
      <c r="N23" s="106">
        <f t="shared" si="7"/>
        <v>12403</v>
      </c>
      <c r="O23" s="106">
        <v>137</v>
      </c>
      <c r="P23" s="106">
        <v>11998</v>
      </c>
      <c r="Q23" s="106">
        <v>268</v>
      </c>
      <c r="R23" s="106">
        <f t="shared" si="8"/>
        <v>118</v>
      </c>
      <c r="S23" s="106">
        <v>6</v>
      </c>
      <c r="T23" s="106">
        <v>79</v>
      </c>
      <c r="U23" s="106">
        <v>33</v>
      </c>
      <c r="V23" s="106">
        <f t="shared" si="9"/>
        <v>6063</v>
      </c>
      <c r="W23" s="106">
        <v>122</v>
      </c>
      <c r="X23" s="109">
        <v>5941</v>
      </c>
      <c r="Y23" s="123" t="s">
        <v>54</v>
      </c>
    </row>
    <row r="24" spans="1:25" s="13" customFormat="1" ht="27.75" customHeight="1">
      <c r="A24" s="122" t="s">
        <v>3</v>
      </c>
      <c r="B24" s="105">
        <f t="shared" si="1"/>
        <v>33334</v>
      </c>
      <c r="C24" s="106">
        <f t="shared" si="2"/>
        <v>227</v>
      </c>
      <c r="D24" s="106">
        <f t="shared" si="3"/>
        <v>21679</v>
      </c>
      <c r="E24" s="106">
        <f t="shared" si="4"/>
        <v>11428</v>
      </c>
      <c r="F24" s="106">
        <f t="shared" si="5"/>
        <v>24026</v>
      </c>
      <c r="G24" s="106">
        <v>72</v>
      </c>
      <c r="H24" s="106">
        <v>13201</v>
      </c>
      <c r="I24" s="106">
        <v>10753</v>
      </c>
      <c r="J24" s="106">
        <f t="shared" si="6"/>
        <v>1104</v>
      </c>
      <c r="K24" s="106">
        <v>55</v>
      </c>
      <c r="L24" s="106">
        <v>774</v>
      </c>
      <c r="M24" s="106">
        <v>275</v>
      </c>
      <c r="N24" s="106">
        <f t="shared" si="7"/>
        <v>8089</v>
      </c>
      <c r="O24" s="106">
        <v>95</v>
      </c>
      <c r="P24" s="106">
        <v>7641</v>
      </c>
      <c r="Q24" s="106">
        <v>353</v>
      </c>
      <c r="R24" s="106">
        <f t="shared" si="8"/>
        <v>115</v>
      </c>
      <c r="S24" s="106">
        <v>5</v>
      </c>
      <c r="T24" s="106">
        <v>63</v>
      </c>
      <c r="U24" s="106">
        <v>47</v>
      </c>
      <c r="V24" s="106">
        <f t="shared" si="9"/>
        <v>4850</v>
      </c>
      <c r="W24" s="106">
        <v>53</v>
      </c>
      <c r="X24" s="109">
        <v>4797</v>
      </c>
      <c r="Y24" s="123" t="s">
        <v>50</v>
      </c>
    </row>
    <row r="25" spans="1:25" s="13" customFormat="1" ht="17.25" customHeight="1">
      <c r="A25" s="122" t="s">
        <v>15</v>
      </c>
      <c r="B25" s="105">
        <f t="shared" si="1"/>
        <v>35619</v>
      </c>
      <c r="C25" s="106">
        <f t="shared" si="2"/>
        <v>234</v>
      </c>
      <c r="D25" s="106">
        <f t="shared" si="3"/>
        <v>33295</v>
      </c>
      <c r="E25" s="106">
        <f t="shared" si="4"/>
        <v>2090</v>
      </c>
      <c r="F25" s="106">
        <f t="shared" si="5"/>
        <v>24719</v>
      </c>
      <c r="G25" s="106">
        <v>90</v>
      </c>
      <c r="H25" s="106">
        <v>24220</v>
      </c>
      <c r="I25" s="106">
        <v>409</v>
      </c>
      <c r="J25" s="106">
        <f t="shared" si="6"/>
        <v>2114</v>
      </c>
      <c r="K25" s="106">
        <v>49</v>
      </c>
      <c r="L25" s="106">
        <v>1020</v>
      </c>
      <c r="M25" s="106">
        <v>1045</v>
      </c>
      <c r="N25" s="106">
        <f t="shared" si="7"/>
        <v>8540</v>
      </c>
      <c r="O25" s="106">
        <v>89</v>
      </c>
      <c r="P25" s="106">
        <v>7959</v>
      </c>
      <c r="Q25" s="106">
        <v>492</v>
      </c>
      <c r="R25" s="106">
        <f t="shared" si="8"/>
        <v>246</v>
      </c>
      <c r="S25" s="106">
        <v>6</v>
      </c>
      <c r="T25" s="106">
        <v>96</v>
      </c>
      <c r="U25" s="106">
        <v>144</v>
      </c>
      <c r="V25" s="106">
        <f t="shared" si="9"/>
        <v>2626</v>
      </c>
      <c r="W25" s="106">
        <v>83</v>
      </c>
      <c r="X25" s="109">
        <v>2543</v>
      </c>
      <c r="Y25" s="123" t="s">
        <v>42</v>
      </c>
    </row>
    <row r="26" spans="1:25" s="13" customFormat="1" ht="17.25" customHeight="1">
      <c r="A26" s="122" t="s">
        <v>14</v>
      </c>
      <c r="B26" s="105">
        <f t="shared" si="1"/>
        <v>20834</v>
      </c>
      <c r="C26" s="106">
        <f t="shared" si="2"/>
        <v>259</v>
      </c>
      <c r="D26" s="106">
        <f t="shared" si="3"/>
        <v>20128</v>
      </c>
      <c r="E26" s="106">
        <f t="shared" si="4"/>
        <v>447</v>
      </c>
      <c r="F26" s="106">
        <f t="shared" si="5"/>
        <v>12741</v>
      </c>
      <c r="G26" s="106">
        <v>85</v>
      </c>
      <c r="H26" s="106">
        <v>12576</v>
      </c>
      <c r="I26" s="106">
        <v>80</v>
      </c>
      <c r="J26" s="106">
        <f t="shared" si="6"/>
        <v>736</v>
      </c>
      <c r="K26" s="106">
        <v>70</v>
      </c>
      <c r="L26" s="106">
        <v>617</v>
      </c>
      <c r="M26" s="106">
        <v>49</v>
      </c>
      <c r="N26" s="106">
        <f t="shared" si="7"/>
        <v>7276</v>
      </c>
      <c r="O26" s="106">
        <v>97</v>
      </c>
      <c r="P26" s="106">
        <v>6888</v>
      </c>
      <c r="Q26" s="106">
        <v>291</v>
      </c>
      <c r="R26" s="106">
        <f t="shared" si="8"/>
        <v>81</v>
      </c>
      <c r="S26" s="106">
        <v>7</v>
      </c>
      <c r="T26" s="106">
        <v>47</v>
      </c>
      <c r="U26" s="106">
        <v>27</v>
      </c>
      <c r="V26" s="106">
        <f t="shared" si="9"/>
        <v>3060</v>
      </c>
      <c r="W26" s="106">
        <v>47</v>
      </c>
      <c r="X26" s="109">
        <v>3013</v>
      </c>
      <c r="Y26" s="123" t="s">
        <v>20</v>
      </c>
    </row>
    <row r="27" spans="1:25" s="64" customFormat="1" ht="17.25" customHeight="1">
      <c r="A27" s="124" t="s">
        <v>7</v>
      </c>
      <c r="B27" s="105">
        <f t="shared" si="1"/>
        <v>19905</v>
      </c>
      <c r="C27" s="106">
        <f t="shared" si="2"/>
        <v>235</v>
      </c>
      <c r="D27" s="106">
        <f t="shared" si="3"/>
        <v>18609</v>
      </c>
      <c r="E27" s="106">
        <f t="shared" si="4"/>
        <v>1061</v>
      </c>
      <c r="F27" s="125">
        <f t="shared" si="5"/>
        <v>11894</v>
      </c>
      <c r="G27" s="125">
        <v>70</v>
      </c>
      <c r="H27" s="125">
        <v>11652</v>
      </c>
      <c r="I27" s="125">
        <v>172</v>
      </c>
      <c r="J27" s="125">
        <f t="shared" si="6"/>
        <v>738</v>
      </c>
      <c r="K27" s="125">
        <v>62</v>
      </c>
      <c r="L27" s="125">
        <v>575</v>
      </c>
      <c r="M27" s="125">
        <v>101</v>
      </c>
      <c r="N27" s="125">
        <f t="shared" si="7"/>
        <v>7150</v>
      </c>
      <c r="O27" s="126">
        <v>93</v>
      </c>
      <c r="P27" s="125">
        <v>6310</v>
      </c>
      <c r="Q27" s="125">
        <v>747</v>
      </c>
      <c r="R27" s="125">
        <f t="shared" si="8"/>
        <v>123</v>
      </c>
      <c r="S27" s="125">
        <v>10</v>
      </c>
      <c r="T27" s="125">
        <v>72</v>
      </c>
      <c r="U27" s="125">
        <v>41</v>
      </c>
      <c r="V27" s="106">
        <f t="shared" si="9"/>
        <v>3468</v>
      </c>
      <c r="W27" s="125">
        <v>55</v>
      </c>
      <c r="X27" s="127">
        <v>3413</v>
      </c>
      <c r="Y27" s="128" t="s">
        <v>48</v>
      </c>
    </row>
    <row r="28" spans="1:25" s="13" customFormat="1" ht="27.75" customHeight="1">
      <c r="A28" s="122" t="s">
        <v>10</v>
      </c>
      <c r="B28" s="105">
        <f t="shared" si="1"/>
        <v>77051</v>
      </c>
      <c r="C28" s="106">
        <f t="shared" si="2"/>
        <v>346</v>
      </c>
      <c r="D28" s="106">
        <f t="shared" si="3"/>
        <v>39722</v>
      </c>
      <c r="E28" s="106">
        <f t="shared" si="4"/>
        <v>36983</v>
      </c>
      <c r="F28" s="106">
        <f t="shared" si="5"/>
        <v>59313</v>
      </c>
      <c r="G28" s="106">
        <v>111</v>
      </c>
      <c r="H28" s="106">
        <v>23180</v>
      </c>
      <c r="I28" s="106">
        <v>36022</v>
      </c>
      <c r="J28" s="106">
        <f t="shared" si="6"/>
        <v>2442</v>
      </c>
      <c r="K28" s="106">
        <v>86</v>
      </c>
      <c r="L28" s="106">
        <v>1664</v>
      </c>
      <c r="M28" s="106">
        <v>692</v>
      </c>
      <c r="N28" s="106">
        <f t="shared" si="7"/>
        <v>15147</v>
      </c>
      <c r="O28" s="106">
        <v>132</v>
      </c>
      <c r="P28" s="106">
        <v>14776</v>
      </c>
      <c r="Q28" s="106">
        <v>239</v>
      </c>
      <c r="R28" s="106">
        <f t="shared" si="8"/>
        <v>149</v>
      </c>
      <c r="S28" s="106">
        <v>17</v>
      </c>
      <c r="T28" s="106">
        <v>102</v>
      </c>
      <c r="U28" s="106">
        <v>30</v>
      </c>
      <c r="V28" s="106">
        <f t="shared" si="9"/>
        <v>6781</v>
      </c>
      <c r="W28" s="106">
        <v>129</v>
      </c>
      <c r="X28" s="109">
        <v>6652</v>
      </c>
      <c r="Y28" s="123" t="s">
        <v>40</v>
      </c>
    </row>
    <row r="29" spans="1:25" s="13" customFormat="1" ht="17.25" customHeight="1">
      <c r="A29" s="122" t="s">
        <v>13</v>
      </c>
      <c r="B29" s="105">
        <f t="shared" si="1"/>
        <v>36375</v>
      </c>
      <c r="C29" s="106">
        <f t="shared" si="2"/>
        <v>283</v>
      </c>
      <c r="D29" s="106">
        <f t="shared" si="3"/>
        <v>33700</v>
      </c>
      <c r="E29" s="106">
        <f t="shared" si="4"/>
        <v>2392</v>
      </c>
      <c r="F29" s="106">
        <f t="shared" si="5"/>
        <v>23393</v>
      </c>
      <c r="G29" s="106">
        <v>90</v>
      </c>
      <c r="H29" s="106">
        <v>21904</v>
      </c>
      <c r="I29" s="106">
        <v>1399</v>
      </c>
      <c r="J29" s="106">
        <f t="shared" si="6"/>
        <v>1471</v>
      </c>
      <c r="K29" s="106">
        <v>67</v>
      </c>
      <c r="L29" s="106">
        <v>1253</v>
      </c>
      <c r="M29" s="106">
        <v>151</v>
      </c>
      <c r="N29" s="106">
        <f t="shared" si="7"/>
        <v>11213</v>
      </c>
      <c r="O29" s="106">
        <v>117</v>
      </c>
      <c r="P29" s="106">
        <v>10379</v>
      </c>
      <c r="Q29" s="106">
        <v>717</v>
      </c>
      <c r="R29" s="106">
        <f t="shared" si="8"/>
        <v>298</v>
      </c>
      <c r="S29" s="106">
        <v>9</v>
      </c>
      <c r="T29" s="106">
        <v>164</v>
      </c>
      <c r="U29" s="106">
        <v>125</v>
      </c>
      <c r="V29" s="106">
        <f t="shared" si="9"/>
        <v>4796</v>
      </c>
      <c r="W29" s="106">
        <v>72</v>
      </c>
      <c r="X29" s="109">
        <v>4724</v>
      </c>
      <c r="Y29" s="123" t="s">
        <v>55</v>
      </c>
    </row>
    <row r="30" spans="1:25" s="13" customFormat="1" ht="17.25" customHeight="1">
      <c r="A30" s="122" t="s">
        <v>1</v>
      </c>
      <c r="B30" s="105">
        <f t="shared" si="1"/>
        <v>51520</v>
      </c>
      <c r="C30" s="106">
        <f t="shared" si="2"/>
        <v>568</v>
      </c>
      <c r="D30" s="106">
        <f t="shared" si="3"/>
        <v>49855</v>
      </c>
      <c r="E30" s="106">
        <f t="shared" si="4"/>
        <v>1097</v>
      </c>
      <c r="F30" s="106">
        <f t="shared" si="5"/>
        <v>37314</v>
      </c>
      <c r="G30" s="106">
        <v>199</v>
      </c>
      <c r="H30" s="106">
        <v>36972</v>
      </c>
      <c r="I30" s="106">
        <v>143</v>
      </c>
      <c r="J30" s="106">
        <f t="shared" si="6"/>
        <v>1831</v>
      </c>
      <c r="K30" s="106">
        <v>204</v>
      </c>
      <c r="L30" s="106">
        <v>1576</v>
      </c>
      <c r="M30" s="106">
        <v>51</v>
      </c>
      <c r="N30" s="106">
        <f t="shared" si="7"/>
        <v>12124</v>
      </c>
      <c r="O30" s="106">
        <v>151</v>
      </c>
      <c r="P30" s="106">
        <v>11170</v>
      </c>
      <c r="Q30" s="106">
        <v>803</v>
      </c>
      <c r="R30" s="106">
        <f t="shared" si="8"/>
        <v>251</v>
      </c>
      <c r="S30" s="106">
        <v>14</v>
      </c>
      <c r="T30" s="106">
        <v>137</v>
      </c>
      <c r="U30" s="106">
        <v>100</v>
      </c>
      <c r="V30" s="106">
        <f t="shared" si="9"/>
        <v>4647</v>
      </c>
      <c r="W30" s="106">
        <v>76</v>
      </c>
      <c r="X30" s="109">
        <v>4571</v>
      </c>
      <c r="Y30" s="123" t="s">
        <v>49</v>
      </c>
    </row>
    <row r="31" spans="1:25" s="13" customFormat="1" ht="17.25" customHeight="1">
      <c r="A31" s="122" t="s">
        <v>18</v>
      </c>
      <c r="B31" s="105">
        <f t="shared" si="1"/>
        <v>49250</v>
      </c>
      <c r="C31" s="106">
        <f t="shared" si="2"/>
        <v>214</v>
      </c>
      <c r="D31" s="106">
        <f t="shared" si="3"/>
        <v>18273</v>
      </c>
      <c r="E31" s="106">
        <f t="shared" si="4"/>
        <v>30763</v>
      </c>
      <c r="F31" s="106">
        <f t="shared" si="5"/>
        <v>41457</v>
      </c>
      <c r="G31" s="106">
        <v>66</v>
      </c>
      <c r="H31" s="106">
        <v>11408</v>
      </c>
      <c r="I31" s="106">
        <v>29983</v>
      </c>
      <c r="J31" s="106">
        <f t="shared" si="6"/>
        <v>1197</v>
      </c>
      <c r="K31" s="106">
        <v>53</v>
      </c>
      <c r="L31" s="106">
        <v>563</v>
      </c>
      <c r="M31" s="106">
        <v>581</v>
      </c>
      <c r="N31" s="106">
        <f t="shared" si="7"/>
        <v>6505</v>
      </c>
      <c r="O31" s="106">
        <v>85</v>
      </c>
      <c r="P31" s="106">
        <v>6240</v>
      </c>
      <c r="Q31" s="106">
        <v>180</v>
      </c>
      <c r="R31" s="106">
        <f t="shared" si="8"/>
        <v>91</v>
      </c>
      <c r="S31" s="106">
        <v>10</v>
      </c>
      <c r="T31" s="106">
        <v>62</v>
      </c>
      <c r="U31" s="106">
        <v>19</v>
      </c>
      <c r="V31" s="106">
        <f t="shared" si="9"/>
        <v>4606</v>
      </c>
      <c r="W31" s="106">
        <v>47</v>
      </c>
      <c r="X31" s="109">
        <v>4559</v>
      </c>
      <c r="Y31" s="123" t="s">
        <v>24</v>
      </c>
    </row>
    <row r="32" spans="1:25" s="13" customFormat="1" ht="27.75" customHeight="1">
      <c r="A32" s="122" t="s">
        <v>2</v>
      </c>
      <c r="B32" s="105">
        <f t="shared" si="1"/>
        <v>29019</v>
      </c>
      <c r="C32" s="106">
        <f t="shared" si="2"/>
        <v>207</v>
      </c>
      <c r="D32" s="106">
        <f t="shared" si="3"/>
        <v>28042</v>
      </c>
      <c r="E32" s="106">
        <f t="shared" si="4"/>
        <v>770</v>
      </c>
      <c r="F32" s="106">
        <f t="shared" si="5"/>
        <v>19516</v>
      </c>
      <c r="G32" s="106">
        <v>69</v>
      </c>
      <c r="H32" s="106">
        <v>19304</v>
      </c>
      <c r="I32" s="106">
        <v>143</v>
      </c>
      <c r="J32" s="106">
        <f t="shared" si="6"/>
        <v>969</v>
      </c>
      <c r="K32" s="106">
        <v>40</v>
      </c>
      <c r="L32" s="106">
        <v>837</v>
      </c>
      <c r="M32" s="106">
        <v>92</v>
      </c>
      <c r="N32" s="106">
        <f t="shared" si="7"/>
        <v>8405</v>
      </c>
      <c r="O32" s="106">
        <v>92</v>
      </c>
      <c r="P32" s="106">
        <v>7818</v>
      </c>
      <c r="Q32" s="106">
        <v>495</v>
      </c>
      <c r="R32" s="106">
        <f t="shared" si="8"/>
        <v>129</v>
      </c>
      <c r="S32" s="106">
        <v>6</v>
      </c>
      <c r="T32" s="106">
        <v>83</v>
      </c>
      <c r="U32" s="106">
        <v>40</v>
      </c>
      <c r="V32" s="106">
        <f t="shared" si="9"/>
        <v>5881</v>
      </c>
      <c r="W32" s="106">
        <v>63</v>
      </c>
      <c r="X32" s="109">
        <v>5818</v>
      </c>
      <c r="Y32" s="123" t="s">
        <v>32</v>
      </c>
    </row>
    <row r="33" spans="1:25" s="13" customFormat="1" ht="17.25" customHeight="1">
      <c r="A33" s="122" t="s">
        <v>8</v>
      </c>
      <c r="B33" s="105">
        <f t="shared" si="1"/>
        <v>28193</v>
      </c>
      <c r="C33" s="106">
        <f t="shared" si="2"/>
        <v>212</v>
      </c>
      <c r="D33" s="106">
        <f t="shared" si="3"/>
        <v>26715</v>
      </c>
      <c r="E33" s="106">
        <f t="shared" si="4"/>
        <v>1266</v>
      </c>
      <c r="F33" s="106">
        <f t="shared" si="5"/>
        <v>18398</v>
      </c>
      <c r="G33" s="106">
        <v>82</v>
      </c>
      <c r="H33" s="106">
        <v>18026</v>
      </c>
      <c r="I33" s="106">
        <v>290</v>
      </c>
      <c r="J33" s="106">
        <f t="shared" si="6"/>
        <v>926</v>
      </c>
      <c r="K33" s="106">
        <v>47</v>
      </c>
      <c r="L33" s="106">
        <v>803</v>
      </c>
      <c r="M33" s="106">
        <v>76</v>
      </c>
      <c r="N33" s="106">
        <f t="shared" si="7"/>
        <v>8680</v>
      </c>
      <c r="O33" s="106">
        <v>80</v>
      </c>
      <c r="P33" s="106">
        <v>7787</v>
      </c>
      <c r="Q33" s="106">
        <v>813</v>
      </c>
      <c r="R33" s="106">
        <f t="shared" si="8"/>
        <v>189</v>
      </c>
      <c r="S33" s="106">
        <v>3</v>
      </c>
      <c r="T33" s="106">
        <v>99</v>
      </c>
      <c r="U33" s="106">
        <v>87</v>
      </c>
      <c r="V33" s="106">
        <f t="shared" si="9"/>
        <v>3139</v>
      </c>
      <c r="W33" s="106">
        <v>73</v>
      </c>
      <c r="X33" s="109">
        <v>3066</v>
      </c>
      <c r="Y33" s="123" t="s">
        <v>30</v>
      </c>
    </row>
    <row r="34" spans="1:25" s="13" customFormat="1" ht="17.25" customHeight="1">
      <c r="A34" s="122" t="s">
        <v>110</v>
      </c>
      <c r="B34" s="105">
        <f t="shared" si="1"/>
        <v>26385</v>
      </c>
      <c r="C34" s="106">
        <f t="shared" si="2"/>
        <v>288</v>
      </c>
      <c r="D34" s="106">
        <f t="shared" si="3"/>
        <v>25558</v>
      </c>
      <c r="E34" s="106">
        <f t="shared" si="4"/>
        <v>539</v>
      </c>
      <c r="F34" s="106">
        <f t="shared" si="5"/>
        <v>15711</v>
      </c>
      <c r="G34" s="106">
        <v>110</v>
      </c>
      <c r="H34" s="106">
        <v>15389</v>
      </c>
      <c r="I34" s="106">
        <v>212</v>
      </c>
      <c r="J34" s="106">
        <f t="shared" si="6"/>
        <v>913</v>
      </c>
      <c r="K34" s="106">
        <v>60</v>
      </c>
      <c r="L34" s="106">
        <v>745</v>
      </c>
      <c r="M34" s="106">
        <v>108</v>
      </c>
      <c r="N34" s="106">
        <f t="shared" si="7"/>
        <v>9645</v>
      </c>
      <c r="O34" s="106">
        <v>106</v>
      </c>
      <c r="P34" s="106">
        <v>9340</v>
      </c>
      <c r="Q34" s="106">
        <v>199</v>
      </c>
      <c r="R34" s="106">
        <f t="shared" si="8"/>
        <v>116</v>
      </c>
      <c r="S34" s="106">
        <v>12</v>
      </c>
      <c r="T34" s="106">
        <v>84</v>
      </c>
      <c r="U34" s="106">
        <v>20</v>
      </c>
      <c r="V34" s="106">
        <f t="shared" si="9"/>
        <v>3419</v>
      </c>
      <c r="W34" s="106">
        <v>132</v>
      </c>
      <c r="X34" s="109">
        <v>3287</v>
      </c>
      <c r="Y34" s="123" t="s">
        <v>51</v>
      </c>
    </row>
    <row r="35" spans="1:25" s="13" customFormat="1" ht="17.25" customHeight="1">
      <c r="A35" s="122" t="s">
        <v>111</v>
      </c>
      <c r="B35" s="105">
        <f t="shared" si="1"/>
        <v>17551</v>
      </c>
      <c r="C35" s="106">
        <f t="shared" si="2"/>
        <v>172</v>
      </c>
      <c r="D35" s="106">
        <f t="shared" si="3"/>
        <v>17090</v>
      </c>
      <c r="E35" s="106">
        <f t="shared" si="4"/>
        <v>289</v>
      </c>
      <c r="F35" s="106">
        <f t="shared" si="5"/>
        <v>10598</v>
      </c>
      <c r="G35" s="106">
        <v>65</v>
      </c>
      <c r="H35" s="106">
        <v>10441</v>
      </c>
      <c r="I35" s="106">
        <v>92</v>
      </c>
      <c r="J35" s="106">
        <f t="shared" si="6"/>
        <v>661</v>
      </c>
      <c r="K35" s="106">
        <v>43</v>
      </c>
      <c r="L35" s="106">
        <v>564</v>
      </c>
      <c r="M35" s="106">
        <v>54</v>
      </c>
      <c r="N35" s="106">
        <f t="shared" si="7"/>
        <v>6226</v>
      </c>
      <c r="O35" s="106">
        <v>63</v>
      </c>
      <c r="P35" s="106">
        <v>6037</v>
      </c>
      <c r="Q35" s="106">
        <v>126</v>
      </c>
      <c r="R35" s="106">
        <f t="shared" si="8"/>
        <v>66</v>
      </c>
      <c r="S35" s="106">
        <v>1</v>
      </c>
      <c r="T35" s="106">
        <v>48</v>
      </c>
      <c r="U35" s="106">
        <v>17</v>
      </c>
      <c r="V35" s="106">
        <f t="shared" si="9"/>
        <v>2580</v>
      </c>
      <c r="W35" s="106">
        <v>40</v>
      </c>
      <c r="X35" s="109">
        <v>2540</v>
      </c>
      <c r="Y35" s="123" t="s">
        <v>53</v>
      </c>
    </row>
    <row r="36" spans="1:25" s="5" customFormat="1" ht="17.25" customHeight="1">
      <c r="A36" s="122" t="s">
        <v>114</v>
      </c>
      <c r="B36" s="105">
        <f t="shared" si="1"/>
        <v>105581</v>
      </c>
      <c r="C36" s="106">
        <f t="shared" si="2"/>
        <v>331</v>
      </c>
      <c r="D36" s="106">
        <f t="shared" si="3"/>
        <v>21705</v>
      </c>
      <c r="E36" s="106">
        <f t="shared" si="4"/>
        <v>83545</v>
      </c>
      <c r="F36" s="106">
        <f t="shared" si="5"/>
        <v>93456</v>
      </c>
      <c r="G36" s="106">
        <v>103</v>
      </c>
      <c r="H36" s="106">
        <v>12169</v>
      </c>
      <c r="I36" s="106">
        <v>81184</v>
      </c>
      <c r="J36" s="106">
        <f t="shared" si="6"/>
        <v>2574</v>
      </c>
      <c r="K36" s="106">
        <v>53</v>
      </c>
      <c r="L36" s="106">
        <v>644</v>
      </c>
      <c r="M36" s="106">
        <v>1877</v>
      </c>
      <c r="N36" s="106">
        <f t="shared" si="7"/>
        <v>9370</v>
      </c>
      <c r="O36" s="106">
        <v>173</v>
      </c>
      <c r="P36" s="106">
        <v>8746</v>
      </c>
      <c r="Q36" s="106">
        <v>451</v>
      </c>
      <c r="R36" s="106">
        <f t="shared" si="8"/>
        <v>181</v>
      </c>
      <c r="S36" s="106">
        <v>2</v>
      </c>
      <c r="T36" s="106">
        <v>146</v>
      </c>
      <c r="U36" s="106">
        <v>33</v>
      </c>
      <c r="V36" s="106">
        <f t="shared" si="9"/>
        <v>3130</v>
      </c>
      <c r="W36" s="106">
        <v>52</v>
      </c>
      <c r="X36" s="109">
        <v>3078</v>
      </c>
      <c r="Y36" s="123" t="s">
        <v>46</v>
      </c>
    </row>
    <row r="37" spans="1:25" s="6" customFormat="1" ht="6" customHeight="1">
      <c r="A37" s="129"/>
      <c r="B37" s="111"/>
      <c r="C37" s="112"/>
      <c r="D37" s="112"/>
      <c r="E37" s="112"/>
      <c r="F37" s="112"/>
      <c r="G37" s="113"/>
      <c r="H37" s="113"/>
      <c r="I37" s="113"/>
      <c r="J37" s="112"/>
      <c r="K37" s="113"/>
      <c r="L37" s="113"/>
      <c r="M37" s="113"/>
      <c r="N37" s="112"/>
      <c r="O37" s="113"/>
      <c r="P37" s="113"/>
      <c r="Q37" s="113"/>
      <c r="R37" s="112"/>
      <c r="S37" s="113"/>
      <c r="T37" s="113"/>
      <c r="U37" s="113"/>
      <c r="V37" s="113"/>
      <c r="W37" s="113"/>
      <c r="X37" s="114"/>
      <c r="Y37" s="130"/>
    </row>
    <row r="38" spans="1:25" s="23" customFormat="1" ht="15" customHeight="1">
      <c r="A38" s="11" t="s">
        <v>298</v>
      </c>
      <c r="W38" s="311" t="s">
        <v>296</v>
      </c>
      <c r="X38" s="311"/>
      <c r="Y38" s="311"/>
    </row>
    <row r="39" spans="1:25" s="23" customFormat="1" ht="15" customHeight="1">
      <c r="A39" s="11" t="s">
        <v>297</v>
      </c>
      <c r="Y39" s="81" t="s">
        <v>342</v>
      </c>
    </row>
    <row r="40" spans="1:25" ht="12.75">
      <c r="A40" s="69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</row>
  </sheetData>
  <mergeCells count="2">
    <mergeCell ref="Y6:Y7"/>
    <mergeCell ref="W38:Y38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view="pageBreakPreview" zoomScale="85" zoomScaleNormal="82" zoomScaleSheetLayoutView="85" workbookViewId="0">
      <selection activeCell="A2" sqref="A2"/>
    </sheetView>
  </sheetViews>
  <sheetFormatPr defaultRowHeight="12"/>
  <cols>
    <col min="1" max="1" width="8.5" style="10" customWidth="1"/>
    <col min="2" max="2" width="7.625" style="10" customWidth="1"/>
    <col min="3" max="8" width="6.5" style="10" customWidth="1"/>
    <col min="9" max="9" width="7.5" style="10" customWidth="1"/>
    <col min="10" max="10" width="7" style="10" customWidth="1"/>
    <col min="11" max="11" width="12.125" style="10" customWidth="1"/>
    <col min="12" max="12" width="8.5" style="10" customWidth="1"/>
    <col min="13" max="13" width="7.125" style="10" customWidth="1"/>
    <col min="14" max="19" width="6.25" style="10" customWidth="1"/>
    <col min="20" max="20" width="7.125" style="10" customWidth="1"/>
    <col min="21" max="30" width="6.375" style="10" customWidth="1"/>
    <col min="31" max="31" width="12.125" style="10" customWidth="1"/>
    <col min="32" max="32" width="8.5" style="10" customWidth="1"/>
    <col min="33" max="33" width="8.25" style="10" customWidth="1"/>
    <col min="34" max="39" width="6.75" style="10" customWidth="1"/>
    <col min="40" max="41" width="7.25" style="10" customWidth="1"/>
    <col min="42" max="50" width="6.75" style="10" customWidth="1"/>
    <col min="51" max="51" width="12.125" style="10" customWidth="1"/>
    <col min="52" max="16384" width="9" style="10"/>
  </cols>
  <sheetData>
    <row r="1" spans="1:51" s="54" customFormat="1" ht="24.95" customHeight="1">
      <c r="A1" s="54" t="s">
        <v>217</v>
      </c>
      <c r="C1" s="56"/>
      <c r="D1" s="56"/>
      <c r="E1" s="56"/>
      <c r="F1" s="56"/>
      <c r="G1" s="56"/>
      <c r="H1" s="56"/>
      <c r="K1" s="77" t="s">
        <v>218</v>
      </c>
      <c r="L1" s="54" t="s">
        <v>217</v>
      </c>
      <c r="V1" s="281"/>
      <c r="AE1" s="77" t="s">
        <v>218</v>
      </c>
      <c r="AF1" s="54" t="s">
        <v>217</v>
      </c>
      <c r="AY1" s="77" t="s">
        <v>218</v>
      </c>
    </row>
    <row r="2" spans="1:51" s="9" customFormat="1" ht="24.95" customHeight="1">
      <c r="A2" s="78" t="s">
        <v>425</v>
      </c>
      <c r="B2" s="118"/>
      <c r="C2" s="118"/>
      <c r="D2" s="118"/>
      <c r="E2" s="118"/>
      <c r="F2" s="118"/>
      <c r="G2" s="118"/>
      <c r="H2" s="118"/>
      <c r="I2" s="118"/>
      <c r="J2" s="118"/>
      <c r="K2" s="119"/>
      <c r="L2" s="78" t="s">
        <v>425</v>
      </c>
      <c r="M2" s="118"/>
      <c r="N2" s="118"/>
      <c r="O2" s="118"/>
      <c r="P2" s="118"/>
      <c r="Q2" s="118"/>
      <c r="R2" s="118"/>
      <c r="S2" s="118"/>
      <c r="T2" s="118"/>
      <c r="U2" s="118"/>
      <c r="V2" s="282" t="s">
        <v>426</v>
      </c>
      <c r="W2" s="270"/>
      <c r="X2" s="270"/>
      <c r="Y2" s="270"/>
      <c r="Z2" s="270"/>
      <c r="AA2" s="270"/>
      <c r="AB2" s="270"/>
      <c r="AC2" s="270"/>
      <c r="AD2" s="271"/>
      <c r="AE2" s="272"/>
      <c r="AF2" s="78" t="s">
        <v>425</v>
      </c>
      <c r="AG2" s="119"/>
      <c r="AH2" s="119"/>
      <c r="AI2" s="119"/>
      <c r="AJ2" s="119"/>
      <c r="AK2" s="119"/>
      <c r="AL2" s="119"/>
      <c r="AM2" s="119"/>
      <c r="AN2" s="119"/>
      <c r="AO2" s="119"/>
      <c r="AP2" s="79" t="s">
        <v>426</v>
      </c>
      <c r="AQ2" s="119"/>
      <c r="AR2" s="119"/>
      <c r="AS2" s="119"/>
      <c r="AT2" s="119"/>
      <c r="AU2" s="119"/>
      <c r="AV2" s="119"/>
      <c r="AW2" s="119"/>
      <c r="AX2" s="119"/>
      <c r="AY2" s="119"/>
    </row>
    <row r="3" spans="1:51" ht="23.1" customHeight="1">
      <c r="A3" s="79" t="s">
        <v>426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V3" s="69"/>
      <c r="AE3" s="264"/>
    </row>
    <row r="4" spans="1:51" s="11" customFormat="1" ht="15" customHeight="1" thickBot="1">
      <c r="A4" s="80" t="s">
        <v>300</v>
      </c>
      <c r="B4" s="80"/>
      <c r="I4" s="11" t="s">
        <v>16</v>
      </c>
      <c r="K4" s="224" t="s">
        <v>301</v>
      </c>
      <c r="L4" s="80" t="s">
        <v>300</v>
      </c>
      <c r="V4" s="283"/>
      <c r="AE4" s="224" t="s">
        <v>301</v>
      </c>
      <c r="AF4" s="80" t="s">
        <v>300</v>
      </c>
      <c r="AY4" s="224" t="s">
        <v>301</v>
      </c>
    </row>
    <row r="5" spans="1:51" s="12" customFormat="1" ht="18" customHeight="1">
      <c r="A5" s="82" t="s">
        <v>159</v>
      </c>
      <c r="B5" s="83" t="s">
        <v>433</v>
      </c>
      <c r="C5" s="84"/>
      <c r="D5" s="84"/>
      <c r="E5" s="84"/>
      <c r="F5" s="84"/>
      <c r="G5" s="84"/>
      <c r="H5" s="84"/>
      <c r="I5" s="84"/>
      <c r="J5" s="84"/>
      <c r="K5" s="86" t="s">
        <v>162</v>
      </c>
      <c r="L5" s="82" t="s">
        <v>159</v>
      </c>
      <c r="M5" s="85" t="s">
        <v>246</v>
      </c>
      <c r="N5" s="84"/>
      <c r="O5" s="84"/>
      <c r="P5" s="84"/>
      <c r="Q5" s="84"/>
      <c r="R5" s="84"/>
      <c r="S5" s="84"/>
      <c r="T5" s="84"/>
      <c r="U5" s="84"/>
      <c r="V5" s="83" t="s">
        <v>242</v>
      </c>
      <c r="W5" s="84"/>
      <c r="X5" s="84"/>
      <c r="Y5" s="84"/>
      <c r="Z5" s="84"/>
      <c r="AA5" s="84"/>
      <c r="AB5" s="84"/>
      <c r="AC5" s="84"/>
      <c r="AD5" s="84"/>
      <c r="AE5" s="86" t="s">
        <v>162</v>
      </c>
      <c r="AF5" s="82" t="s">
        <v>159</v>
      </c>
      <c r="AG5" s="83" t="s">
        <v>248</v>
      </c>
      <c r="AH5" s="84"/>
      <c r="AI5" s="84"/>
      <c r="AJ5" s="84"/>
      <c r="AK5" s="84"/>
      <c r="AL5" s="84"/>
      <c r="AM5" s="84"/>
      <c r="AN5" s="84"/>
      <c r="AO5" s="84"/>
      <c r="AP5" s="83" t="s">
        <v>249</v>
      </c>
      <c r="AQ5" s="84"/>
      <c r="AR5" s="84"/>
      <c r="AS5" s="84"/>
      <c r="AT5" s="84"/>
      <c r="AU5" s="84"/>
      <c r="AV5" s="84"/>
      <c r="AW5" s="84"/>
      <c r="AX5" s="87"/>
      <c r="AY5" s="86" t="s">
        <v>162</v>
      </c>
    </row>
    <row r="6" spans="1:51" s="12" customFormat="1" ht="18" customHeight="1">
      <c r="A6" s="88"/>
      <c r="B6" s="89"/>
      <c r="C6" s="90" t="s">
        <v>437</v>
      </c>
      <c r="D6" s="90" t="s">
        <v>427</v>
      </c>
      <c r="E6" s="90" t="s">
        <v>428</v>
      </c>
      <c r="F6" s="90" t="s">
        <v>429</v>
      </c>
      <c r="G6" s="90" t="s">
        <v>430</v>
      </c>
      <c r="H6" s="90" t="s">
        <v>434</v>
      </c>
      <c r="I6" s="90" t="s">
        <v>431</v>
      </c>
      <c r="J6" s="90" t="s">
        <v>432</v>
      </c>
      <c r="K6" s="259"/>
      <c r="L6" s="88"/>
      <c r="M6" s="120"/>
      <c r="N6" s="90" t="s">
        <v>437</v>
      </c>
      <c r="O6" s="90" t="s">
        <v>427</v>
      </c>
      <c r="P6" s="90" t="s">
        <v>428</v>
      </c>
      <c r="Q6" s="90" t="s">
        <v>429</v>
      </c>
      <c r="R6" s="90" t="s">
        <v>430</v>
      </c>
      <c r="S6" s="90" t="s">
        <v>434</v>
      </c>
      <c r="T6" s="90" t="s">
        <v>431</v>
      </c>
      <c r="U6" s="92" t="s">
        <v>432</v>
      </c>
      <c r="V6" s="121"/>
      <c r="W6" s="90" t="s">
        <v>437</v>
      </c>
      <c r="X6" s="90" t="s">
        <v>427</v>
      </c>
      <c r="Y6" s="90" t="s">
        <v>428</v>
      </c>
      <c r="Z6" s="90" t="s">
        <v>429</v>
      </c>
      <c r="AA6" s="90" t="s">
        <v>430</v>
      </c>
      <c r="AB6" s="90" t="s">
        <v>434</v>
      </c>
      <c r="AC6" s="90" t="s">
        <v>431</v>
      </c>
      <c r="AD6" s="90" t="s">
        <v>432</v>
      </c>
      <c r="AE6" s="259"/>
      <c r="AF6" s="88"/>
      <c r="AG6" s="91"/>
      <c r="AH6" s="90" t="s">
        <v>437</v>
      </c>
      <c r="AI6" s="90" t="s">
        <v>427</v>
      </c>
      <c r="AJ6" s="90" t="s">
        <v>428</v>
      </c>
      <c r="AK6" s="90" t="s">
        <v>429</v>
      </c>
      <c r="AL6" s="90" t="s">
        <v>430</v>
      </c>
      <c r="AM6" s="90" t="s">
        <v>434</v>
      </c>
      <c r="AN6" s="90" t="s">
        <v>431</v>
      </c>
      <c r="AO6" s="92" t="s">
        <v>432</v>
      </c>
      <c r="AP6" s="121"/>
      <c r="AQ6" s="90" t="s">
        <v>437</v>
      </c>
      <c r="AR6" s="90" t="s">
        <v>427</v>
      </c>
      <c r="AS6" s="90" t="s">
        <v>428</v>
      </c>
      <c r="AT6" s="90" t="s">
        <v>429</v>
      </c>
      <c r="AU6" s="90" t="s">
        <v>430</v>
      </c>
      <c r="AV6" s="90" t="s">
        <v>434</v>
      </c>
      <c r="AW6" s="90" t="s">
        <v>431</v>
      </c>
      <c r="AX6" s="90" t="s">
        <v>432</v>
      </c>
      <c r="AY6" s="259"/>
    </row>
    <row r="7" spans="1:51" s="12" customFormat="1" ht="18" customHeight="1">
      <c r="A7" s="88"/>
      <c r="B7" s="89"/>
      <c r="C7" s="93" t="s">
        <v>438</v>
      </c>
      <c r="D7" s="93"/>
      <c r="E7" s="93"/>
      <c r="F7" s="93" t="s">
        <v>442</v>
      </c>
      <c r="G7" s="93"/>
      <c r="H7" s="93"/>
      <c r="I7" s="93"/>
      <c r="J7" s="93" t="s">
        <v>447</v>
      </c>
      <c r="K7" s="259"/>
      <c r="L7" s="88" t="s">
        <v>245</v>
      </c>
      <c r="M7" s="89"/>
      <c r="N7" s="93" t="s">
        <v>438</v>
      </c>
      <c r="O7" s="93"/>
      <c r="P7" s="93"/>
      <c r="Q7" s="93" t="s">
        <v>442</v>
      </c>
      <c r="R7" s="93"/>
      <c r="S7" s="93"/>
      <c r="T7" s="93"/>
      <c r="U7" s="278" t="s">
        <v>447</v>
      </c>
      <c r="V7" s="91"/>
      <c r="W7" s="93" t="s">
        <v>438</v>
      </c>
      <c r="X7" s="93"/>
      <c r="Y7" s="93"/>
      <c r="Z7" s="93" t="s">
        <v>442</v>
      </c>
      <c r="AA7" s="93"/>
      <c r="AB7" s="93"/>
      <c r="AC7" s="93"/>
      <c r="AD7" s="93" t="s">
        <v>447</v>
      </c>
      <c r="AE7" s="259"/>
      <c r="AF7" s="88" t="s">
        <v>245</v>
      </c>
      <c r="AG7" s="91"/>
      <c r="AH7" s="93" t="s">
        <v>438</v>
      </c>
      <c r="AI7" s="93"/>
      <c r="AJ7" s="93"/>
      <c r="AK7" s="93" t="s">
        <v>442</v>
      </c>
      <c r="AL7" s="93"/>
      <c r="AM7" s="93"/>
      <c r="AN7" s="93"/>
      <c r="AO7" s="278" t="s">
        <v>447</v>
      </c>
      <c r="AP7" s="91"/>
      <c r="AQ7" s="93" t="s">
        <v>438</v>
      </c>
      <c r="AR7" s="93"/>
      <c r="AS7" s="93"/>
      <c r="AT7" s="93" t="s">
        <v>442</v>
      </c>
      <c r="AU7" s="93"/>
      <c r="AV7" s="93"/>
      <c r="AW7" s="93"/>
      <c r="AX7" s="93" t="s">
        <v>447</v>
      </c>
      <c r="AY7" s="259" t="s">
        <v>157</v>
      </c>
    </row>
    <row r="8" spans="1:51" s="265" customFormat="1" ht="18" customHeight="1">
      <c r="A8" s="95" t="s">
        <v>245</v>
      </c>
      <c r="B8" s="262"/>
      <c r="C8" s="98" t="s">
        <v>439</v>
      </c>
      <c r="D8" s="93" t="s">
        <v>440</v>
      </c>
      <c r="E8" s="93" t="s">
        <v>441</v>
      </c>
      <c r="F8" s="98" t="s">
        <v>443</v>
      </c>
      <c r="G8" s="93" t="s">
        <v>444</v>
      </c>
      <c r="H8" s="93" t="s">
        <v>445</v>
      </c>
      <c r="I8" s="93" t="s">
        <v>446</v>
      </c>
      <c r="J8" s="98" t="s">
        <v>448</v>
      </c>
      <c r="K8" s="98" t="s">
        <v>157</v>
      </c>
      <c r="L8" s="95"/>
      <c r="M8" s="263"/>
      <c r="N8" s="98" t="s">
        <v>439</v>
      </c>
      <c r="O8" s="93" t="s">
        <v>440</v>
      </c>
      <c r="P8" s="93" t="s">
        <v>441</v>
      </c>
      <c r="Q8" s="98" t="s">
        <v>443</v>
      </c>
      <c r="R8" s="93" t="s">
        <v>444</v>
      </c>
      <c r="S8" s="93" t="s">
        <v>445</v>
      </c>
      <c r="T8" s="93" t="s">
        <v>446</v>
      </c>
      <c r="U8" s="98" t="s">
        <v>448</v>
      </c>
      <c r="V8" s="279"/>
      <c r="W8" s="98" t="s">
        <v>439</v>
      </c>
      <c r="X8" s="93" t="s">
        <v>440</v>
      </c>
      <c r="Y8" s="93" t="s">
        <v>441</v>
      </c>
      <c r="Z8" s="98" t="s">
        <v>443</v>
      </c>
      <c r="AA8" s="93" t="s">
        <v>444</v>
      </c>
      <c r="AB8" s="93" t="s">
        <v>445</v>
      </c>
      <c r="AC8" s="93" t="s">
        <v>446</v>
      </c>
      <c r="AD8" s="98" t="s">
        <v>448</v>
      </c>
      <c r="AE8" s="98" t="s">
        <v>157</v>
      </c>
      <c r="AF8" s="95"/>
      <c r="AG8" s="263"/>
      <c r="AH8" s="98" t="s">
        <v>439</v>
      </c>
      <c r="AI8" s="93" t="s">
        <v>440</v>
      </c>
      <c r="AJ8" s="93" t="s">
        <v>441</v>
      </c>
      <c r="AK8" s="98" t="s">
        <v>443</v>
      </c>
      <c r="AL8" s="93" t="s">
        <v>444</v>
      </c>
      <c r="AM8" s="93" t="s">
        <v>445</v>
      </c>
      <c r="AN8" s="93" t="s">
        <v>446</v>
      </c>
      <c r="AO8" s="98" t="s">
        <v>448</v>
      </c>
      <c r="AP8" s="280"/>
      <c r="AQ8" s="98" t="s">
        <v>439</v>
      </c>
      <c r="AR8" s="93" t="s">
        <v>440</v>
      </c>
      <c r="AS8" s="93" t="s">
        <v>441</v>
      </c>
      <c r="AT8" s="98" t="s">
        <v>443</v>
      </c>
      <c r="AU8" s="93" t="s">
        <v>444</v>
      </c>
      <c r="AV8" s="93" t="s">
        <v>445</v>
      </c>
      <c r="AW8" s="93" t="s">
        <v>446</v>
      </c>
      <c r="AX8" s="98" t="s">
        <v>448</v>
      </c>
      <c r="AY8" s="98"/>
    </row>
    <row r="9" spans="1:51" s="12" customFormat="1" ht="38.85" customHeight="1">
      <c r="A9" s="32">
        <v>2021</v>
      </c>
      <c r="B9" s="266">
        <f>SUM(B10:B31)</f>
        <v>1172282</v>
      </c>
      <c r="C9" s="267">
        <f t="shared" ref="C9:J9" si="0">SUM(C10:C31)</f>
        <v>950</v>
      </c>
      <c r="D9" s="267">
        <f t="shared" si="0"/>
        <v>457458</v>
      </c>
      <c r="E9" s="267">
        <f t="shared" si="0"/>
        <v>548344</v>
      </c>
      <c r="F9" s="267">
        <f t="shared" si="0"/>
        <v>112207</v>
      </c>
      <c r="G9" s="267">
        <f t="shared" si="0"/>
        <v>8708</v>
      </c>
      <c r="H9" s="267">
        <f t="shared" si="0"/>
        <v>34773</v>
      </c>
      <c r="I9" s="267">
        <f t="shared" si="0"/>
        <v>332</v>
      </c>
      <c r="J9" s="268">
        <f t="shared" si="0"/>
        <v>9510</v>
      </c>
      <c r="K9" s="31">
        <f>A9</f>
        <v>2021</v>
      </c>
      <c r="L9" s="32">
        <f>K9</f>
        <v>2021</v>
      </c>
      <c r="M9" s="266">
        <f>SUM(M10:M31)</f>
        <v>878352</v>
      </c>
      <c r="N9" s="267">
        <f t="shared" ref="N9" si="1">SUM(N10:N31)</f>
        <v>167</v>
      </c>
      <c r="O9" s="267">
        <f t="shared" ref="O9" si="2">SUM(O10:O31)</f>
        <v>456170</v>
      </c>
      <c r="P9" s="267">
        <f t="shared" ref="P9" si="3">SUM(P10:P31)</f>
        <v>276049</v>
      </c>
      <c r="Q9" s="267">
        <f t="shared" ref="Q9" si="4">SUM(Q10:Q31)</f>
        <v>103611</v>
      </c>
      <c r="R9" s="267">
        <f t="shared" ref="R9" si="5">SUM(R10:R31)</f>
        <v>7245</v>
      </c>
      <c r="S9" s="267">
        <f t="shared" ref="S9" si="6">SUM(S10:S31)</f>
        <v>34772</v>
      </c>
      <c r="T9" s="267">
        <f t="shared" ref="T9" si="7">SUM(T10:T31)</f>
        <v>332</v>
      </c>
      <c r="U9" s="267">
        <f t="shared" ref="U9" si="8">SUM(U10:U31)</f>
        <v>6</v>
      </c>
      <c r="V9" s="267">
        <f>SUM(V10:V31)</f>
        <v>38613</v>
      </c>
      <c r="W9" s="267">
        <f t="shared" ref="W9" si="9">SUM(W10:W31)</f>
        <v>701</v>
      </c>
      <c r="X9" s="267">
        <f t="shared" ref="X9" si="10">SUM(X10:X31)</f>
        <v>183</v>
      </c>
      <c r="Y9" s="267">
        <f t="shared" ref="Y9" si="11">SUM(Y10:Y31)</f>
        <v>34478</v>
      </c>
      <c r="Z9" s="267">
        <f t="shared" ref="Z9" si="12">SUM(Z10:Z31)</f>
        <v>2614</v>
      </c>
      <c r="AA9" s="267">
        <f t="shared" ref="AA9" si="13">SUM(AA10:AA31)</f>
        <v>25</v>
      </c>
      <c r="AB9" s="267">
        <f t="shared" ref="AB9" si="14">SUM(AB10:AB31)</f>
        <v>0</v>
      </c>
      <c r="AC9" s="267">
        <f t="shared" ref="AC9" si="15">SUM(AC10:AC31)</f>
        <v>0</v>
      </c>
      <c r="AD9" s="268">
        <f t="shared" ref="AD9" si="16">SUM(AD10:AD31)</f>
        <v>612</v>
      </c>
      <c r="AE9" s="31">
        <f>L9</f>
        <v>2021</v>
      </c>
      <c r="AF9" s="32">
        <f>AE9</f>
        <v>2021</v>
      </c>
      <c r="AG9" s="266">
        <f>SUM(AG10:AG31)</f>
        <v>247037</v>
      </c>
      <c r="AH9" s="267">
        <f t="shared" ref="AH9" si="17">SUM(AH10:AH31)</f>
        <v>82</v>
      </c>
      <c r="AI9" s="267">
        <f t="shared" ref="AI9" si="18">SUM(AI10:AI31)</f>
        <v>1103</v>
      </c>
      <c r="AJ9" s="267">
        <f t="shared" ref="AJ9" si="19">SUM(AJ10:AJ31)</f>
        <v>229943</v>
      </c>
      <c r="AK9" s="267">
        <f t="shared" ref="AK9" si="20">SUM(AK10:AK31)</f>
        <v>5962</v>
      </c>
      <c r="AL9" s="267">
        <f t="shared" ref="AL9" si="21">SUM(AL10:AL31)</f>
        <v>1434</v>
      </c>
      <c r="AM9" s="267">
        <f t="shared" ref="AM9" si="22">SUM(AM10:AM31)</f>
        <v>1</v>
      </c>
      <c r="AN9" s="267">
        <f t="shared" ref="AN9" si="23">SUM(AN10:AN31)</f>
        <v>0</v>
      </c>
      <c r="AO9" s="267">
        <f t="shared" ref="AO9" si="24">SUM(AO10:AO31)</f>
        <v>8512</v>
      </c>
      <c r="AP9" s="267">
        <f>SUM(AP10:AP31)</f>
        <v>8280</v>
      </c>
      <c r="AQ9" s="267">
        <f t="shared" ref="AQ9" si="25">SUM(AQ10:AQ31)</f>
        <v>0</v>
      </c>
      <c r="AR9" s="267">
        <f t="shared" ref="AR9" si="26">SUM(AR10:AR31)</f>
        <v>2</v>
      </c>
      <c r="AS9" s="267">
        <f t="shared" ref="AS9" si="27">SUM(AS10:AS31)</f>
        <v>7874</v>
      </c>
      <c r="AT9" s="267">
        <f t="shared" ref="AT9" si="28">SUM(AT10:AT31)</f>
        <v>20</v>
      </c>
      <c r="AU9" s="267">
        <f t="shared" ref="AU9" si="29">SUM(AU10:AU31)</f>
        <v>4</v>
      </c>
      <c r="AV9" s="267">
        <f t="shared" ref="AV9" si="30">SUM(AV10:AV31)</f>
        <v>0</v>
      </c>
      <c r="AW9" s="267">
        <f t="shared" ref="AW9" si="31">SUM(AW10:AW31)</f>
        <v>0</v>
      </c>
      <c r="AX9" s="268">
        <f t="shared" ref="AX9" si="32">SUM(AX10:AX31)</f>
        <v>380</v>
      </c>
      <c r="AY9" s="31">
        <f>L9</f>
        <v>2021</v>
      </c>
    </row>
    <row r="10" spans="1:51" s="13" customFormat="1" ht="17.25" customHeight="1">
      <c r="A10" s="122" t="s">
        <v>115</v>
      </c>
      <c r="B10" s="105">
        <f>SUM(C10:J10)</f>
        <v>100404</v>
      </c>
      <c r="C10" s="106">
        <f>SUM(N10,W10,AH10,AQ10)</f>
        <v>183</v>
      </c>
      <c r="D10" s="106">
        <f t="shared" ref="D10:J10" si="33">SUM(O10,X10,AI10,AR10)</f>
        <v>45710</v>
      </c>
      <c r="E10" s="106">
        <f t="shared" si="33"/>
        <v>39438</v>
      </c>
      <c r="F10" s="106">
        <f t="shared" si="33"/>
        <v>11748</v>
      </c>
      <c r="G10" s="106">
        <f t="shared" si="33"/>
        <v>409</v>
      </c>
      <c r="H10" s="106">
        <f t="shared" si="33"/>
        <v>2340</v>
      </c>
      <c r="I10" s="106">
        <f t="shared" si="33"/>
        <v>0</v>
      </c>
      <c r="J10" s="106">
        <f t="shared" si="33"/>
        <v>576</v>
      </c>
      <c r="K10" s="123" t="s">
        <v>47</v>
      </c>
      <c r="L10" s="122" t="s">
        <v>115</v>
      </c>
      <c r="M10" s="106">
        <f>SUM(N10:U10)</f>
        <v>80833</v>
      </c>
      <c r="N10" s="106">
        <v>21</v>
      </c>
      <c r="O10" s="106">
        <v>45604</v>
      </c>
      <c r="P10" s="106">
        <v>21697</v>
      </c>
      <c r="Q10" s="106">
        <v>10789</v>
      </c>
      <c r="R10" s="106">
        <v>381</v>
      </c>
      <c r="S10" s="106">
        <v>2339</v>
      </c>
      <c r="T10" s="106">
        <v>0</v>
      </c>
      <c r="U10" s="106">
        <v>2</v>
      </c>
      <c r="V10" s="106">
        <f>SUM(W10:AD10)</f>
        <v>3546</v>
      </c>
      <c r="W10" s="106">
        <v>159</v>
      </c>
      <c r="X10" s="106">
        <v>19</v>
      </c>
      <c r="Y10" s="106">
        <v>2939</v>
      </c>
      <c r="Z10" s="106">
        <v>375</v>
      </c>
      <c r="AA10" s="106">
        <v>0</v>
      </c>
      <c r="AB10" s="106">
        <v>0</v>
      </c>
      <c r="AC10" s="106">
        <v>0</v>
      </c>
      <c r="AD10" s="106">
        <v>54</v>
      </c>
      <c r="AE10" s="123" t="s">
        <v>47</v>
      </c>
      <c r="AF10" s="122" t="s">
        <v>115</v>
      </c>
      <c r="AG10" s="106">
        <f>SUM(AH10:AO10)</f>
        <v>15412</v>
      </c>
      <c r="AH10" s="106">
        <v>3</v>
      </c>
      <c r="AI10" s="106">
        <v>87</v>
      </c>
      <c r="AJ10" s="106">
        <v>14211</v>
      </c>
      <c r="AK10" s="106">
        <v>582</v>
      </c>
      <c r="AL10" s="106">
        <v>28</v>
      </c>
      <c r="AM10" s="106">
        <v>1</v>
      </c>
      <c r="AN10" s="106">
        <v>0</v>
      </c>
      <c r="AO10" s="106">
        <v>500</v>
      </c>
      <c r="AP10" s="106">
        <f>SUM(AQ10:AX10)</f>
        <v>613</v>
      </c>
      <c r="AQ10" s="106">
        <v>0</v>
      </c>
      <c r="AR10" s="106">
        <v>0</v>
      </c>
      <c r="AS10" s="106">
        <v>591</v>
      </c>
      <c r="AT10" s="106">
        <v>2</v>
      </c>
      <c r="AU10" s="106">
        <v>0</v>
      </c>
      <c r="AV10" s="106">
        <v>0</v>
      </c>
      <c r="AW10" s="106">
        <v>0</v>
      </c>
      <c r="AX10" s="106">
        <v>20</v>
      </c>
      <c r="AY10" s="123" t="s">
        <v>47</v>
      </c>
    </row>
    <row r="11" spans="1:51" s="13" customFormat="1" ht="17.25" customHeight="1">
      <c r="A11" s="122" t="s">
        <v>113</v>
      </c>
      <c r="B11" s="105">
        <f t="shared" ref="B11:B31" si="34">SUM(C11:J11)</f>
        <v>140207</v>
      </c>
      <c r="C11" s="106">
        <f t="shared" ref="C11:C31" si="35">SUM(N11,W11,AH11,AQ11)</f>
        <v>242</v>
      </c>
      <c r="D11" s="106">
        <f t="shared" ref="D11:D31" si="36">SUM(O11,X11,AI11,AR11)</f>
        <v>60970</v>
      </c>
      <c r="E11" s="106">
        <f t="shared" ref="E11:E31" si="37">SUM(P11,Y11,AJ11,AS11)</f>
        <v>58868</v>
      </c>
      <c r="F11" s="106">
        <f t="shared" ref="F11:F31" si="38">SUM(Q11,Z11,AK11,AT11)</f>
        <v>13349</v>
      </c>
      <c r="G11" s="106">
        <f t="shared" ref="G11:G31" si="39">SUM(R11,AA11,AL11,AU11)</f>
        <v>1072</v>
      </c>
      <c r="H11" s="106">
        <f t="shared" ref="H11:H31" si="40">SUM(S11,AB11,AM11,AV11)</f>
        <v>3777</v>
      </c>
      <c r="I11" s="106">
        <f t="shared" ref="I11:I31" si="41">SUM(T11,AC11,AN11,AW11)</f>
        <v>207</v>
      </c>
      <c r="J11" s="106">
        <f t="shared" ref="J11:J31" si="42">SUM(U11,AD11,AO11,AX11)</f>
        <v>1722</v>
      </c>
      <c r="K11" s="123" t="s">
        <v>52</v>
      </c>
      <c r="L11" s="122" t="s">
        <v>113</v>
      </c>
      <c r="M11" s="106">
        <f t="shared" ref="M11:M31" si="43">SUM(N11:U11)</f>
        <v>110069</v>
      </c>
      <c r="N11" s="106">
        <v>17</v>
      </c>
      <c r="O11" s="106">
        <v>60822</v>
      </c>
      <c r="P11" s="106">
        <v>32085</v>
      </c>
      <c r="Q11" s="106">
        <v>12313</v>
      </c>
      <c r="R11" s="106">
        <v>847</v>
      </c>
      <c r="S11" s="106">
        <v>3777</v>
      </c>
      <c r="T11" s="106">
        <v>207</v>
      </c>
      <c r="U11" s="106">
        <v>1</v>
      </c>
      <c r="V11" s="106">
        <f t="shared" ref="V11:V31" si="44">SUM(W11:AD11)</f>
        <v>4465</v>
      </c>
      <c r="W11" s="106">
        <v>180</v>
      </c>
      <c r="X11" s="106">
        <v>25</v>
      </c>
      <c r="Y11" s="106">
        <v>3853</v>
      </c>
      <c r="Z11" s="106">
        <v>350</v>
      </c>
      <c r="AA11" s="106">
        <v>0</v>
      </c>
      <c r="AB11" s="106">
        <v>0</v>
      </c>
      <c r="AC11" s="106">
        <v>0</v>
      </c>
      <c r="AD11" s="106">
        <v>57</v>
      </c>
      <c r="AE11" s="123" t="s">
        <v>52</v>
      </c>
      <c r="AF11" s="122" t="s">
        <v>113</v>
      </c>
      <c r="AG11" s="106">
        <f t="shared" ref="AG11:AG31" si="45">SUM(AH11:AO11)</f>
        <v>24507</v>
      </c>
      <c r="AH11" s="106">
        <v>45</v>
      </c>
      <c r="AI11" s="106">
        <v>122</v>
      </c>
      <c r="AJ11" s="106">
        <v>21870</v>
      </c>
      <c r="AK11" s="106">
        <v>686</v>
      </c>
      <c r="AL11" s="106">
        <v>224</v>
      </c>
      <c r="AM11" s="106">
        <v>0</v>
      </c>
      <c r="AN11" s="106">
        <v>0</v>
      </c>
      <c r="AO11" s="106">
        <v>1560</v>
      </c>
      <c r="AP11" s="106">
        <f t="shared" ref="AP11:AP31" si="46">SUM(AQ11:AX11)</f>
        <v>1166</v>
      </c>
      <c r="AQ11" s="106">
        <v>0</v>
      </c>
      <c r="AR11" s="106">
        <v>1</v>
      </c>
      <c r="AS11" s="106">
        <v>1060</v>
      </c>
      <c r="AT11" s="106">
        <v>0</v>
      </c>
      <c r="AU11" s="106">
        <v>1</v>
      </c>
      <c r="AV11" s="106">
        <v>0</v>
      </c>
      <c r="AW11" s="106">
        <v>0</v>
      </c>
      <c r="AX11" s="106">
        <v>104</v>
      </c>
      <c r="AY11" s="123" t="s">
        <v>52</v>
      </c>
    </row>
    <row r="12" spans="1:51" s="13" customFormat="1" ht="17.25" customHeight="1">
      <c r="A12" s="122" t="s">
        <v>12</v>
      </c>
      <c r="B12" s="105">
        <f t="shared" si="34"/>
        <v>147581</v>
      </c>
      <c r="C12" s="106">
        <f t="shared" si="35"/>
        <v>236</v>
      </c>
      <c r="D12" s="106">
        <f t="shared" si="36"/>
        <v>63244</v>
      </c>
      <c r="E12" s="106">
        <f t="shared" si="37"/>
        <v>62957</v>
      </c>
      <c r="F12" s="106">
        <f t="shared" si="38"/>
        <v>13816</v>
      </c>
      <c r="G12" s="106">
        <f t="shared" si="39"/>
        <v>1466</v>
      </c>
      <c r="H12" s="106">
        <f t="shared" si="40"/>
        <v>4577</v>
      </c>
      <c r="I12" s="106">
        <f t="shared" si="41"/>
        <v>14</v>
      </c>
      <c r="J12" s="106">
        <f t="shared" si="42"/>
        <v>1271</v>
      </c>
      <c r="K12" s="123" t="s">
        <v>41</v>
      </c>
      <c r="L12" s="122" t="s">
        <v>12</v>
      </c>
      <c r="M12" s="106">
        <f t="shared" si="43"/>
        <v>117839</v>
      </c>
      <c r="N12" s="106">
        <v>32</v>
      </c>
      <c r="O12" s="106">
        <v>63093</v>
      </c>
      <c r="P12" s="106">
        <v>36156</v>
      </c>
      <c r="Q12" s="106">
        <v>12657</v>
      </c>
      <c r="R12" s="106">
        <v>1310</v>
      </c>
      <c r="S12" s="106">
        <v>4577</v>
      </c>
      <c r="T12" s="106">
        <v>14</v>
      </c>
      <c r="U12" s="106">
        <v>0</v>
      </c>
      <c r="V12" s="106">
        <f t="shared" si="44"/>
        <v>4219</v>
      </c>
      <c r="W12" s="106">
        <v>184</v>
      </c>
      <c r="X12" s="106">
        <v>19</v>
      </c>
      <c r="Y12" s="106">
        <v>3554</v>
      </c>
      <c r="Z12" s="106">
        <v>347</v>
      </c>
      <c r="AA12" s="106">
        <v>5</v>
      </c>
      <c r="AB12" s="106">
        <v>0</v>
      </c>
      <c r="AC12" s="106">
        <v>0</v>
      </c>
      <c r="AD12" s="106">
        <v>110</v>
      </c>
      <c r="AE12" s="123" t="s">
        <v>41</v>
      </c>
      <c r="AF12" s="122" t="s">
        <v>12</v>
      </c>
      <c r="AG12" s="106">
        <f t="shared" si="45"/>
        <v>24243</v>
      </c>
      <c r="AH12" s="106">
        <v>20</v>
      </c>
      <c r="AI12" s="106">
        <v>132</v>
      </c>
      <c r="AJ12" s="106">
        <v>22048</v>
      </c>
      <c r="AK12" s="106">
        <v>810</v>
      </c>
      <c r="AL12" s="106">
        <v>151</v>
      </c>
      <c r="AM12" s="106">
        <v>0</v>
      </c>
      <c r="AN12" s="106">
        <v>0</v>
      </c>
      <c r="AO12" s="106">
        <v>1082</v>
      </c>
      <c r="AP12" s="106">
        <f t="shared" si="46"/>
        <v>1280</v>
      </c>
      <c r="AQ12" s="106">
        <v>0</v>
      </c>
      <c r="AR12" s="106">
        <v>0</v>
      </c>
      <c r="AS12" s="106">
        <v>1199</v>
      </c>
      <c r="AT12" s="106">
        <v>2</v>
      </c>
      <c r="AU12" s="106">
        <v>0</v>
      </c>
      <c r="AV12" s="106">
        <v>0</v>
      </c>
      <c r="AW12" s="106">
        <v>0</v>
      </c>
      <c r="AX12" s="106">
        <v>79</v>
      </c>
      <c r="AY12" s="123" t="s">
        <v>41</v>
      </c>
    </row>
    <row r="13" spans="1:51" s="13" customFormat="1" ht="17.25" customHeight="1">
      <c r="A13" s="122" t="s">
        <v>9</v>
      </c>
      <c r="B13" s="105">
        <f t="shared" si="34"/>
        <v>69733</v>
      </c>
      <c r="C13" s="106">
        <f t="shared" si="35"/>
        <v>175</v>
      </c>
      <c r="D13" s="106">
        <f t="shared" si="36"/>
        <v>23831</v>
      </c>
      <c r="E13" s="106">
        <f t="shared" si="37"/>
        <v>34494</v>
      </c>
      <c r="F13" s="106">
        <f t="shared" si="38"/>
        <v>7557</v>
      </c>
      <c r="G13" s="106">
        <f t="shared" si="39"/>
        <v>1180</v>
      </c>
      <c r="H13" s="106">
        <f t="shared" si="40"/>
        <v>1973</v>
      </c>
      <c r="I13" s="106">
        <f t="shared" si="41"/>
        <v>39</v>
      </c>
      <c r="J13" s="106">
        <f t="shared" si="42"/>
        <v>484</v>
      </c>
      <c r="K13" s="123" t="s">
        <v>160</v>
      </c>
      <c r="L13" s="122" t="s">
        <v>9</v>
      </c>
      <c r="M13" s="106">
        <f t="shared" si="43"/>
        <v>49921</v>
      </c>
      <c r="N13" s="106">
        <v>26</v>
      </c>
      <c r="O13" s="106">
        <v>23736</v>
      </c>
      <c r="P13" s="106">
        <v>16180</v>
      </c>
      <c r="Q13" s="106">
        <v>6914</v>
      </c>
      <c r="R13" s="106">
        <v>1053</v>
      </c>
      <c r="S13" s="106">
        <v>1973</v>
      </c>
      <c r="T13" s="106">
        <v>39</v>
      </c>
      <c r="U13" s="106">
        <v>0</v>
      </c>
      <c r="V13" s="106">
        <f t="shared" si="44"/>
        <v>2485</v>
      </c>
      <c r="W13" s="106">
        <v>147</v>
      </c>
      <c r="X13" s="106">
        <v>14</v>
      </c>
      <c r="Y13" s="106">
        <v>2092</v>
      </c>
      <c r="Z13" s="106">
        <v>172</v>
      </c>
      <c r="AA13" s="106">
        <v>4</v>
      </c>
      <c r="AB13" s="106">
        <v>0</v>
      </c>
      <c r="AC13" s="106">
        <v>0</v>
      </c>
      <c r="AD13" s="106">
        <v>56</v>
      </c>
      <c r="AE13" s="123" t="s">
        <v>160</v>
      </c>
      <c r="AF13" s="122" t="s">
        <v>9</v>
      </c>
      <c r="AG13" s="106">
        <f t="shared" si="45"/>
        <v>16760</v>
      </c>
      <c r="AH13" s="106">
        <v>2</v>
      </c>
      <c r="AI13" s="106">
        <v>80</v>
      </c>
      <c r="AJ13" s="106">
        <v>15693</v>
      </c>
      <c r="AK13" s="106">
        <v>469</v>
      </c>
      <c r="AL13" s="106">
        <v>122</v>
      </c>
      <c r="AM13" s="106">
        <v>0</v>
      </c>
      <c r="AN13" s="106">
        <v>0</v>
      </c>
      <c r="AO13" s="106">
        <v>394</v>
      </c>
      <c r="AP13" s="106">
        <f t="shared" si="46"/>
        <v>567</v>
      </c>
      <c r="AQ13" s="106">
        <v>0</v>
      </c>
      <c r="AR13" s="106">
        <v>1</v>
      </c>
      <c r="AS13" s="106">
        <v>529</v>
      </c>
      <c r="AT13" s="106">
        <v>2</v>
      </c>
      <c r="AU13" s="106">
        <v>1</v>
      </c>
      <c r="AV13" s="106">
        <v>0</v>
      </c>
      <c r="AW13" s="106">
        <v>0</v>
      </c>
      <c r="AX13" s="106">
        <v>34</v>
      </c>
      <c r="AY13" s="123" t="s">
        <v>160</v>
      </c>
    </row>
    <row r="14" spans="1:51" s="13" customFormat="1" ht="17.25" customHeight="1">
      <c r="A14" s="122" t="s">
        <v>17</v>
      </c>
      <c r="B14" s="105">
        <f t="shared" si="34"/>
        <v>91008</v>
      </c>
      <c r="C14" s="106">
        <f t="shared" si="35"/>
        <v>43</v>
      </c>
      <c r="D14" s="106">
        <f t="shared" si="36"/>
        <v>39920</v>
      </c>
      <c r="E14" s="106">
        <f t="shared" si="37"/>
        <v>37437</v>
      </c>
      <c r="F14" s="106">
        <f t="shared" si="38"/>
        <v>7325</v>
      </c>
      <c r="G14" s="106">
        <f t="shared" si="39"/>
        <v>725</v>
      </c>
      <c r="H14" s="106">
        <f t="shared" si="40"/>
        <v>2349</v>
      </c>
      <c r="I14" s="106">
        <f t="shared" si="41"/>
        <v>25</v>
      </c>
      <c r="J14" s="106">
        <f t="shared" si="42"/>
        <v>3184</v>
      </c>
      <c r="K14" s="123" t="s">
        <v>26</v>
      </c>
      <c r="L14" s="122" t="s">
        <v>17</v>
      </c>
      <c r="M14" s="106">
        <f t="shared" si="43"/>
        <v>69248</v>
      </c>
      <c r="N14" s="106">
        <v>18</v>
      </c>
      <c r="O14" s="106">
        <v>39826</v>
      </c>
      <c r="P14" s="106">
        <v>19841</v>
      </c>
      <c r="Q14" s="106">
        <v>6626</v>
      </c>
      <c r="R14" s="106">
        <v>562</v>
      </c>
      <c r="S14" s="106">
        <v>2349</v>
      </c>
      <c r="T14" s="106">
        <v>25</v>
      </c>
      <c r="U14" s="106">
        <v>1</v>
      </c>
      <c r="V14" s="106">
        <f t="shared" si="44"/>
        <v>2675</v>
      </c>
      <c r="W14" s="106">
        <v>20</v>
      </c>
      <c r="X14" s="106">
        <v>10</v>
      </c>
      <c r="Y14" s="106">
        <v>2283</v>
      </c>
      <c r="Z14" s="106">
        <v>277</v>
      </c>
      <c r="AA14" s="106">
        <v>10</v>
      </c>
      <c r="AB14" s="106">
        <v>0</v>
      </c>
      <c r="AC14" s="106">
        <v>0</v>
      </c>
      <c r="AD14" s="106">
        <v>75</v>
      </c>
      <c r="AE14" s="123" t="s">
        <v>26</v>
      </c>
      <c r="AF14" s="122" t="s">
        <v>17</v>
      </c>
      <c r="AG14" s="106">
        <f t="shared" si="45"/>
        <v>17037</v>
      </c>
      <c r="AH14" s="106">
        <v>5</v>
      </c>
      <c r="AI14" s="106">
        <v>84</v>
      </c>
      <c r="AJ14" s="106">
        <v>13313</v>
      </c>
      <c r="AK14" s="106">
        <v>417</v>
      </c>
      <c r="AL14" s="106">
        <v>153</v>
      </c>
      <c r="AM14" s="106">
        <v>0</v>
      </c>
      <c r="AN14" s="106">
        <v>0</v>
      </c>
      <c r="AO14" s="106">
        <v>3065</v>
      </c>
      <c r="AP14" s="106">
        <f t="shared" si="46"/>
        <v>2048</v>
      </c>
      <c r="AQ14" s="106">
        <v>0</v>
      </c>
      <c r="AR14" s="106">
        <v>0</v>
      </c>
      <c r="AS14" s="106">
        <v>2000</v>
      </c>
      <c r="AT14" s="106">
        <v>5</v>
      </c>
      <c r="AU14" s="106">
        <v>0</v>
      </c>
      <c r="AV14" s="106">
        <v>0</v>
      </c>
      <c r="AW14" s="106">
        <v>0</v>
      </c>
      <c r="AX14" s="106">
        <v>43</v>
      </c>
      <c r="AY14" s="123" t="s">
        <v>26</v>
      </c>
    </row>
    <row r="15" spans="1:51" s="13" customFormat="1" ht="27.75" customHeight="1">
      <c r="A15" s="122" t="s">
        <v>5</v>
      </c>
      <c r="B15" s="105">
        <f t="shared" si="34"/>
        <v>29344</v>
      </c>
      <c r="C15" s="106">
        <f t="shared" si="35"/>
        <v>4</v>
      </c>
      <c r="D15" s="106">
        <f t="shared" si="36"/>
        <v>9315</v>
      </c>
      <c r="E15" s="106">
        <f t="shared" si="37"/>
        <v>15851</v>
      </c>
      <c r="F15" s="106">
        <f t="shared" si="38"/>
        <v>2983</v>
      </c>
      <c r="G15" s="106">
        <f t="shared" si="39"/>
        <v>215</v>
      </c>
      <c r="H15" s="106">
        <f t="shared" si="40"/>
        <v>741</v>
      </c>
      <c r="I15" s="106">
        <f t="shared" si="41"/>
        <v>7</v>
      </c>
      <c r="J15" s="106">
        <f t="shared" si="42"/>
        <v>228</v>
      </c>
      <c r="K15" s="123" t="s">
        <v>45</v>
      </c>
      <c r="L15" s="122" t="s">
        <v>5</v>
      </c>
      <c r="M15" s="106">
        <f t="shared" si="43"/>
        <v>19148</v>
      </c>
      <c r="N15" s="106">
        <v>4</v>
      </c>
      <c r="O15" s="106">
        <v>9263</v>
      </c>
      <c r="P15" s="106">
        <v>6247</v>
      </c>
      <c r="Q15" s="106">
        <v>2732</v>
      </c>
      <c r="R15" s="106">
        <v>154</v>
      </c>
      <c r="S15" s="106">
        <v>741</v>
      </c>
      <c r="T15" s="106">
        <v>7</v>
      </c>
      <c r="U15" s="106">
        <v>0</v>
      </c>
      <c r="V15" s="106">
        <f t="shared" si="44"/>
        <v>1136</v>
      </c>
      <c r="W15" s="106">
        <v>0</v>
      </c>
      <c r="X15" s="106">
        <v>9</v>
      </c>
      <c r="Y15" s="106">
        <v>1054</v>
      </c>
      <c r="Z15" s="106">
        <v>54</v>
      </c>
      <c r="AA15" s="106">
        <v>4</v>
      </c>
      <c r="AB15" s="106">
        <v>0</v>
      </c>
      <c r="AC15" s="106">
        <v>0</v>
      </c>
      <c r="AD15" s="106">
        <v>15</v>
      </c>
      <c r="AE15" s="123" t="s">
        <v>45</v>
      </c>
      <c r="AF15" s="122" t="s">
        <v>5</v>
      </c>
      <c r="AG15" s="106">
        <f t="shared" si="45"/>
        <v>8777</v>
      </c>
      <c r="AH15" s="106">
        <v>0</v>
      </c>
      <c r="AI15" s="106">
        <v>43</v>
      </c>
      <c r="AJ15" s="106">
        <v>8289</v>
      </c>
      <c r="AK15" s="106">
        <v>195</v>
      </c>
      <c r="AL15" s="106">
        <v>57</v>
      </c>
      <c r="AM15" s="106">
        <v>0</v>
      </c>
      <c r="AN15" s="106">
        <v>0</v>
      </c>
      <c r="AO15" s="106">
        <v>193</v>
      </c>
      <c r="AP15" s="106">
        <f t="shared" si="46"/>
        <v>283</v>
      </c>
      <c r="AQ15" s="106">
        <v>0</v>
      </c>
      <c r="AR15" s="106">
        <v>0</v>
      </c>
      <c r="AS15" s="106">
        <v>261</v>
      </c>
      <c r="AT15" s="106">
        <v>2</v>
      </c>
      <c r="AU15" s="106">
        <v>0</v>
      </c>
      <c r="AV15" s="106">
        <v>0</v>
      </c>
      <c r="AW15" s="106">
        <v>0</v>
      </c>
      <c r="AX15" s="106">
        <v>20</v>
      </c>
      <c r="AY15" s="123" t="s">
        <v>45</v>
      </c>
    </row>
    <row r="16" spans="1:51" s="13" customFormat="1" ht="17.25" customHeight="1">
      <c r="A16" s="122" t="s">
        <v>6</v>
      </c>
      <c r="B16" s="105">
        <f t="shared" si="34"/>
        <v>15887</v>
      </c>
      <c r="C16" s="106">
        <f t="shared" si="35"/>
        <v>3</v>
      </c>
      <c r="D16" s="106">
        <f t="shared" si="36"/>
        <v>4694</v>
      </c>
      <c r="E16" s="106">
        <f t="shared" si="37"/>
        <v>8997</v>
      </c>
      <c r="F16" s="106">
        <f t="shared" si="38"/>
        <v>1656</v>
      </c>
      <c r="G16" s="106">
        <f t="shared" si="39"/>
        <v>137</v>
      </c>
      <c r="H16" s="106">
        <f t="shared" si="40"/>
        <v>324</v>
      </c>
      <c r="I16" s="106">
        <f t="shared" si="41"/>
        <v>0</v>
      </c>
      <c r="J16" s="106">
        <f t="shared" si="42"/>
        <v>76</v>
      </c>
      <c r="K16" s="123" t="s">
        <v>22</v>
      </c>
      <c r="L16" s="122" t="s">
        <v>6</v>
      </c>
      <c r="M16" s="106">
        <f t="shared" si="43"/>
        <v>9924</v>
      </c>
      <c r="N16" s="106">
        <v>3</v>
      </c>
      <c r="O16" s="106">
        <v>4682</v>
      </c>
      <c r="P16" s="106">
        <v>3343</v>
      </c>
      <c r="Q16" s="106">
        <v>1495</v>
      </c>
      <c r="R16" s="106">
        <v>77</v>
      </c>
      <c r="S16" s="106">
        <v>324</v>
      </c>
      <c r="T16" s="106">
        <v>0</v>
      </c>
      <c r="U16" s="106">
        <v>0</v>
      </c>
      <c r="V16" s="106">
        <f t="shared" si="44"/>
        <v>543</v>
      </c>
      <c r="W16" s="106">
        <v>0</v>
      </c>
      <c r="X16" s="106">
        <v>2</v>
      </c>
      <c r="Y16" s="106">
        <v>501</v>
      </c>
      <c r="Z16" s="106">
        <v>36</v>
      </c>
      <c r="AA16" s="106">
        <v>0</v>
      </c>
      <c r="AB16" s="106">
        <v>0</v>
      </c>
      <c r="AC16" s="106">
        <v>0</v>
      </c>
      <c r="AD16" s="106">
        <v>4</v>
      </c>
      <c r="AE16" s="123" t="s">
        <v>22</v>
      </c>
      <c r="AF16" s="122" t="s">
        <v>6</v>
      </c>
      <c r="AG16" s="106">
        <f t="shared" si="45"/>
        <v>5313</v>
      </c>
      <c r="AH16" s="106">
        <v>0</v>
      </c>
      <c r="AI16" s="106">
        <v>10</v>
      </c>
      <c r="AJ16" s="106">
        <v>5048</v>
      </c>
      <c r="AK16" s="106">
        <v>125</v>
      </c>
      <c r="AL16" s="106">
        <v>60</v>
      </c>
      <c r="AM16" s="106">
        <v>0</v>
      </c>
      <c r="AN16" s="106">
        <v>0</v>
      </c>
      <c r="AO16" s="106">
        <v>70</v>
      </c>
      <c r="AP16" s="106">
        <f t="shared" si="46"/>
        <v>107</v>
      </c>
      <c r="AQ16" s="106">
        <v>0</v>
      </c>
      <c r="AR16" s="106">
        <v>0</v>
      </c>
      <c r="AS16" s="106">
        <v>105</v>
      </c>
      <c r="AT16" s="106">
        <v>0</v>
      </c>
      <c r="AU16" s="106">
        <v>0</v>
      </c>
      <c r="AV16" s="106">
        <v>0</v>
      </c>
      <c r="AW16" s="106">
        <v>0</v>
      </c>
      <c r="AX16" s="106">
        <v>2</v>
      </c>
      <c r="AY16" s="123" t="s">
        <v>22</v>
      </c>
    </row>
    <row r="17" spans="1:51" s="13" customFormat="1" ht="17.25" customHeight="1">
      <c r="A17" s="122" t="s">
        <v>4</v>
      </c>
      <c r="B17" s="105">
        <f t="shared" si="34"/>
        <v>14161</v>
      </c>
      <c r="C17" s="106">
        <f t="shared" si="35"/>
        <v>0</v>
      </c>
      <c r="D17" s="106">
        <f t="shared" si="36"/>
        <v>4665</v>
      </c>
      <c r="E17" s="106">
        <f t="shared" si="37"/>
        <v>7752</v>
      </c>
      <c r="F17" s="106">
        <f t="shared" si="38"/>
        <v>1353</v>
      </c>
      <c r="G17" s="106">
        <f t="shared" si="39"/>
        <v>71</v>
      </c>
      <c r="H17" s="106">
        <f t="shared" si="40"/>
        <v>256</v>
      </c>
      <c r="I17" s="106">
        <f t="shared" si="41"/>
        <v>0</v>
      </c>
      <c r="J17" s="106">
        <f t="shared" si="42"/>
        <v>64</v>
      </c>
      <c r="K17" s="123" t="s">
        <v>43</v>
      </c>
      <c r="L17" s="122" t="s">
        <v>4</v>
      </c>
      <c r="M17" s="106">
        <f t="shared" si="43"/>
        <v>9325</v>
      </c>
      <c r="N17" s="106">
        <v>0</v>
      </c>
      <c r="O17" s="106">
        <v>4644</v>
      </c>
      <c r="P17" s="106">
        <v>3136</v>
      </c>
      <c r="Q17" s="106">
        <v>1225</v>
      </c>
      <c r="R17" s="106">
        <v>64</v>
      </c>
      <c r="S17" s="106">
        <v>256</v>
      </c>
      <c r="T17" s="106">
        <v>0</v>
      </c>
      <c r="U17" s="106">
        <v>0</v>
      </c>
      <c r="V17" s="106">
        <f t="shared" si="44"/>
        <v>558</v>
      </c>
      <c r="W17" s="106">
        <v>0</v>
      </c>
      <c r="X17" s="106">
        <v>2</v>
      </c>
      <c r="Y17" s="106">
        <v>508</v>
      </c>
      <c r="Z17" s="106">
        <v>36</v>
      </c>
      <c r="AA17" s="106">
        <v>0</v>
      </c>
      <c r="AB17" s="106">
        <v>0</v>
      </c>
      <c r="AC17" s="106">
        <v>0</v>
      </c>
      <c r="AD17" s="106">
        <v>12</v>
      </c>
      <c r="AE17" s="123" t="s">
        <v>43</v>
      </c>
      <c r="AF17" s="122" t="s">
        <v>4</v>
      </c>
      <c r="AG17" s="106">
        <f t="shared" si="45"/>
        <v>4215</v>
      </c>
      <c r="AH17" s="106">
        <v>0</v>
      </c>
      <c r="AI17" s="106">
        <v>19</v>
      </c>
      <c r="AJ17" s="106">
        <v>4049</v>
      </c>
      <c r="AK17" s="106">
        <v>92</v>
      </c>
      <c r="AL17" s="106">
        <v>7</v>
      </c>
      <c r="AM17" s="106">
        <v>0</v>
      </c>
      <c r="AN17" s="106">
        <v>0</v>
      </c>
      <c r="AO17" s="106">
        <v>48</v>
      </c>
      <c r="AP17" s="106">
        <f t="shared" si="46"/>
        <v>63</v>
      </c>
      <c r="AQ17" s="106">
        <v>0</v>
      </c>
      <c r="AR17" s="106">
        <v>0</v>
      </c>
      <c r="AS17" s="106">
        <v>59</v>
      </c>
      <c r="AT17" s="106">
        <v>0</v>
      </c>
      <c r="AU17" s="106">
        <v>0</v>
      </c>
      <c r="AV17" s="106">
        <v>0</v>
      </c>
      <c r="AW17" s="106">
        <v>0</v>
      </c>
      <c r="AX17" s="106">
        <v>4</v>
      </c>
      <c r="AY17" s="123" t="s">
        <v>43</v>
      </c>
    </row>
    <row r="18" spans="1:51" s="13" customFormat="1" ht="17.25" customHeight="1">
      <c r="A18" s="122" t="s">
        <v>11</v>
      </c>
      <c r="B18" s="105">
        <f t="shared" si="34"/>
        <v>33340</v>
      </c>
      <c r="C18" s="106">
        <f t="shared" si="35"/>
        <v>1</v>
      </c>
      <c r="D18" s="106">
        <f t="shared" si="36"/>
        <v>10183</v>
      </c>
      <c r="E18" s="106">
        <f t="shared" si="37"/>
        <v>19781</v>
      </c>
      <c r="F18" s="106">
        <f t="shared" si="38"/>
        <v>2566</v>
      </c>
      <c r="G18" s="106">
        <f t="shared" si="39"/>
        <v>157</v>
      </c>
      <c r="H18" s="106">
        <f t="shared" si="40"/>
        <v>523</v>
      </c>
      <c r="I18" s="106">
        <f t="shared" si="41"/>
        <v>0</v>
      </c>
      <c r="J18" s="106">
        <f t="shared" si="42"/>
        <v>129</v>
      </c>
      <c r="K18" s="123" t="s">
        <v>54</v>
      </c>
      <c r="L18" s="122" t="s">
        <v>11</v>
      </c>
      <c r="M18" s="106">
        <f t="shared" si="43"/>
        <v>19509</v>
      </c>
      <c r="N18" s="106">
        <v>0</v>
      </c>
      <c r="O18" s="106">
        <v>10089</v>
      </c>
      <c r="P18" s="106">
        <v>6647</v>
      </c>
      <c r="Q18" s="106">
        <v>2122</v>
      </c>
      <c r="R18" s="106">
        <v>127</v>
      </c>
      <c r="S18" s="106">
        <v>523</v>
      </c>
      <c r="T18" s="106">
        <v>0</v>
      </c>
      <c r="U18" s="106">
        <v>1</v>
      </c>
      <c r="V18" s="106">
        <f t="shared" si="44"/>
        <v>1310</v>
      </c>
      <c r="W18" s="106">
        <v>0</v>
      </c>
      <c r="X18" s="106">
        <v>7</v>
      </c>
      <c r="Y18" s="106">
        <v>1212</v>
      </c>
      <c r="Z18" s="106">
        <v>82</v>
      </c>
      <c r="AA18" s="106">
        <v>0</v>
      </c>
      <c r="AB18" s="106">
        <v>0</v>
      </c>
      <c r="AC18" s="106">
        <v>0</v>
      </c>
      <c r="AD18" s="106">
        <v>9</v>
      </c>
      <c r="AE18" s="123" t="s">
        <v>54</v>
      </c>
      <c r="AF18" s="122" t="s">
        <v>11</v>
      </c>
      <c r="AG18" s="106">
        <f t="shared" si="45"/>
        <v>12403</v>
      </c>
      <c r="AH18" s="106">
        <v>1</v>
      </c>
      <c r="AI18" s="106">
        <v>87</v>
      </c>
      <c r="AJ18" s="106">
        <v>11812</v>
      </c>
      <c r="AK18" s="106">
        <v>360</v>
      </c>
      <c r="AL18" s="106">
        <v>30</v>
      </c>
      <c r="AM18" s="106">
        <v>0</v>
      </c>
      <c r="AN18" s="106">
        <v>0</v>
      </c>
      <c r="AO18" s="106">
        <v>113</v>
      </c>
      <c r="AP18" s="106">
        <f t="shared" si="46"/>
        <v>118</v>
      </c>
      <c r="AQ18" s="106">
        <v>0</v>
      </c>
      <c r="AR18" s="106">
        <v>0</v>
      </c>
      <c r="AS18" s="106">
        <v>110</v>
      </c>
      <c r="AT18" s="106">
        <v>2</v>
      </c>
      <c r="AU18" s="106">
        <v>0</v>
      </c>
      <c r="AV18" s="106">
        <v>0</v>
      </c>
      <c r="AW18" s="106">
        <v>0</v>
      </c>
      <c r="AX18" s="106">
        <v>6</v>
      </c>
      <c r="AY18" s="123" t="s">
        <v>54</v>
      </c>
    </row>
    <row r="19" spans="1:51" s="13" customFormat="1" ht="27.75" customHeight="1">
      <c r="A19" s="122" t="s">
        <v>3</v>
      </c>
      <c r="B19" s="105">
        <f t="shared" si="34"/>
        <v>33334</v>
      </c>
      <c r="C19" s="106">
        <f t="shared" si="35"/>
        <v>1</v>
      </c>
      <c r="D19" s="106">
        <f t="shared" si="36"/>
        <v>11948</v>
      </c>
      <c r="E19" s="106">
        <f t="shared" si="37"/>
        <v>17311</v>
      </c>
      <c r="F19" s="106">
        <f t="shared" si="38"/>
        <v>3465</v>
      </c>
      <c r="G19" s="106">
        <f t="shared" si="39"/>
        <v>77</v>
      </c>
      <c r="H19" s="106">
        <f t="shared" si="40"/>
        <v>458</v>
      </c>
      <c r="I19" s="106">
        <f t="shared" si="41"/>
        <v>0</v>
      </c>
      <c r="J19" s="106">
        <f t="shared" si="42"/>
        <v>74</v>
      </c>
      <c r="K19" s="123" t="s">
        <v>50</v>
      </c>
      <c r="L19" s="122" t="s">
        <v>3</v>
      </c>
      <c r="M19" s="106">
        <f t="shared" si="43"/>
        <v>24026</v>
      </c>
      <c r="N19" s="106">
        <v>1</v>
      </c>
      <c r="O19" s="106">
        <v>11913</v>
      </c>
      <c r="P19" s="106">
        <v>8324</v>
      </c>
      <c r="Q19" s="106">
        <v>3264</v>
      </c>
      <c r="R19" s="106">
        <v>66</v>
      </c>
      <c r="S19" s="106">
        <v>458</v>
      </c>
      <c r="T19" s="106">
        <v>0</v>
      </c>
      <c r="U19" s="106">
        <v>0</v>
      </c>
      <c r="V19" s="106">
        <f t="shared" si="44"/>
        <v>1104</v>
      </c>
      <c r="W19" s="106">
        <v>0</v>
      </c>
      <c r="X19" s="106">
        <v>5</v>
      </c>
      <c r="Y19" s="106">
        <v>1032</v>
      </c>
      <c r="Z19" s="106">
        <v>61</v>
      </c>
      <c r="AA19" s="106">
        <v>0</v>
      </c>
      <c r="AB19" s="106">
        <v>0</v>
      </c>
      <c r="AC19" s="106">
        <v>0</v>
      </c>
      <c r="AD19" s="106">
        <v>6</v>
      </c>
      <c r="AE19" s="123" t="s">
        <v>50</v>
      </c>
      <c r="AF19" s="122" t="s">
        <v>3</v>
      </c>
      <c r="AG19" s="106">
        <f t="shared" si="45"/>
        <v>8089</v>
      </c>
      <c r="AH19" s="106">
        <v>0</v>
      </c>
      <c r="AI19" s="106">
        <v>30</v>
      </c>
      <c r="AJ19" s="106">
        <v>7844</v>
      </c>
      <c r="AK19" s="106">
        <v>140</v>
      </c>
      <c r="AL19" s="106">
        <v>11</v>
      </c>
      <c r="AM19" s="106">
        <v>0</v>
      </c>
      <c r="AN19" s="106">
        <v>0</v>
      </c>
      <c r="AO19" s="106">
        <v>64</v>
      </c>
      <c r="AP19" s="106">
        <f t="shared" si="46"/>
        <v>115</v>
      </c>
      <c r="AQ19" s="106">
        <v>0</v>
      </c>
      <c r="AR19" s="106">
        <v>0</v>
      </c>
      <c r="AS19" s="106">
        <v>111</v>
      </c>
      <c r="AT19" s="106">
        <v>0</v>
      </c>
      <c r="AU19" s="106">
        <v>0</v>
      </c>
      <c r="AV19" s="106">
        <v>0</v>
      </c>
      <c r="AW19" s="106">
        <v>0</v>
      </c>
      <c r="AX19" s="106">
        <v>4</v>
      </c>
      <c r="AY19" s="123" t="s">
        <v>50</v>
      </c>
    </row>
    <row r="20" spans="1:51" s="13" customFormat="1" ht="17.25" customHeight="1">
      <c r="A20" s="122" t="s">
        <v>15</v>
      </c>
      <c r="B20" s="105">
        <f t="shared" si="34"/>
        <v>35619</v>
      </c>
      <c r="C20" s="106">
        <f t="shared" si="35"/>
        <v>8</v>
      </c>
      <c r="D20" s="106">
        <f t="shared" si="36"/>
        <v>11844</v>
      </c>
      <c r="E20" s="106">
        <f t="shared" si="37"/>
        <v>18196</v>
      </c>
      <c r="F20" s="106">
        <f t="shared" si="38"/>
        <v>4439</v>
      </c>
      <c r="G20" s="106">
        <f t="shared" si="39"/>
        <v>167</v>
      </c>
      <c r="H20" s="106">
        <f t="shared" si="40"/>
        <v>770</v>
      </c>
      <c r="I20" s="106">
        <f t="shared" si="41"/>
        <v>7</v>
      </c>
      <c r="J20" s="106">
        <f t="shared" si="42"/>
        <v>188</v>
      </c>
      <c r="K20" s="123" t="s">
        <v>42</v>
      </c>
      <c r="L20" s="122" t="s">
        <v>15</v>
      </c>
      <c r="M20" s="106">
        <f t="shared" si="43"/>
        <v>24719</v>
      </c>
      <c r="N20" s="106">
        <v>6</v>
      </c>
      <c r="O20" s="106">
        <v>11782</v>
      </c>
      <c r="P20" s="106">
        <v>7964</v>
      </c>
      <c r="Q20" s="106">
        <v>4038</v>
      </c>
      <c r="R20" s="106">
        <v>152</v>
      </c>
      <c r="S20" s="106">
        <v>770</v>
      </c>
      <c r="T20" s="106">
        <v>7</v>
      </c>
      <c r="U20" s="106">
        <v>0</v>
      </c>
      <c r="V20" s="106">
        <f t="shared" si="44"/>
        <v>2114</v>
      </c>
      <c r="W20" s="106">
        <v>1</v>
      </c>
      <c r="X20" s="106">
        <v>14</v>
      </c>
      <c r="Y20" s="106">
        <v>1981</v>
      </c>
      <c r="Z20" s="106">
        <v>99</v>
      </c>
      <c r="AA20" s="106">
        <v>0</v>
      </c>
      <c r="AB20" s="106">
        <v>0</v>
      </c>
      <c r="AC20" s="106">
        <v>0</v>
      </c>
      <c r="AD20" s="106">
        <v>19</v>
      </c>
      <c r="AE20" s="123" t="s">
        <v>42</v>
      </c>
      <c r="AF20" s="122" t="s">
        <v>15</v>
      </c>
      <c r="AG20" s="106">
        <f t="shared" si="45"/>
        <v>8540</v>
      </c>
      <c r="AH20" s="106">
        <v>1</v>
      </c>
      <c r="AI20" s="106">
        <v>48</v>
      </c>
      <c r="AJ20" s="106">
        <v>8011</v>
      </c>
      <c r="AK20" s="106">
        <v>301</v>
      </c>
      <c r="AL20" s="106">
        <v>15</v>
      </c>
      <c r="AM20" s="106">
        <v>0</v>
      </c>
      <c r="AN20" s="106">
        <v>0</v>
      </c>
      <c r="AO20" s="106">
        <v>164</v>
      </c>
      <c r="AP20" s="106">
        <f t="shared" si="46"/>
        <v>246</v>
      </c>
      <c r="AQ20" s="106">
        <v>0</v>
      </c>
      <c r="AR20" s="106">
        <v>0</v>
      </c>
      <c r="AS20" s="106">
        <v>240</v>
      </c>
      <c r="AT20" s="106">
        <v>1</v>
      </c>
      <c r="AU20" s="106">
        <v>0</v>
      </c>
      <c r="AV20" s="106">
        <v>0</v>
      </c>
      <c r="AW20" s="106">
        <v>0</v>
      </c>
      <c r="AX20" s="106">
        <v>5</v>
      </c>
      <c r="AY20" s="123" t="s">
        <v>42</v>
      </c>
    </row>
    <row r="21" spans="1:51" s="13" customFormat="1" ht="17.25" customHeight="1">
      <c r="A21" s="122" t="s">
        <v>14</v>
      </c>
      <c r="B21" s="105">
        <f t="shared" si="34"/>
        <v>20834</v>
      </c>
      <c r="C21" s="106">
        <f t="shared" si="35"/>
        <v>3</v>
      </c>
      <c r="D21" s="106">
        <f t="shared" si="36"/>
        <v>6461</v>
      </c>
      <c r="E21" s="106">
        <f t="shared" si="37"/>
        <v>12203</v>
      </c>
      <c r="F21" s="106">
        <f t="shared" si="38"/>
        <v>1607</v>
      </c>
      <c r="G21" s="106">
        <f t="shared" si="39"/>
        <v>148</v>
      </c>
      <c r="H21" s="106">
        <f t="shared" si="40"/>
        <v>358</v>
      </c>
      <c r="I21" s="106">
        <f t="shared" si="41"/>
        <v>0</v>
      </c>
      <c r="J21" s="106">
        <f t="shared" si="42"/>
        <v>54</v>
      </c>
      <c r="K21" s="123" t="s">
        <v>20</v>
      </c>
      <c r="L21" s="122" t="s">
        <v>14</v>
      </c>
      <c r="M21" s="106">
        <f t="shared" si="43"/>
        <v>12741</v>
      </c>
      <c r="N21" s="106">
        <v>2</v>
      </c>
      <c r="O21" s="106">
        <v>6437</v>
      </c>
      <c r="P21" s="106">
        <v>4381</v>
      </c>
      <c r="Q21" s="106">
        <v>1444</v>
      </c>
      <c r="R21" s="106">
        <v>119</v>
      </c>
      <c r="S21" s="106">
        <v>358</v>
      </c>
      <c r="T21" s="106">
        <v>0</v>
      </c>
      <c r="U21" s="106">
        <v>0</v>
      </c>
      <c r="V21" s="106">
        <f t="shared" si="44"/>
        <v>736</v>
      </c>
      <c r="W21" s="106">
        <v>0</v>
      </c>
      <c r="X21" s="106">
        <v>8</v>
      </c>
      <c r="Y21" s="106">
        <v>679</v>
      </c>
      <c r="Z21" s="106">
        <v>38</v>
      </c>
      <c r="AA21" s="106">
        <v>0</v>
      </c>
      <c r="AB21" s="106">
        <v>0</v>
      </c>
      <c r="AC21" s="106">
        <v>0</v>
      </c>
      <c r="AD21" s="106">
        <v>11</v>
      </c>
      <c r="AE21" s="123" t="s">
        <v>20</v>
      </c>
      <c r="AF21" s="122" t="s">
        <v>14</v>
      </c>
      <c r="AG21" s="106">
        <f t="shared" si="45"/>
        <v>7276</v>
      </c>
      <c r="AH21" s="106">
        <v>1</v>
      </c>
      <c r="AI21" s="106">
        <v>16</v>
      </c>
      <c r="AJ21" s="106">
        <v>7063</v>
      </c>
      <c r="AK21" s="106">
        <v>125</v>
      </c>
      <c r="AL21" s="106">
        <v>28</v>
      </c>
      <c r="AM21" s="106">
        <v>0</v>
      </c>
      <c r="AN21" s="106">
        <v>0</v>
      </c>
      <c r="AO21" s="106">
        <v>43</v>
      </c>
      <c r="AP21" s="106">
        <f t="shared" si="46"/>
        <v>81</v>
      </c>
      <c r="AQ21" s="106">
        <v>0</v>
      </c>
      <c r="AR21" s="106">
        <v>0</v>
      </c>
      <c r="AS21" s="106">
        <v>80</v>
      </c>
      <c r="AT21" s="106">
        <v>0</v>
      </c>
      <c r="AU21" s="106">
        <v>1</v>
      </c>
      <c r="AV21" s="106">
        <v>0</v>
      </c>
      <c r="AW21" s="106">
        <v>0</v>
      </c>
      <c r="AX21" s="106">
        <v>0</v>
      </c>
      <c r="AY21" s="123" t="s">
        <v>20</v>
      </c>
    </row>
    <row r="22" spans="1:51" s="64" customFormat="1" ht="17.25" customHeight="1">
      <c r="A22" s="124" t="s">
        <v>7</v>
      </c>
      <c r="B22" s="105">
        <f t="shared" si="34"/>
        <v>19905</v>
      </c>
      <c r="C22" s="106">
        <f t="shared" si="35"/>
        <v>3</v>
      </c>
      <c r="D22" s="106">
        <f t="shared" si="36"/>
        <v>6177</v>
      </c>
      <c r="E22" s="106">
        <f t="shared" si="37"/>
        <v>11745</v>
      </c>
      <c r="F22" s="106">
        <f t="shared" si="38"/>
        <v>1548</v>
      </c>
      <c r="G22" s="106">
        <f t="shared" si="39"/>
        <v>78</v>
      </c>
      <c r="H22" s="106">
        <f t="shared" si="40"/>
        <v>286</v>
      </c>
      <c r="I22" s="106">
        <f t="shared" si="41"/>
        <v>1</v>
      </c>
      <c r="J22" s="106">
        <f t="shared" si="42"/>
        <v>67</v>
      </c>
      <c r="K22" s="128" t="s">
        <v>48</v>
      </c>
      <c r="L22" s="124" t="s">
        <v>7</v>
      </c>
      <c r="M22" s="125">
        <f t="shared" si="43"/>
        <v>11894</v>
      </c>
      <c r="N22" s="125">
        <v>2</v>
      </c>
      <c r="O22" s="125">
        <v>6152</v>
      </c>
      <c r="P22" s="125">
        <v>4038</v>
      </c>
      <c r="Q22" s="125">
        <v>1362</v>
      </c>
      <c r="R22" s="125">
        <v>53</v>
      </c>
      <c r="S22" s="125">
        <v>286</v>
      </c>
      <c r="T22" s="125">
        <v>1</v>
      </c>
      <c r="U22" s="125">
        <v>0</v>
      </c>
      <c r="V22" s="125">
        <f t="shared" si="44"/>
        <v>738</v>
      </c>
      <c r="W22" s="125">
        <v>1</v>
      </c>
      <c r="X22" s="125">
        <v>3</v>
      </c>
      <c r="Y22" s="125">
        <v>678</v>
      </c>
      <c r="Z22" s="125">
        <v>50</v>
      </c>
      <c r="AA22" s="125">
        <v>0</v>
      </c>
      <c r="AB22" s="125">
        <v>0</v>
      </c>
      <c r="AC22" s="125">
        <v>0</v>
      </c>
      <c r="AD22" s="125">
        <v>6</v>
      </c>
      <c r="AE22" s="128" t="s">
        <v>48</v>
      </c>
      <c r="AF22" s="124" t="s">
        <v>7</v>
      </c>
      <c r="AG22" s="125">
        <f t="shared" si="45"/>
        <v>7150</v>
      </c>
      <c r="AH22" s="126">
        <v>0</v>
      </c>
      <c r="AI22" s="126">
        <v>22</v>
      </c>
      <c r="AJ22" s="126">
        <v>6908</v>
      </c>
      <c r="AK22" s="126">
        <v>136</v>
      </c>
      <c r="AL22" s="126">
        <v>25</v>
      </c>
      <c r="AM22" s="126">
        <v>0</v>
      </c>
      <c r="AN22" s="125">
        <v>0</v>
      </c>
      <c r="AO22" s="125">
        <v>59</v>
      </c>
      <c r="AP22" s="125">
        <f t="shared" si="46"/>
        <v>123</v>
      </c>
      <c r="AQ22" s="125">
        <v>0</v>
      </c>
      <c r="AR22" s="125">
        <v>0</v>
      </c>
      <c r="AS22" s="125">
        <v>121</v>
      </c>
      <c r="AT22" s="125">
        <v>0</v>
      </c>
      <c r="AU22" s="125">
        <v>0</v>
      </c>
      <c r="AV22" s="125">
        <v>0</v>
      </c>
      <c r="AW22" s="125">
        <v>0</v>
      </c>
      <c r="AX22" s="125">
        <v>2</v>
      </c>
      <c r="AY22" s="128" t="s">
        <v>48</v>
      </c>
    </row>
    <row r="23" spans="1:51" s="13" customFormat="1" ht="27.75" customHeight="1">
      <c r="A23" s="122" t="s">
        <v>10</v>
      </c>
      <c r="B23" s="105">
        <f t="shared" si="34"/>
        <v>77051</v>
      </c>
      <c r="C23" s="106">
        <f t="shared" si="35"/>
        <v>2</v>
      </c>
      <c r="D23" s="106">
        <f t="shared" si="36"/>
        <v>26375</v>
      </c>
      <c r="E23" s="106">
        <f t="shared" si="37"/>
        <v>39637</v>
      </c>
      <c r="F23" s="106">
        <f t="shared" si="38"/>
        <v>5758</v>
      </c>
      <c r="G23" s="106">
        <f t="shared" si="39"/>
        <v>198</v>
      </c>
      <c r="H23" s="106">
        <f t="shared" si="40"/>
        <v>4974</v>
      </c>
      <c r="I23" s="106">
        <f t="shared" si="41"/>
        <v>3</v>
      </c>
      <c r="J23" s="106">
        <f t="shared" si="42"/>
        <v>104</v>
      </c>
      <c r="K23" s="123" t="s">
        <v>40</v>
      </c>
      <c r="L23" s="122" t="s">
        <v>10</v>
      </c>
      <c r="M23" s="106">
        <f t="shared" si="43"/>
        <v>59313</v>
      </c>
      <c r="N23" s="106">
        <v>2</v>
      </c>
      <c r="O23" s="106">
        <v>26325</v>
      </c>
      <c r="P23" s="106">
        <v>22440</v>
      </c>
      <c r="Q23" s="106">
        <v>5451</v>
      </c>
      <c r="R23" s="106">
        <v>118</v>
      </c>
      <c r="S23" s="106">
        <v>4974</v>
      </c>
      <c r="T23" s="106">
        <v>3</v>
      </c>
      <c r="U23" s="106">
        <v>0</v>
      </c>
      <c r="V23" s="106">
        <f t="shared" si="44"/>
        <v>2442</v>
      </c>
      <c r="W23" s="106">
        <v>0</v>
      </c>
      <c r="X23" s="106">
        <v>4</v>
      </c>
      <c r="Y23" s="106">
        <v>2337</v>
      </c>
      <c r="Z23" s="106">
        <v>77</v>
      </c>
      <c r="AA23" s="106">
        <v>1</v>
      </c>
      <c r="AB23" s="106">
        <v>0</v>
      </c>
      <c r="AC23" s="106">
        <v>0</v>
      </c>
      <c r="AD23" s="106">
        <v>23</v>
      </c>
      <c r="AE23" s="123" t="s">
        <v>40</v>
      </c>
      <c r="AF23" s="122" t="s">
        <v>10</v>
      </c>
      <c r="AG23" s="106">
        <f t="shared" si="45"/>
        <v>15147</v>
      </c>
      <c r="AH23" s="106">
        <v>0</v>
      </c>
      <c r="AI23" s="106">
        <v>46</v>
      </c>
      <c r="AJ23" s="106">
        <v>14716</v>
      </c>
      <c r="AK23" s="106">
        <v>230</v>
      </c>
      <c r="AL23" s="106">
        <v>79</v>
      </c>
      <c r="AM23" s="106">
        <v>0</v>
      </c>
      <c r="AN23" s="106">
        <v>0</v>
      </c>
      <c r="AO23" s="106">
        <v>76</v>
      </c>
      <c r="AP23" s="106">
        <f t="shared" si="46"/>
        <v>149</v>
      </c>
      <c r="AQ23" s="106">
        <v>0</v>
      </c>
      <c r="AR23" s="106">
        <v>0</v>
      </c>
      <c r="AS23" s="106">
        <v>144</v>
      </c>
      <c r="AT23" s="106">
        <v>0</v>
      </c>
      <c r="AU23" s="106">
        <v>0</v>
      </c>
      <c r="AV23" s="106">
        <v>0</v>
      </c>
      <c r="AW23" s="106">
        <v>0</v>
      </c>
      <c r="AX23" s="106">
        <v>5</v>
      </c>
      <c r="AY23" s="123" t="s">
        <v>40</v>
      </c>
    </row>
    <row r="24" spans="1:51" s="13" customFormat="1" ht="17.25" customHeight="1">
      <c r="A24" s="122" t="s">
        <v>13</v>
      </c>
      <c r="B24" s="105">
        <f t="shared" si="34"/>
        <v>36375</v>
      </c>
      <c r="C24" s="106">
        <f t="shared" si="35"/>
        <v>4</v>
      </c>
      <c r="D24" s="106">
        <f t="shared" si="36"/>
        <v>11539</v>
      </c>
      <c r="E24" s="106">
        <f t="shared" si="37"/>
        <v>19870</v>
      </c>
      <c r="F24" s="106">
        <f t="shared" si="38"/>
        <v>3735</v>
      </c>
      <c r="G24" s="106">
        <f t="shared" si="39"/>
        <v>254</v>
      </c>
      <c r="H24" s="106">
        <f t="shared" si="40"/>
        <v>573</v>
      </c>
      <c r="I24" s="106">
        <f t="shared" si="41"/>
        <v>1</v>
      </c>
      <c r="J24" s="106">
        <f t="shared" si="42"/>
        <v>399</v>
      </c>
      <c r="K24" s="123" t="s">
        <v>55</v>
      </c>
      <c r="L24" s="122" t="s">
        <v>13</v>
      </c>
      <c r="M24" s="106">
        <f t="shared" si="43"/>
        <v>23393</v>
      </c>
      <c r="N24" s="106">
        <v>3</v>
      </c>
      <c r="O24" s="106">
        <v>11502</v>
      </c>
      <c r="P24" s="106">
        <v>7722</v>
      </c>
      <c r="Q24" s="106">
        <v>3384</v>
      </c>
      <c r="R24" s="106">
        <v>208</v>
      </c>
      <c r="S24" s="106">
        <v>573</v>
      </c>
      <c r="T24" s="106">
        <v>1</v>
      </c>
      <c r="U24" s="106">
        <v>0</v>
      </c>
      <c r="V24" s="106">
        <f t="shared" si="44"/>
        <v>1471</v>
      </c>
      <c r="W24" s="106">
        <v>1</v>
      </c>
      <c r="X24" s="106">
        <v>6</v>
      </c>
      <c r="Y24" s="106">
        <v>1323</v>
      </c>
      <c r="Z24" s="106">
        <v>119</v>
      </c>
      <c r="AA24" s="106">
        <v>0</v>
      </c>
      <c r="AB24" s="106">
        <v>0</v>
      </c>
      <c r="AC24" s="106">
        <v>0</v>
      </c>
      <c r="AD24" s="106">
        <v>22</v>
      </c>
      <c r="AE24" s="123" t="s">
        <v>55</v>
      </c>
      <c r="AF24" s="122" t="s">
        <v>13</v>
      </c>
      <c r="AG24" s="106">
        <f t="shared" si="45"/>
        <v>11213</v>
      </c>
      <c r="AH24" s="106">
        <v>0</v>
      </c>
      <c r="AI24" s="106">
        <v>31</v>
      </c>
      <c r="AJ24" s="106">
        <v>10535</v>
      </c>
      <c r="AK24" s="106">
        <v>232</v>
      </c>
      <c r="AL24" s="106">
        <v>46</v>
      </c>
      <c r="AM24" s="106">
        <v>0</v>
      </c>
      <c r="AN24" s="106">
        <v>0</v>
      </c>
      <c r="AO24" s="106">
        <v>369</v>
      </c>
      <c r="AP24" s="106">
        <f t="shared" si="46"/>
        <v>298</v>
      </c>
      <c r="AQ24" s="106">
        <v>0</v>
      </c>
      <c r="AR24" s="106">
        <v>0</v>
      </c>
      <c r="AS24" s="106">
        <v>290</v>
      </c>
      <c r="AT24" s="106">
        <v>0</v>
      </c>
      <c r="AU24" s="106">
        <v>0</v>
      </c>
      <c r="AV24" s="106">
        <v>0</v>
      </c>
      <c r="AW24" s="106">
        <v>0</v>
      </c>
      <c r="AX24" s="106">
        <v>8</v>
      </c>
      <c r="AY24" s="123" t="s">
        <v>55</v>
      </c>
    </row>
    <row r="25" spans="1:51" s="13" customFormat="1" ht="17.25" customHeight="1">
      <c r="A25" s="122" t="s">
        <v>1</v>
      </c>
      <c r="B25" s="105">
        <f t="shared" si="34"/>
        <v>51520</v>
      </c>
      <c r="C25" s="106">
        <f t="shared" si="35"/>
        <v>9</v>
      </c>
      <c r="D25" s="106">
        <f t="shared" si="36"/>
        <v>19734</v>
      </c>
      <c r="E25" s="106">
        <f t="shared" si="37"/>
        <v>25443</v>
      </c>
      <c r="F25" s="106">
        <f t="shared" si="38"/>
        <v>4216</v>
      </c>
      <c r="G25" s="106">
        <f t="shared" si="39"/>
        <v>340</v>
      </c>
      <c r="H25" s="106">
        <f t="shared" si="40"/>
        <v>1500</v>
      </c>
      <c r="I25" s="106">
        <f t="shared" si="41"/>
        <v>8</v>
      </c>
      <c r="J25" s="106">
        <f t="shared" si="42"/>
        <v>270</v>
      </c>
      <c r="K25" s="123" t="s">
        <v>49</v>
      </c>
      <c r="L25" s="122" t="s">
        <v>1</v>
      </c>
      <c r="M25" s="106">
        <f t="shared" si="43"/>
        <v>37314</v>
      </c>
      <c r="N25" s="106">
        <v>5</v>
      </c>
      <c r="O25" s="106">
        <v>19673</v>
      </c>
      <c r="P25" s="106">
        <v>11989</v>
      </c>
      <c r="Q25" s="106">
        <v>3883</v>
      </c>
      <c r="R25" s="106">
        <v>256</v>
      </c>
      <c r="S25" s="106">
        <v>1500</v>
      </c>
      <c r="T25" s="106">
        <v>8</v>
      </c>
      <c r="U25" s="106">
        <v>0</v>
      </c>
      <c r="V25" s="106">
        <f t="shared" si="44"/>
        <v>1831</v>
      </c>
      <c r="W25" s="106">
        <v>2</v>
      </c>
      <c r="X25" s="106">
        <v>3</v>
      </c>
      <c r="Y25" s="106">
        <v>1647</v>
      </c>
      <c r="Z25" s="106">
        <v>134</v>
      </c>
      <c r="AA25" s="106">
        <v>0</v>
      </c>
      <c r="AB25" s="106">
        <v>0</v>
      </c>
      <c r="AC25" s="106">
        <v>0</v>
      </c>
      <c r="AD25" s="106">
        <v>45</v>
      </c>
      <c r="AE25" s="123" t="s">
        <v>49</v>
      </c>
      <c r="AF25" s="122" t="s">
        <v>1</v>
      </c>
      <c r="AG25" s="106">
        <f t="shared" si="45"/>
        <v>12124</v>
      </c>
      <c r="AH25" s="106">
        <v>2</v>
      </c>
      <c r="AI25" s="106">
        <v>58</v>
      </c>
      <c r="AJ25" s="106">
        <v>11571</v>
      </c>
      <c r="AK25" s="106">
        <v>197</v>
      </c>
      <c r="AL25" s="106">
        <v>84</v>
      </c>
      <c r="AM25" s="106">
        <v>0</v>
      </c>
      <c r="AN25" s="106">
        <v>0</v>
      </c>
      <c r="AO25" s="106">
        <v>212</v>
      </c>
      <c r="AP25" s="106">
        <f t="shared" si="46"/>
        <v>251</v>
      </c>
      <c r="AQ25" s="106">
        <v>0</v>
      </c>
      <c r="AR25" s="106">
        <v>0</v>
      </c>
      <c r="AS25" s="106">
        <v>236</v>
      </c>
      <c r="AT25" s="106">
        <v>2</v>
      </c>
      <c r="AU25" s="106">
        <v>0</v>
      </c>
      <c r="AV25" s="106">
        <v>0</v>
      </c>
      <c r="AW25" s="106">
        <v>0</v>
      </c>
      <c r="AX25" s="106">
        <v>13</v>
      </c>
      <c r="AY25" s="123" t="s">
        <v>49</v>
      </c>
    </row>
    <row r="26" spans="1:51" s="13" customFormat="1" ht="17.25" customHeight="1">
      <c r="A26" s="122" t="s">
        <v>18</v>
      </c>
      <c r="B26" s="105">
        <f t="shared" si="34"/>
        <v>49250</v>
      </c>
      <c r="C26" s="106">
        <f t="shared" si="35"/>
        <v>6</v>
      </c>
      <c r="D26" s="106">
        <f t="shared" si="36"/>
        <v>19635</v>
      </c>
      <c r="E26" s="106">
        <f t="shared" si="37"/>
        <v>22711</v>
      </c>
      <c r="F26" s="106">
        <f t="shared" si="38"/>
        <v>5487</v>
      </c>
      <c r="G26" s="106">
        <f t="shared" si="39"/>
        <v>126</v>
      </c>
      <c r="H26" s="106">
        <f t="shared" si="40"/>
        <v>1202</v>
      </c>
      <c r="I26" s="106">
        <f t="shared" si="41"/>
        <v>0</v>
      </c>
      <c r="J26" s="106">
        <f t="shared" si="42"/>
        <v>83</v>
      </c>
      <c r="K26" s="123" t="s">
        <v>24</v>
      </c>
      <c r="L26" s="122" t="s">
        <v>18</v>
      </c>
      <c r="M26" s="106">
        <f t="shared" si="43"/>
        <v>41457</v>
      </c>
      <c r="N26" s="106">
        <v>5</v>
      </c>
      <c r="O26" s="106">
        <v>19616</v>
      </c>
      <c r="P26" s="106">
        <v>15216</v>
      </c>
      <c r="Q26" s="106">
        <v>5320</v>
      </c>
      <c r="R26" s="106">
        <v>98</v>
      </c>
      <c r="S26" s="106">
        <v>1202</v>
      </c>
      <c r="T26" s="106">
        <v>0</v>
      </c>
      <c r="U26" s="106">
        <v>0</v>
      </c>
      <c r="V26" s="106">
        <f t="shared" si="44"/>
        <v>1197</v>
      </c>
      <c r="W26" s="106">
        <v>0</v>
      </c>
      <c r="X26" s="106">
        <v>5</v>
      </c>
      <c r="Y26" s="106">
        <v>1121</v>
      </c>
      <c r="Z26" s="106">
        <v>51</v>
      </c>
      <c r="AA26" s="106">
        <v>0</v>
      </c>
      <c r="AB26" s="106">
        <v>0</v>
      </c>
      <c r="AC26" s="106">
        <v>0</v>
      </c>
      <c r="AD26" s="106">
        <v>20</v>
      </c>
      <c r="AE26" s="123" t="s">
        <v>24</v>
      </c>
      <c r="AF26" s="122" t="s">
        <v>18</v>
      </c>
      <c r="AG26" s="106">
        <f t="shared" si="45"/>
        <v>6505</v>
      </c>
      <c r="AH26" s="106">
        <v>1</v>
      </c>
      <c r="AI26" s="106">
        <v>14</v>
      </c>
      <c r="AJ26" s="106">
        <v>6290</v>
      </c>
      <c r="AK26" s="106">
        <v>115</v>
      </c>
      <c r="AL26" s="106">
        <v>28</v>
      </c>
      <c r="AM26" s="106">
        <v>0</v>
      </c>
      <c r="AN26" s="106">
        <v>0</v>
      </c>
      <c r="AO26" s="106">
        <v>57</v>
      </c>
      <c r="AP26" s="106">
        <f t="shared" si="46"/>
        <v>91</v>
      </c>
      <c r="AQ26" s="106">
        <v>0</v>
      </c>
      <c r="AR26" s="106">
        <v>0</v>
      </c>
      <c r="AS26" s="106">
        <v>84</v>
      </c>
      <c r="AT26" s="106">
        <v>1</v>
      </c>
      <c r="AU26" s="106">
        <v>0</v>
      </c>
      <c r="AV26" s="106">
        <v>0</v>
      </c>
      <c r="AW26" s="106">
        <v>0</v>
      </c>
      <c r="AX26" s="106">
        <v>6</v>
      </c>
      <c r="AY26" s="123" t="s">
        <v>24</v>
      </c>
    </row>
    <row r="27" spans="1:51" s="13" customFormat="1" ht="27.75" customHeight="1">
      <c r="A27" s="122" t="s">
        <v>2</v>
      </c>
      <c r="B27" s="105">
        <f t="shared" si="34"/>
        <v>29019</v>
      </c>
      <c r="C27" s="106">
        <f t="shared" si="35"/>
        <v>7</v>
      </c>
      <c r="D27" s="106">
        <f t="shared" si="36"/>
        <v>9359</v>
      </c>
      <c r="E27" s="106">
        <f t="shared" si="37"/>
        <v>15761</v>
      </c>
      <c r="F27" s="106">
        <f t="shared" si="38"/>
        <v>2494</v>
      </c>
      <c r="G27" s="106">
        <f t="shared" si="39"/>
        <v>664</v>
      </c>
      <c r="H27" s="106">
        <f t="shared" si="40"/>
        <v>613</v>
      </c>
      <c r="I27" s="106">
        <f t="shared" si="41"/>
        <v>2</v>
      </c>
      <c r="J27" s="106">
        <f t="shared" si="42"/>
        <v>119</v>
      </c>
      <c r="K27" s="123" t="s">
        <v>32</v>
      </c>
      <c r="L27" s="122" t="s">
        <v>2</v>
      </c>
      <c r="M27" s="106">
        <f t="shared" si="43"/>
        <v>19516</v>
      </c>
      <c r="N27" s="106">
        <v>5</v>
      </c>
      <c r="O27" s="106">
        <v>9335</v>
      </c>
      <c r="P27" s="106">
        <v>6675</v>
      </c>
      <c r="Q27" s="106">
        <v>2267</v>
      </c>
      <c r="R27" s="106">
        <v>619</v>
      </c>
      <c r="S27" s="106">
        <v>613</v>
      </c>
      <c r="T27" s="106">
        <v>2</v>
      </c>
      <c r="U27" s="106">
        <v>0</v>
      </c>
      <c r="V27" s="106">
        <f t="shared" si="44"/>
        <v>969</v>
      </c>
      <c r="W27" s="106">
        <v>2</v>
      </c>
      <c r="X27" s="106">
        <v>4</v>
      </c>
      <c r="Y27" s="106">
        <v>891</v>
      </c>
      <c r="Z27" s="106">
        <v>59</v>
      </c>
      <c r="AA27" s="106">
        <v>0</v>
      </c>
      <c r="AB27" s="106">
        <v>0</v>
      </c>
      <c r="AC27" s="106">
        <v>0</v>
      </c>
      <c r="AD27" s="106">
        <v>13</v>
      </c>
      <c r="AE27" s="123" t="s">
        <v>32</v>
      </c>
      <c r="AF27" s="122" t="s">
        <v>2</v>
      </c>
      <c r="AG27" s="106">
        <f t="shared" si="45"/>
        <v>8405</v>
      </c>
      <c r="AH27" s="106">
        <v>0</v>
      </c>
      <c r="AI27" s="106">
        <v>20</v>
      </c>
      <c r="AJ27" s="106">
        <v>8077</v>
      </c>
      <c r="AK27" s="106">
        <v>168</v>
      </c>
      <c r="AL27" s="106">
        <v>45</v>
      </c>
      <c r="AM27" s="106">
        <v>0</v>
      </c>
      <c r="AN27" s="106">
        <v>0</v>
      </c>
      <c r="AO27" s="106">
        <v>95</v>
      </c>
      <c r="AP27" s="106">
        <f t="shared" si="46"/>
        <v>129</v>
      </c>
      <c r="AQ27" s="106">
        <v>0</v>
      </c>
      <c r="AR27" s="106">
        <v>0</v>
      </c>
      <c r="AS27" s="106">
        <v>118</v>
      </c>
      <c r="AT27" s="106">
        <v>0</v>
      </c>
      <c r="AU27" s="106">
        <v>0</v>
      </c>
      <c r="AV27" s="106">
        <v>0</v>
      </c>
      <c r="AW27" s="106">
        <v>0</v>
      </c>
      <c r="AX27" s="106">
        <v>11</v>
      </c>
      <c r="AY27" s="123" t="s">
        <v>32</v>
      </c>
    </row>
    <row r="28" spans="1:51" s="13" customFormat="1" ht="17.25" customHeight="1">
      <c r="A28" s="122" t="s">
        <v>8</v>
      </c>
      <c r="B28" s="105">
        <f t="shared" si="34"/>
        <v>28193</v>
      </c>
      <c r="C28" s="106">
        <f t="shared" si="35"/>
        <v>10</v>
      </c>
      <c r="D28" s="106">
        <f t="shared" si="36"/>
        <v>9046</v>
      </c>
      <c r="E28" s="106">
        <f t="shared" si="37"/>
        <v>15232</v>
      </c>
      <c r="F28" s="106">
        <f t="shared" si="38"/>
        <v>2767</v>
      </c>
      <c r="G28" s="106">
        <f t="shared" si="39"/>
        <v>256</v>
      </c>
      <c r="H28" s="106">
        <f t="shared" si="40"/>
        <v>648</v>
      </c>
      <c r="I28" s="106">
        <f t="shared" si="41"/>
        <v>14</v>
      </c>
      <c r="J28" s="106">
        <f t="shared" si="42"/>
        <v>220</v>
      </c>
      <c r="K28" s="123" t="s">
        <v>30</v>
      </c>
      <c r="L28" s="122" t="s">
        <v>8</v>
      </c>
      <c r="M28" s="106">
        <f t="shared" si="43"/>
        <v>18398</v>
      </c>
      <c r="N28" s="106">
        <v>10</v>
      </c>
      <c r="O28" s="106">
        <v>9002</v>
      </c>
      <c r="P28" s="106">
        <v>6053</v>
      </c>
      <c r="Q28" s="106">
        <v>2531</v>
      </c>
      <c r="R28" s="106">
        <v>140</v>
      </c>
      <c r="S28" s="106">
        <v>648</v>
      </c>
      <c r="T28" s="106">
        <v>14</v>
      </c>
      <c r="U28" s="106">
        <v>0</v>
      </c>
      <c r="V28" s="106">
        <f t="shared" si="44"/>
        <v>926</v>
      </c>
      <c r="W28" s="106">
        <v>0</v>
      </c>
      <c r="X28" s="106">
        <v>2</v>
      </c>
      <c r="Y28" s="106">
        <v>837</v>
      </c>
      <c r="Z28" s="106">
        <v>51</v>
      </c>
      <c r="AA28" s="106">
        <v>0</v>
      </c>
      <c r="AB28" s="106">
        <v>0</v>
      </c>
      <c r="AC28" s="106">
        <v>0</v>
      </c>
      <c r="AD28" s="106">
        <v>36</v>
      </c>
      <c r="AE28" s="123" t="s">
        <v>30</v>
      </c>
      <c r="AF28" s="122" t="s">
        <v>8</v>
      </c>
      <c r="AG28" s="106">
        <f t="shared" si="45"/>
        <v>8680</v>
      </c>
      <c r="AH28" s="106">
        <v>0</v>
      </c>
      <c r="AI28" s="106">
        <v>42</v>
      </c>
      <c r="AJ28" s="106">
        <v>8164</v>
      </c>
      <c r="AK28" s="106">
        <v>184</v>
      </c>
      <c r="AL28" s="106">
        <v>116</v>
      </c>
      <c r="AM28" s="106">
        <v>0</v>
      </c>
      <c r="AN28" s="106">
        <v>0</v>
      </c>
      <c r="AO28" s="106">
        <v>174</v>
      </c>
      <c r="AP28" s="106">
        <f t="shared" si="46"/>
        <v>189</v>
      </c>
      <c r="AQ28" s="106">
        <v>0</v>
      </c>
      <c r="AR28" s="106">
        <v>0</v>
      </c>
      <c r="AS28" s="106">
        <v>178</v>
      </c>
      <c r="AT28" s="106">
        <v>1</v>
      </c>
      <c r="AU28" s="106">
        <v>0</v>
      </c>
      <c r="AV28" s="106">
        <v>0</v>
      </c>
      <c r="AW28" s="106">
        <v>0</v>
      </c>
      <c r="AX28" s="106">
        <v>10</v>
      </c>
      <c r="AY28" s="123" t="s">
        <v>30</v>
      </c>
    </row>
    <row r="29" spans="1:51" s="13" customFormat="1" ht="17.25" customHeight="1">
      <c r="A29" s="122" t="s">
        <v>110</v>
      </c>
      <c r="B29" s="105">
        <f t="shared" si="34"/>
        <v>26385</v>
      </c>
      <c r="C29" s="106">
        <f t="shared" si="35"/>
        <v>2</v>
      </c>
      <c r="D29" s="106">
        <f t="shared" si="36"/>
        <v>9229</v>
      </c>
      <c r="E29" s="106">
        <f t="shared" si="37"/>
        <v>15201</v>
      </c>
      <c r="F29" s="106">
        <f t="shared" si="38"/>
        <v>1399</v>
      </c>
      <c r="G29" s="106">
        <f t="shared" si="39"/>
        <v>142</v>
      </c>
      <c r="H29" s="106">
        <f t="shared" si="40"/>
        <v>359</v>
      </c>
      <c r="I29" s="106">
        <f t="shared" si="41"/>
        <v>0</v>
      </c>
      <c r="J29" s="106">
        <f t="shared" si="42"/>
        <v>53</v>
      </c>
      <c r="K29" s="123" t="s">
        <v>51</v>
      </c>
      <c r="L29" s="122" t="s">
        <v>110</v>
      </c>
      <c r="M29" s="106">
        <f t="shared" si="43"/>
        <v>15711</v>
      </c>
      <c r="N29" s="106">
        <v>2</v>
      </c>
      <c r="O29" s="106">
        <v>9173</v>
      </c>
      <c r="P29" s="106">
        <v>4848</v>
      </c>
      <c r="Q29" s="106">
        <v>1236</v>
      </c>
      <c r="R29" s="106">
        <v>92</v>
      </c>
      <c r="S29" s="106">
        <v>359</v>
      </c>
      <c r="T29" s="106">
        <v>0</v>
      </c>
      <c r="U29" s="106">
        <v>1</v>
      </c>
      <c r="V29" s="106">
        <f t="shared" si="44"/>
        <v>913</v>
      </c>
      <c r="W29" s="106">
        <v>0</v>
      </c>
      <c r="X29" s="106">
        <v>9</v>
      </c>
      <c r="Y29" s="106">
        <v>855</v>
      </c>
      <c r="Z29" s="106">
        <v>42</v>
      </c>
      <c r="AA29" s="106">
        <v>0</v>
      </c>
      <c r="AB29" s="106">
        <v>0</v>
      </c>
      <c r="AC29" s="106">
        <v>0</v>
      </c>
      <c r="AD29" s="106">
        <v>7</v>
      </c>
      <c r="AE29" s="123" t="s">
        <v>51</v>
      </c>
      <c r="AF29" s="122" t="s">
        <v>110</v>
      </c>
      <c r="AG29" s="106">
        <f t="shared" si="45"/>
        <v>9645</v>
      </c>
      <c r="AH29" s="106">
        <v>0</v>
      </c>
      <c r="AI29" s="106">
        <v>47</v>
      </c>
      <c r="AJ29" s="106">
        <v>9383</v>
      </c>
      <c r="AK29" s="106">
        <v>121</v>
      </c>
      <c r="AL29" s="106">
        <v>50</v>
      </c>
      <c r="AM29" s="106">
        <v>0</v>
      </c>
      <c r="AN29" s="106">
        <v>0</v>
      </c>
      <c r="AO29" s="106">
        <v>44</v>
      </c>
      <c r="AP29" s="106">
        <f t="shared" si="46"/>
        <v>116</v>
      </c>
      <c r="AQ29" s="106">
        <v>0</v>
      </c>
      <c r="AR29" s="106">
        <v>0</v>
      </c>
      <c r="AS29" s="106">
        <v>115</v>
      </c>
      <c r="AT29" s="106">
        <v>0</v>
      </c>
      <c r="AU29" s="106">
        <v>0</v>
      </c>
      <c r="AV29" s="106">
        <v>0</v>
      </c>
      <c r="AW29" s="106">
        <v>0</v>
      </c>
      <c r="AX29" s="106">
        <v>1</v>
      </c>
      <c r="AY29" s="123" t="s">
        <v>51</v>
      </c>
    </row>
    <row r="30" spans="1:51" s="13" customFormat="1" ht="17.25" customHeight="1">
      <c r="A30" s="122" t="s">
        <v>111</v>
      </c>
      <c r="B30" s="105">
        <f t="shared" si="34"/>
        <v>17551</v>
      </c>
      <c r="C30" s="106">
        <f t="shared" si="35"/>
        <v>1</v>
      </c>
      <c r="D30" s="106">
        <f t="shared" si="36"/>
        <v>5881</v>
      </c>
      <c r="E30" s="106">
        <f t="shared" si="37"/>
        <v>9927</v>
      </c>
      <c r="F30" s="106">
        <f t="shared" si="38"/>
        <v>1326</v>
      </c>
      <c r="G30" s="106">
        <f t="shared" si="39"/>
        <v>82</v>
      </c>
      <c r="H30" s="106">
        <f t="shared" si="40"/>
        <v>276</v>
      </c>
      <c r="I30" s="106">
        <f t="shared" si="41"/>
        <v>2</v>
      </c>
      <c r="J30" s="106">
        <f t="shared" si="42"/>
        <v>56</v>
      </c>
      <c r="K30" s="123" t="s">
        <v>53</v>
      </c>
      <c r="L30" s="122" t="s">
        <v>111</v>
      </c>
      <c r="M30" s="106">
        <f t="shared" si="43"/>
        <v>10598</v>
      </c>
      <c r="N30" s="106">
        <v>1</v>
      </c>
      <c r="O30" s="106">
        <v>5851</v>
      </c>
      <c r="P30" s="106">
        <v>3310</v>
      </c>
      <c r="Q30" s="106">
        <v>1107</v>
      </c>
      <c r="R30" s="106">
        <v>51</v>
      </c>
      <c r="S30" s="106">
        <v>276</v>
      </c>
      <c r="T30" s="106">
        <v>2</v>
      </c>
      <c r="U30" s="106">
        <v>0</v>
      </c>
      <c r="V30" s="106">
        <f t="shared" si="44"/>
        <v>661</v>
      </c>
      <c r="W30" s="106">
        <v>0</v>
      </c>
      <c r="X30" s="106">
        <v>6</v>
      </c>
      <c r="Y30" s="106">
        <v>611</v>
      </c>
      <c r="Z30" s="106">
        <v>41</v>
      </c>
      <c r="AA30" s="106">
        <v>0</v>
      </c>
      <c r="AB30" s="106">
        <v>0</v>
      </c>
      <c r="AC30" s="106">
        <v>0</v>
      </c>
      <c r="AD30" s="106">
        <v>3</v>
      </c>
      <c r="AE30" s="123" t="s">
        <v>53</v>
      </c>
      <c r="AF30" s="122" t="s">
        <v>111</v>
      </c>
      <c r="AG30" s="106">
        <f t="shared" si="45"/>
        <v>6226</v>
      </c>
      <c r="AH30" s="106">
        <v>0</v>
      </c>
      <c r="AI30" s="106">
        <v>24</v>
      </c>
      <c r="AJ30" s="106">
        <v>5943</v>
      </c>
      <c r="AK30" s="106">
        <v>178</v>
      </c>
      <c r="AL30" s="106">
        <v>30</v>
      </c>
      <c r="AM30" s="106">
        <v>0</v>
      </c>
      <c r="AN30" s="106">
        <v>0</v>
      </c>
      <c r="AO30" s="106">
        <v>51</v>
      </c>
      <c r="AP30" s="106">
        <f t="shared" si="46"/>
        <v>66</v>
      </c>
      <c r="AQ30" s="106">
        <v>0</v>
      </c>
      <c r="AR30" s="106">
        <v>0</v>
      </c>
      <c r="AS30" s="106">
        <v>63</v>
      </c>
      <c r="AT30" s="106">
        <v>0</v>
      </c>
      <c r="AU30" s="106">
        <v>1</v>
      </c>
      <c r="AV30" s="106">
        <v>0</v>
      </c>
      <c r="AW30" s="106">
        <v>0</v>
      </c>
      <c r="AX30" s="106">
        <v>2</v>
      </c>
      <c r="AY30" s="123" t="s">
        <v>53</v>
      </c>
    </row>
    <row r="31" spans="1:51" s="5" customFormat="1" ht="17.25" customHeight="1">
      <c r="A31" s="122" t="s">
        <v>114</v>
      </c>
      <c r="B31" s="105">
        <f t="shared" si="34"/>
        <v>105581</v>
      </c>
      <c r="C31" s="106">
        <f t="shared" si="35"/>
        <v>7</v>
      </c>
      <c r="D31" s="106">
        <f t="shared" si="36"/>
        <v>47698</v>
      </c>
      <c r="E31" s="106">
        <f t="shared" si="37"/>
        <v>39532</v>
      </c>
      <c r="F31" s="106">
        <f t="shared" si="38"/>
        <v>11613</v>
      </c>
      <c r="G31" s="106">
        <f t="shared" si="39"/>
        <v>744</v>
      </c>
      <c r="H31" s="106">
        <f t="shared" si="40"/>
        <v>5896</v>
      </c>
      <c r="I31" s="106">
        <f t="shared" si="41"/>
        <v>2</v>
      </c>
      <c r="J31" s="106">
        <f t="shared" si="42"/>
        <v>89</v>
      </c>
      <c r="K31" s="123" t="s">
        <v>46</v>
      </c>
      <c r="L31" s="122" t="s">
        <v>114</v>
      </c>
      <c r="M31" s="106">
        <f t="shared" si="43"/>
        <v>93456</v>
      </c>
      <c r="N31" s="106">
        <v>2</v>
      </c>
      <c r="O31" s="106">
        <v>47650</v>
      </c>
      <c r="P31" s="106">
        <v>27757</v>
      </c>
      <c r="Q31" s="106">
        <v>11451</v>
      </c>
      <c r="R31" s="106">
        <v>698</v>
      </c>
      <c r="S31" s="106">
        <v>5896</v>
      </c>
      <c r="T31" s="106">
        <v>2</v>
      </c>
      <c r="U31" s="106">
        <v>0</v>
      </c>
      <c r="V31" s="106">
        <f t="shared" si="44"/>
        <v>2574</v>
      </c>
      <c r="W31" s="106">
        <v>4</v>
      </c>
      <c r="X31" s="106">
        <v>7</v>
      </c>
      <c r="Y31" s="106">
        <v>2490</v>
      </c>
      <c r="Z31" s="106">
        <v>63</v>
      </c>
      <c r="AA31" s="106">
        <v>1</v>
      </c>
      <c r="AB31" s="106">
        <v>0</v>
      </c>
      <c r="AC31" s="106">
        <v>0</v>
      </c>
      <c r="AD31" s="106">
        <v>9</v>
      </c>
      <c r="AE31" s="123" t="s">
        <v>46</v>
      </c>
      <c r="AF31" s="122" t="s">
        <v>114</v>
      </c>
      <c r="AG31" s="106">
        <f t="shared" si="45"/>
        <v>9370</v>
      </c>
      <c r="AH31" s="106">
        <v>1</v>
      </c>
      <c r="AI31" s="106">
        <v>41</v>
      </c>
      <c r="AJ31" s="106">
        <v>9105</v>
      </c>
      <c r="AK31" s="106">
        <v>99</v>
      </c>
      <c r="AL31" s="106">
        <v>45</v>
      </c>
      <c r="AM31" s="106">
        <v>0</v>
      </c>
      <c r="AN31" s="106">
        <v>0</v>
      </c>
      <c r="AO31" s="106">
        <v>79</v>
      </c>
      <c r="AP31" s="106">
        <f t="shared" si="46"/>
        <v>181</v>
      </c>
      <c r="AQ31" s="106">
        <v>0</v>
      </c>
      <c r="AR31" s="106">
        <v>0</v>
      </c>
      <c r="AS31" s="106">
        <v>180</v>
      </c>
      <c r="AT31" s="106">
        <v>0</v>
      </c>
      <c r="AU31" s="106">
        <v>0</v>
      </c>
      <c r="AV31" s="106">
        <v>0</v>
      </c>
      <c r="AW31" s="106">
        <v>0</v>
      </c>
      <c r="AX31" s="106">
        <v>1</v>
      </c>
      <c r="AY31" s="123" t="s">
        <v>46</v>
      </c>
    </row>
    <row r="32" spans="1:51" s="6" customFormat="1" ht="6" customHeight="1">
      <c r="A32" s="129"/>
      <c r="B32" s="111"/>
      <c r="C32" s="112"/>
      <c r="D32" s="112"/>
      <c r="E32" s="112"/>
      <c r="F32" s="112"/>
      <c r="G32" s="112"/>
      <c r="H32" s="112"/>
      <c r="I32" s="112"/>
      <c r="J32" s="112"/>
      <c r="K32" s="130"/>
      <c r="L32" s="129"/>
      <c r="M32" s="112"/>
      <c r="N32" s="113"/>
      <c r="O32" s="113"/>
      <c r="P32" s="113"/>
      <c r="Q32" s="113"/>
      <c r="R32" s="113"/>
      <c r="S32" s="113"/>
      <c r="T32" s="113"/>
      <c r="U32" s="113"/>
      <c r="V32" s="112"/>
      <c r="W32" s="113"/>
      <c r="X32" s="113"/>
      <c r="Y32" s="113"/>
      <c r="Z32" s="113"/>
      <c r="AA32" s="113"/>
      <c r="AB32" s="113"/>
      <c r="AC32" s="113"/>
      <c r="AD32" s="113"/>
      <c r="AE32" s="130"/>
      <c r="AF32" s="129"/>
      <c r="AG32" s="112"/>
      <c r="AH32" s="113"/>
      <c r="AI32" s="113"/>
      <c r="AJ32" s="113"/>
      <c r="AK32" s="113"/>
      <c r="AL32" s="113"/>
      <c r="AM32" s="113"/>
      <c r="AN32" s="113"/>
      <c r="AO32" s="113"/>
      <c r="AP32" s="112"/>
      <c r="AQ32" s="113"/>
      <c r="AR32" s="113"/>
      <c r="AS32" s="113"/>
      <c r="AT32" s="113"/>
      <c r="AU32" s="113"/>
      <c r="AV32" s="113"/>
      <c r="AW32" s="113"/>
      <c r="AX32" s="113"/>
      <c r="AY32" s="130"/>
    </row>
    <row r="33" spans="1:51" s="23" customFormat="1" ht="15" customHeight="1">
      <c r="A33" s="11" t="s">
        <v>298</v>
      </c>
      <c r="K33" s="269"/>
      <c r="L33" s="11" t="s">
        <v>298</v>
      </c>
      <c r="V33" s="284"/>
      <c r="W33" s="312" t="s">
        <v>449</v>
      </c>
      <c r="X33" s="312"/>
      <c r="Y33" s="312"/>
      <c r="Z33" s="312"/>
      <c r="AA33" s="312"/>
      <c r="AB33" s="312"/>
      <c r="AC33" s="312"/>
      <c r="AD33" s="312"/>
      <c r="AE33" s="312"/>
      <c r="AF33" s="11" t="s">
        <v>298</v>
      </c>
      <c r="AP33" s="80"/>
      <c r="AQ33" s="312" t="s">
        <v>449</v>
      </c>
      <c r="AR33" s="312"/>
      <c r="AS33" s="312"/>
      <c r="AT33" s="312"/>
      <c r="AU33" s="312"/>
      <c r="AV33" s="312"/>
      <c r="AW33" s="312"/>
      <c r="AX33" s="312"/>
      <c r="AY33" s="312"/>
    </row>
    <row r="34" spans="1:51" s="23" customFormat="1" ht="15" customHeight="1">
      <c r="A34" s="11" t="s">
        <v>435</v>
      </c>
      <c r="K34" s="269"/>
      <c r="L34" s="11" t="s">
        <v>435</v>
      </c>
      <c r="V34" s="284"/>
      <c r="W34" s="313" t="s">
        <v>450</v>
      </c>
      <c r="X34" s="313"/>
      <c r="Y34" s="313"/>
      <c r="Z34" s="313"/>
      <c r="AA34" s="313"/>
      <c r="AB34" s="313"/>
      <c r="AC34" s="313"/>
      <c r="AD34" s="313"/>
      <c r="AE34" s="313"/>
      <c r="AF34" s="11" t="s">
        <v>435</v>
      </c>
      <c r="AP34" s="80"/>
      <c r="AQ34" s="313" t="s">
        <v>450</v>
      </c>
      <c r="AR34" s="313"/>
      <c r="AS34" s="313"/>
      <c r="AT34" s="313"/>
      <c r="AU34" s="313"/>
      <c r="AV34" s="313"/>
      <c r="AW34" s="313"/>
      <c r="AX34" s="313"/>
      <c r="AY34" s="313"/>
    </row>
    <row r="35" spans="1:51" s="23" customFormat="1" ht="15" customHeight="1">
      <c r="A35" s="11" t="s">
        <v>436</v>
      </c>
      <c r="K35" s="269"/>
      <c r="L35" s="11" t="s">
        <v>436</v>
      </c>
      <c r="V35" s="284"/>
      <c r="AE35" s="269" t="s">
        <v>451</v>
      </c>
      <c r="AF35" s="11" t="s">
        <v>436</v>
      </c>
      <c r="AP35" s="80"/>
      <c r="AY35" s="269" t="s">
        <v>451</v>
      </c>
    </row>
    <row r="36" spans="1:51" ht="12.75">
      <c r="A36" s="69"/>
      <c r="B36" s="42"/>
      <c r="C36" s="42"/>
      <c r="D36" s="42"/>
      <c r="E36" s="42"/>
      <c r="F36" s="42"/>
      <c r="G36" s="42"/>
      <c r="H36" s="42"/>
      <c r="I36" s="42"/>
      <c r="J36" s="42"/>
      <c r="L36" s="69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F36" s="69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</row>
    <row r="37" spans="1:5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</row>
  </sheetData>
  <mergeCells count="4">
    <mergeCell ref="W33:AE33"/>
    <mergeCell ref="W34:AE34"/>
    <mergeCell ref="AQ33:AY33"/>
    <mergeCell ref="AQ34:AY34"/>
  </mergeCells>
  <phoneticPr fontId="32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9" fitToWidth="5" pageOrder="overThenDown" orientation="portrait" blackAndWhite="1" r:id="rId1"/>
  <headerFooter alignWithMargins="0"/>
  <colBreaks count="4" manualBreakCount="4">
    <brk id="11" max="34" man="1"/>
    <brk id="21" max="34" man="1"/>
    <brk id="31" max="34" man="1"/>
    <brk id="41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view="pageBreakPreview" zoomScale="85" zoomScaleNormal="81" zoomScaleSheetLayoutView="85" workbookViewId="0">
      <selection activeCell="A2" sqref="A2"/>
    </sheetView>
  </sheetViews>
  <sheetFormatPr defaultRowHeight="12"/>
  <cols>
    <col min="1" max="1" width="6.875" style="10" customWidth="1"/>
    <col min="2" max="2" width="7.5" style="10" customWidth="1"/>
    <col min="3" max="3" width="8.125" style="10" customWidth="1"/>
    <col min="4" max="4" width="7.875" style="10" customWidth="1"/>
    <col min="5" max="5" width="9.25" style="10" customWidth="1"/>
    <col min="6" max="6" width="8.5" style="10" customWidth="1"/>
    <col min="7" max="7" width="9.5" style="10" customWidth="1"/>
    <col min="8" max="8" width="7.25" style="10" customWidth="1"/>
    <col min="9" max="9" width="8.875" style="10" customWidth="1"/>
    <col min="10" max="10" width="7.375" style="10" customWidth="1"/>
    <col min="11" max="11" width="8.375" style="10" customWidth="1"/>
    <col min="12" max="12" width="9.875" style="10" customWidth="1"/>
    <col min="13" max="13" width="10.25" style="10" customWidth="1"/>
    <col min="14" max="15" width="10.125" style="10" customWidth="1"/>
    <col min="16" max="17" width="9.625" style="10" customWidth="1"/>
    <col min="18" max="19" width="9.875" style="10" customWidth="1"/>
    <col min="20" max="20" width="10.125" style="10" customWidth="1"/>
    <col min="21" max="16384" width="9" style="10"/>
  </cols>
  <sheetData>
    <row r="1" spans="1:23" s="54" customFormat="1" ht="24.95" customHeight="1">
      <c r="A1" s="54" t="s">
        <v>209</v>
      </c>
      <c r="C1" s="56"/>
      <c r="T1" s="77" t="s">
        <v>219</v>
      </c>
    </row>
    <row r="2" spans="1:23" s="9" customFormat="1" ht="24.95" customHeight="1">
      <c r="A2" s="78" t="s">
        <v>453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136" t="s">
        <v>334</v>
      </c>
      <c r="M2" s="136"/>
      <c r="N2" s="136"/>
      <c r="O2" s="136"/>
      <c r="P2" s="136"/>
      <c r="Q2" s="136"/>
      <c r="R2" s="136"/>
      <c r="S2" s="136"/>
      <c r="T2" s="136"/>
    </row>
    <row r="3" spans="1:23" ht="23.1" customHeight="1"/>
    <row r="4" spans="1:23" s="11" customFormat="1" ht="15" customHeight="1" thickBot="1">
      <c r="A4" s="291" t="s">
        <v>303</v>
      </c>
      <c r="B4" s="291"/>
      <c r="D4" s="11" t="s">
        <v>16</v>
      </c>
      <c r="S4" s="289"/>
      <c r="T4" s="289" t="s">
        <v>304</v>
      </c>
    </row>
    <row r="5" spans="1:23" s="12" customFormat="1" ht="18" customHeight="1">
      <c r="A5" s="82" t="s">
        <v>88</v>
      </c>
      <c r="B5" s="137" t="s">
        <v>250</v>
      </c>
      <c r="C5" s="138"/>
      <c r="D5" s="138"/>
      <c r="E5" s="138"/>
      <c r="F5" s="138"/>
      <c r="G5" s="138"/>
      <c r="H5" s="138"/>
      <c r="I5" s="139"/>
      <c r="J5" s="139" t="s">
        <v>16</v>
      </c>
      <c r="K5" s="139"/>
      <c r="L5" s="314" t="s">
        <v>256</v>
      </c>
      <c r="M5" s="315"/>
      <c r="N5" s="315"/>
      <c r="O5" s="315"/>
      <c r="P5" s="315"/>
      <c r="Q5" s="315"/>
      <c r="R5" s="315"/>
      <c r="S5" s="315"/>
      <c r="T5" s="86" t="s">
        <v>162</v>
      </c>
    </row>
    <row r="6" spans="1:23" s="12" customFormat="1" ht="18" customHeight="1">
      <c r="A6" s="88"/>
      <c r="B6" s="140" t="s">
        <v>251</v>
      </c>
      <c r="C6" s="141"/>
      <c r="D6" s="142" t="s">
        <v>252</v>
      </c>
      <c r="E6" s="143"/>
      <c r="F6" s="144" t="s">
        <v>253</v>
      </c>
      <c r="G6" s="145"/>
      <c r="H6" s="140" t="s">
        <v>254</v>
      </c>
      <c r="I6" s="146"/>
      <c r="J6" s="316" t="s">
        <v>255</v>
      </c>
      <c r="K6" s="317"/>
      <c r="L6" s="317" t="s">
        <v>257</v>
      </c>
      <c r="M6" s="318"/>
      <c r="N6" s="147" t="s">
        <v>258</v>
      </c>
      <c r="O6" s="146"/>
      <c r="P6" s="147" t="s">
        <v>452</v>
      </c>
      <c r="Q6" s="146"/>
      <c r="R6" s="147" t="s">
        <v>259</v>
      </c>
      <c r="S6" s="148"/>
      <c r="T6" s="290" t="s">
        <v>16</v>
      </c>
    </row>
    <row r="7" spans="1:23" s="12" customFormat="1" ht="15.75" customHeight="1">
      <c r="A7" s="88"/>
      <c r="B7" s="252" t="s">
        <v>165</v>
      </c>
      <c r="C7" s="252" t="s">
        <v>204</v>
      </c>
      <c r="D7" s="252" t="s">
        <v>165</v>
      </c>
      <c r="E7" s="252" t="s">
        <v>204</v>
      </c>
      <c r="F7" s="252" t="s">
        <v>165</v>
      </c>
      <c r="G7" s="252" t="s">
        <v>204</v>
      </c>
      <c r="H7" s="252" t="s">
        <v>165</v>
      </c>
      <c r="I7" s="252" t="s">
        <v>204</v>
      </c>
      <c r="J7" s="252" t="s">
        <v>165</v>
      </c>
      <c r="K7" s="92" t="s">
        <v>204</v>
      </c>
      <c r="L7" s="88" t="s">
        <v>165</v>
      </c>
      <c r="M7" s="252" t="s">
        <v>133</v>
      </c>
      <c r="N7" s="252" t="s">
        <v>165</v>
      </c>
      <c r="O7" s="252" t="s">
        <v>133</v>
      </c>
      <c r="P7" s="252" t="s">
        <v>165</v>
      </c>
      <c r="Q7" s="252" t="s">
        <v>133</v>
      </c>
      <c r="R7" s="252" t="s">
        <v>165</v>
      </c>
      <c r="S7" s="252" t="s">
        <v>133</v>
      </c>
      <c r="T7" s="290"/>
    </row>
    <row r="8" spans="1:23" s="12" customFormat="1" ht="15.75" customHeight="1">
      <c r="A8" s="88" t="s">
        <v>16</v>
      </c>
      <c r="B8" s="93" t="s">
        <v>335</v>
      </c>
      <c r="C8" s="93" t="s">
        <v>335</v>
      </c>
      <c r="D8" s="93" t="s">
        <v>335</v>
      </c>
      <c r="E8" s="93" t="s">
        <v>335</v>
      </c>
      <c r="F8" s="93" t="s">
        <v>335</v>
      </c>
      <c r="G8" s="93" t="s">
        <v>335</v>
      </c>
      <c r="H8" s="93" t="s">
        <v>335</v>
      </c>
      <c r="I8" s="93" t="s">
        <v>335</v>
      </c>
      <c r="J8" s="93" t="s">
        <v>335</v>
      </c>
      <c r="K8" s="290" t="s">
        <v>335</v>
      </c>
      <c r="L8" s="168" t="s">
        <v>335</v>
      </c>
      <c r="M8" s="93"/>
      <c r="N8" s="93" t="s">
        <v>335</v>
      </c>
      <c r="O8" s="93"/>
      <c r="P8" s="93" t="s">
        <v>335</v>
      </c>
      <c r="Q8" s="93"/>
      <c r="R8" s="93" t="s">
        <v>335</v>
      </c>
      <c r="S8" s="93"/>
      <c r="T8" s="290" t="s">
        <v>16</v>
      </c>
    </row>
    <row r="9" spans="1:23" s="12" customFormat="1" ht="15.75" customHeight="1">
      <c r="A9" s="95" t="s">
        <v>143</v>
      </c>
      <c r="B9" s="97" t="s">
        <v>207</v>
      </c>
      <c r="C9" s="97" t="s">
        <v>83</v>
      </c>
      <c r="D9" s="97" t="s">
        <v>207</v>
      </c>
      <c r="E9" s="97" t="s">
        <v>83</v>
      </c>
      <c r="F9" s="97" t="s">
        <v>207</v>
      </c>
      <c r="G9" s="97" t="s">
        <v>83</v>
      </c>
      <c r="H9" s="97" t="s">
        <v>207</v>
      </c>
      <c r="I9" s="97" t="s">
        <v>83</v>
      </c>
      <c r="J9" s="97" t="s">
        <v>207</v>
      </c>
      <c r="K9" s="98" t="s">
        <v>83</v>
      </c>
      <c r="L9" s="171" t="s">
        <v>207</v>
      </c>
      <c r="M9" s="97" t="s">
        <v>108</v>
      </c>
      <c r="N9" s="97" t="s">
        <v>207</v>
      </c>
      <c r="O9" s="97" t="s">
        <v>108</v>
      </c>
      <c r="P9" s="97" t="s">
        <v>207</v>
      </c>
      <c r="Q9" s="97" t="s">
        <v>108</v>
      </c>
      <c r="R9" s="97" t="s">
        <v>207</v>
      </c>
      <c r="S9" s="97" t="s">
        <v>108</v>
      </c>
      <c r="T9" s="98" t="s">
        <v>199</v>
      </c>
    </row>
    <row r="10" spans="1:23" s="13" customFormat="1" ht="24.75" customHeight="1">
      <c r="A10" s="131">
        <v>2016</v>
      </c>
      <c r="B10" s="132">
        <v>11040</v>
      </c>
      <c r="C10" s="133">
        <v>196844</v>
      </c>
      <c r="D10" s="133">
        <v>589</v>
      </c>
      <c r="E10" s="133">
        <v>16792</v>
      </c>
      <c r="F10" s="133">
        <v>1208</v>
      </c>
      <c r="G10" s="133">
        <v>86774</v>
      </c>
      <c r="H10" s="133">
        <v>6840</v>
      </c>
      <c r="I10" s="133">
        <v>73383</v>
      </c>
      <c r="J10" s="133">
        <v>2403</v>
      </c>
      <c r="K10" s="133">
        <v>19895</v>
      </c>
      <c r="L10" s="101">
        <v>16623</v>
      </c>
      <c r="M10" s="101">
        <v>46778</v>
      </c>
      <c r="N10" s="101">
        <v>13355</v>
      </c>
      <c r="O10" s="101">
        <v>45385</v>
      </c>
      <c r="P10" s="101">
        <v>1665</v>
      </c>
      <c r="Q10" s="101">
        <v>1526</v>
      </c>
      <c r="R10" s="101">
        <v>1603</v>
      </c>
      <c r="S10" s="102">
        <v>502</v>
      </c>
      <c r="T10" s="30">
        <v>2016</v>
      </c>
    </row>
    <row r="11" spans="1:23" s="13" customFormat="1" ht="24.75" customHeight="1">
      <c r="A11" s="131">
        <v>2017</v>
      </c>
      <c r="B11" s="132">
        <v>11052</v>
      </c>
      <c r="C11" s="133">
        <v>191360</v>
      </c>
      <c r="D11" s="133">
        <v>573</v>
      </c>
      <c r="E11" s="133">
        <v>15599</v>
      </c>
      <c r="F11" s="133">
        <v>1236</v>
      </c>
      <c r="G11" s="133">
        <v>82483</v>
      </c>
      <c r="H11" s="133">
        <v>6840</v>
      </c>
      <c r="I11" s="133">
        <v>73383</v>
      </c>
      <c r="J11" s="133">
        <v>2403</v>
      </c>
      <c r="K11" s="133">
        <v>19895</v>
      </c>
      <c r="L11" s="101">
        <v>16635</v>
      </c>
      <c r="M11" s="101">
        <v>47428</v>
      </c>
      <c r="N11" s="101">
        <v>13355</v>
      </c>
      <c r="O11" s="101">
        <v>45385</v>
      </c>
      <c r="P11" s="101">
        <v>1666</v>
      </c>
      <c r="Q11" s="101">
        <v>1526</v>
      </c>
      <c r="R11" s="101">
        <v>1614</v>
      </c>
      <c r="S11" s="102">
        <v>517</v>
      </c>
      <c r="T11" s="30">
        <v>2017</v>
      </c>
    </row>
    <row r="12" spans="1:23" s="13" customFormat="1" ht="24.75" customHeight="1">
      <c r="A12" s="131">
        <v>2018</v>
      </c>
      <c r="B12" s="132">
        <v>10810</v>
      </c>
      <c r="C12" s="133">
        <v>190756</v>
      </c>
      <c r="D12" s="133">
        <v>544</v>
      </c>
      <c r="E12" s="133">
        <v>14492</v>
      </c>
      <c r="F12" s="133">
        <v>1225</v>
      </c>
      <c r="G12" s="133">
        <v>79116</v>
      </c>
      <c r="H12" s="133">
        <v>6666</v>
      </c>
      <c r="I12" s="133">
        <v>77351</v>
      </c>
      <c r="J12" s="133">
        <v>2375</v>
      </c>
      <c r="K12" s="133">
        <v>19797</v>
      </c>
      <c r="L12" s="101">
        <v>17432</v>
      </c>
      <c r="M12" s="101">
        <v>55457</v>
      </c>
      <c r="N12" s="101">
        <v>14285</v>
      </c>
      <c r="O12" s="101">
        <v>53351</v>
      </c>
      <c r="P12" s="101">
        <v>1684</v>
      </c>
      <c r="Q12" s="101">
        <v>1626</v>
      </c>
      <c r="R12" s="101">
        <v>1463</v>
      </c>
      <c r="S12" s="102">
        <v>480</v>
      </c>
      <c r="T12" s="30">
        <v>2018</v>
      </c>
    </row>
    <row r="13" spans="1:23" s="13" customFormat="1" ht="24.75" customHeight="1">
      <c r="A13" s="131">
        <v>2019</v>
      </c>
      <c r="B13" s="132">
        <v>10769</v>
      </c>
      <c r="C13" s="133">
        <v>182962</v>
      </c>
      <c r="D13" s="133">
        <v>544</v>
      </c>
      <c r="E13" s="133">
        <v>13529</v>
      </c>
      <c r="F13" s="133">
        <v>1231</v>
      </c>
      <c r="G13" s="133">
        <v>81517</v>
      </c>
      <c r="H13" s="133">
        <v>6749</v>
      </c>
      <c r="I13" s="133">
        <v>68251</v>
      </c>
      <c r="J13" s="133">
        <v>2245</v>
      </c>
      <c r="K13" s="133">
        <v>19665</v>
      </c>
      <c r="L13" s="101">
        <v>17812</v>
      </c>
      <c r="M13" s="101">
        <v>44296</v>
      </c>
      <c r="N13" s="101">
        <v>14916</v>
      </c>
      <c r="O13" s="101">
        <v>42348</v>
      </c>
      <c r="P13" s="101">
        <v>1639</v>
      </c>
      <c r="Q13" s="101">
        <v>1587</v>
      </c>
      <c r="R13" s="101">
        <v>1257</v>
      </c>
      <c r="S13" s="101">
        <v>361</v>
      </c>
      <c r="T13" s="30">
        <v>2019</v>
      </c>
    </row>
    <row r="14" spans="1:23" s="13" customFormat="1" ht="24.75" customHeight="1">
      <c r="A14" s="131">
        <v>2020</v>
      </c>
      <c r="B14" s="132">
        <v>10826</v>
      </c>
      <c r="C14" s="133">
        <v>127506</v>
      </c>
      <c r="D14" s="133">
        <v>536</v>
      </c>
      <c r="E14" s="133">
        <v>7403</v>
      </c>
      <c r="F14" s="133">
        <v>1322</v>
      </c>
      <c r="G14" s="133">
        <v>62132</v>
      </c>
      <c r="H14" s="133">
        <v>6698</v>
      </c>
      <c r="I14" s="133">
        <v>46790</v>
      </c>
      <c r="J14" s="133">
        <v>2270</v>
      </c>
      <c r="K14" s="133">
        <v>11181</v>
      </c>
      <c r="L14" s="101">
        <v>17553</v>
      </c>
      <c r="M14" s="101">
        <v>52648</v>
      </c>
      <c r="N14" s="101">
        <v>14731</v>
      </c>
      <c r="O14" s="101">
        <v>50599.4</v>
      </c>
      <c r="P14" s="101">
        <v>1639</v>
      </c>
      <c r="Q14" s="101">
        <v>1642.6</v>
      </c>
      <c r="R14" s="101">
        <v>1183</v>
      </c>
      <c r="S14" s="101">
        <v>406</v>
      </c>
      <c r="T14" s="30">
        <v>2020</v>
      </c>
    </row>
    <row r="15" spans="1:23" s="33" customFormat="1" ht="59.1" customHeight="1">
      <c r="A15" s="134">
        <f>A14+1</f>
        <v>2021</v>
      </c>
      <c r="B15" s="63">
        <f>B27</f>
        <v>10468</v>
      </c>
      <c r="C15" s="63">
        <f>SUM(C16:C27)</f>
        <v>108541</v>
      </c>
      <c r="D15" s="63">
        <f>D27</f>
        <v>463</v>
      </c>
      <c r="E15" s="63">
        <f>SUM(E16:E27)</f>
        <v>6527</v>
      </c>
      <c r="F15" s="63">
        <f>F27</f>
        <v>1324</v>
      </c>
      <c r="G15" s="63">
        <f>SUM(G16:G27)</f>
        <v>60969</v>
      </c>
      <c r="H15" s="63">
        <f>H27</f>
        <v>6613</v>
      </c>
      <c r="I15" s="63">
        <f>SUM(I16:I27)</f>
        <v>26858</v>
      </c>
      <c r="J15" s="63">
        <f>J27</f>
        <v>2068</v>
      </c>
      <c r="K15" s="63">
        <f>SUM(K16:K27)</f>
        <v>14187</v>
      </c>
      <c r="L15" s="63">
        <f t="shared" ref="L15:R15" si="0">L27</f>
        <v>17804</v>
      </c>
      <c r="M15" s="63">
        <f>SUM(O15,Q15,S15)</f>
        <v>52455.019417475727</v>
      </c>
      <c r="N15" s="63">
        <f t="shared" si="0"/>
        <v>14746</v>
      </c>
      <c r="O15" s="63">
        <f>SUM(O16:O27)</f>
        <v>50387</v>
      </c>
      <c r="P15" s="63">
        <f t="shared" si="0"/>
        <v>1827</v>
      </c>
      <c r="Q15" s="63">
        <f>SUM(Q16:Q27)</f>
        <v>1691.0194174757282</v>
      </c>
      <c r="R15" s="63">
        <f t="shared" si="0"/>
        <v>1231</v>
      </c>
      <c r="S15" s="63">
        <f>SUM(S16:S27)</f>
        <v>377</v>
      </c>
      <c r="T15" s="35">
        <f>$A$15</f>
        <v>2021</v>
      </c>
      <c r="V15" s="34"/>
    </row>
    <row r="16" spans="1:23" s="13" customFormat="1" ht="24.75" customHeight="1">
      <c r="A16" s="131" t="s">
        <v>260</v>
      </c>
      <c r="B16" s="150">
        <v>10613</v>
      </c>
      <c r="C16" s="125">
        <f>SUM(E16,G16,I16,K16)</f>
        <v>7432</v>
      </c>
      <c r="D16" s="126">
        <v>510</v>
      </c>
      <c r="E16" s="126">
        <v>434</v>
      </c>
      <c r="F16" s="126">
        <v>1322</v>
      </c>
      <c r="G16" s="126">
        <v>4261</v>
      </c>
      <c r="H16" s="125">
        <v>6613</v>
      </c>
      <c r="I16" s="125">
        <v>2003</v>
      </c>
      <c r="J16" s="126">
        <v>2168</v>
      </c>
      <c r="K16" s="126">
        <v>734</v>
      </c>
      <c r="L16" s="126">
        <v>17600</v>
      </c>
      <c r="M16" s="126">
        <v>4361.3042071197415</v>
      </c>
      <c r="N16" s="125">
        <v>14755</v>
      </c>
      <c r="O16" s="125">
        <v>4193</v>
      </c>
      <c r="P16" s="125">
        <v>1660</v>
      </c>
      <c r="Q16" s="125">
        <v>134.30420711974111</v>
      </c>
      <c r="R16" s="125">
        <v>1185</v>
      </c>
      <c r="S16" s="127">
        <v>34</v>
      </c>
      <c r="T16" s="60" t="s">
        <v>136</v>
      </c>
      <c r="W16" s="223"/>
    </row>
    <row r="17" spans="1:23" s="13" customFormat="1" ht="25.35" customHeight="1">
      <c r="A17" s="131" t="s">
        <v>261</v>
      </c>
      <c r="B17" s="150">
        <v>10614</v>
      </c>
      <c r="C17" s="125">
        <f t="shared" ref="C17:C27" si="1">SUM(E17,G17,I17,K17)</f>
        <v>7433</v>
      </c>
      <c r="D17" s="126">
        <v>509</v>
      </c>
      <c r="E17" s="126">
        <v>474</v>
      </c>
      <c r="F17" s="126">
        <v>1324</v>
      </c>
      <c r="G17" s="126">
        <v>4222</v>
      </c>
      <c r="H17" s="135">
        <v>6613</v>
      </c>
      <c r="I17" s="125">
        <v>2088</v>
      </c>
      <c r="J17" s="126">
        <v>2168</v>
      </c>
      <c r="K17" s="126">
        <v>649</v>
      </c>
      <c r="L17" s="126">
        <v>17644</v>
      </c>
      <c r="M17" s="126">
        <v>4362.0323624595467</v>
      </c>
      <c r="N17" s="125">
        <v>14780</v>
      </c>
      <c r="O17" s="125">
        <v>4199</v>
      </c>
      <c r="P17" s="125">
        <v>1669</v>
      </c>
      <c r="Q17" s="125">
        <v>135.03236245954693</v>
      </c>
      <c r="R17" s="135">
        <v>1195</v>
      </c>
      <c r="S17" s="151">
        <v>28</v>
      </c>
      <c r="T17" s="60" t="s">
        <v>96</v>
      </c>
      <c r="W17" s="223"/>
    </row>
    <row r="18" spans="1:23" s="13" customFormat="1" ht="25.35" customHeight="1">
      <c r="A18" s="131" t="s">
        <v>262</v>
      </c>
      <c r="B18" s="150">
        <v>10530</v>
      </c>
      <c r="C18" s="125">
        <f t="shared" si="1"/>
        <v>9449</v>
      </c>
      <c r="D18" s="126">
        <v>509</v>
      </c>
      <c r="E18" s="126">
        <v>555</v>
      </c>
      <c r="F18" s="126">
        <v>1324</v>
      </c>
      <c r="G18" s="126">
        <v>5404</v>
      </c>
      <c r="H18" s="135">
        <v>6613</v>
      </c>
      <c r="I18" s="125">
        <v>2364</v>
      </c>
      <c r="J18" s="126">
        <v>2084</v>
      </c>
      <c r="K18" s="126">
        <v>1126</v>
      </c>
      <c r="L18" s="126">
        <v>17659</v>
      </c>
      <c r="M18" s="126">
        <v>4361.4595469255664</v>
      </c>
      <c r="N18" s="125">
        <v>14763</v>
      </c>
      <c r="O18" s="125">
        <v>4195</v>
      </c>
      <c r="P18" s="125">
        <v>1699</v>
      </c>
      <c r="Q18" s="125">
        <v>137.45954692556634</v>
      </c>
      <c r="R18" s="135">
        <v>1197</v>
      </c>
      <c r="S18" s="151">
        <v>29</v>
      </c>
      <c r="T18" s="60" t="s">
        <v>144</v>
      </c>
      <c r="W18" s="223"/>
    </row>
    <row r="19" spans="1:23" s="13" customFormat="1" ht="45" customHeight="1">
      <c r="A19" s="131" t="s">
        <v>263</v>
      </c>
      <c r="B19" s="150">
        <v>10528</v>
      </c>
      <c r="C19" s="125">
        <f t="shared" si="1"/>
        <v>9440</v>
      </c>
      <c r="D19" s="126">
        <v>509</v>
      </c>
      <c r="E19" s="126">
        <v>559</v>
      </c>
      <c r="F19" s="126">
        <v>1320</v>
      </c>
      <c r="G19" s="126">
        <v>5308</v>
      </c>
      <c r="H19" s="135">
        <v>6613</v>
      </c>
      <c r="I19" s="125">
        <v>2320</v>
      </c>
      <c r="J19" s="126">
        <v>2086</v>
      </c>
      <c r="K19" s="126">
        <v>1253</v>
      </c>
      <c r="L19" s="126">
        <v>17661</v>
      </c>
      <c r="M19" s="126">
        <v>4359.430420711974</v>
      </c>
      <c r="N19" s="125">
        <v>14748</v>
      </c>
      <c r="O19" s="125">
        <v>4191</v>
      </c>
      <c r="P19" s="125">
        <v>1711</v>
      </c>
      <c r="Q19" s="125">
        <v>138.43042071197411</v>
      </c>
      <c r="R19" s="135">
        <v>1202</v>
      </c>
      <c r="S19" s="151">
        <v>30</v>
      </c>
      <c r="T19" s="60" t="s">
        <v>103</v>
      </c>
      <c r="W19" s="223"/>
    </row>
    <row r="20" spans="1:23" s="13" customFormat="1" ht="25.35" customHeight="1">
      <c r="A20" s="131" t="s">
        <v>264</v>
      </c>
      <c r="B20" s="150">
        <v>10553</v>
      </c>
      <c r="C20" s="125">
        <f t="shared" si="1"/>
        <v>9155</v>
      </c>
      <c r="D20" s="126">
        <v>494</v>
      </c>
      <c r="E20" s="126">
        <v>568</v>
      </c>
      <c r="F20" s="126">
        <v>1320</v>
      </c>
      <c r="G20" s="126">
        <v>5081</v>
      </c>
      <c r="H20" s="135">
        <v>6613</v>
      </c>
      <c r="I20" s="125">
        <v>2243</v>
      </c>
      <c r="J20" s="126">
        <v>2126</v>
      </c>
      <c r="K20" s="126">
        <v>1263</v>
      </c>
      <c r="L20" s="126">
        <v>17665</v>
      </c>
      <c r="M20" s="126">
        <v>4357.9158576051777</v>
      </c>
      <c r="N20" s="125">
        <v>14748</v>
      </c>
      <c r="O20" s="125">
        <v>4191</v>
      </c>
      <c r="P20" s="125">
        <v>1717</v>
      </c>
      <c r="Q20" s="125">
        <v>138.91585760517799</v>
      </c>
      <c r="R20" s="135">
        <v>1200</v>
      </c>
      <c r="S20" s="151">
        <v>28</v>
      </c>
      <c r="T20" s="60" t="s">
        <v>395</v>
      </c>
      <c r="W20" s="223"/>
    </row>
    <row r="21" spans="1:23" s="13" customFormat="1" ht="25.35" customHeight="1">
      <c r="A21" s="131" t="s">
        <v>265</v>
      </c>
      <c r="B21" s="150">
        <v>10572</v>
      </c>
      <c r="C21" s="125">
        <f t="shared" si="1"/>
        <v>9664</v>
      </c>
      <c r="D21" s="126">
        <v>496</v>
      </c>
      <c r="E21" s="126">
        <v>550</v>
      </c>
      <c r="F21" s="126">
        <v>1322</v>
      </c>
      <c r="G21" s="126">
        <v>5346</v>
      </c>
      <c r="H21" s="125">
        <v>6613</v>
      </c>
      <c r="I21" s="125">
        <v>2303</v>
      </c>
      <c r="J21" s="126">
        <v>2141</v>
      </c>
      <c r="K21" s="126">
        <v>1465</v>
      </c>
      <c r="L21" s="126">
        <v>17710</v>
      </c>
      <c r="M21" s="126">
        <v>4370.37216828479</v>
      </c>
      <c r="N21" s="125">
        <v>14775</v>
      </c>
      <c r="O21" s="125">
        <v>4198</v>
      </c>
      <c r="P21" s="125">
        <v>1735</v>
      </c>
      <c r="Q21" s="125">
        <v>140.37216828478964</v>
      </c>
      <c r="R21" s="125">
        <v>1200</v>
      </c>
      <c r="S21" s="127">
        <v>32</v>
      </c>
      <c r="T21" s="60" t="s">
        <v>153</v>
      </c>
      <c r="W21" s="223"/>
    </row>
    <row r="22" spans="1:23" s="13" customFormat="1" ht="45" customHeight="1">
      <c r="A22" s="131" t="s">
        <v>266</v>
      </c>
      <c r="B22" s="150">
        <v>10574</v>
      </c>
      <c r="C22" s="125">
        <f t="shared" si="1"/>
        <v>9047</v>
      </c>
      <c r="D22" s="126">
        <v>496</v>
      </c>
      <c r="E22" s="126">
        <v>527</v>
      </c>
      <c r="F22" s="126">
        <v>1323</v>
      </c>
      <c r="G22" s="126">
        <v>5088</v>
      </c>
      <c r="H22" s="125">
        <v>6613</v>
      </c>
      <c r="I22" s="125">
        <v>2305</v>
      </c>
      <c r="J22" s="126">
        <v>2142</v>
      </c>
      <c r="K22" s="126">
        <v>1127</v>
      </c>
      <c r="L22" s="126">
        <v>17745</v>
      </c>
      <c r="M22" s="126">
        <v>4375.9093851132684</v>
      </c>
      <c r="N22" s="125">
        <v>14787</v>
      </c>
      <c r="O22" s="125">
        <v>4201</v>
      </c>
      <c r="P22" s="125">
        <v>1754</v>
      </c>
      <c r="Q22" s="125">
        <v>141.9093851132686</v>
      </c>
      <c r="R22" s="125">
        <v>1204</v>
      </c>
      <c r="S22" s="127">
        <v>33</v>
      </c>
      <c r="T22" s="60" t="s">
        <v>99</v>
      </c>
      <c r="W22" s="223"/>
    </row>
    <row r="23" spans="1:23" s="13" customFormat="1" ht="25.35" customHeight="1">
      <c r="A23" s="131" t="s">
        <v>267</v>
      </c>
      <c r="B23" s="150">
        <v>10590</v>
      </c>
      <c r="C23" s="125">
        <f t="shared" si="1"/>
        <v>8418</v>
      </c>
      <c r="D23" s="126">
        <v>491</v>
      </c>
      <c r="E23" s="126">
        <v>508</v>
      </c>
      <c r="F23" s="126">
        <v>1323</v>
      </c>
      <c r="G23" s="126">
        <v>4814</v>
      </c>
      <c r="H23" s="125">
        <v>6613</v>
      </c>
      <c r="I23" s="125">
        <v>2165</v>
      </c>
      <c r="J23" s="126">
        <v>2163</v>
      </c>
      <c r="K23" s="126">
        <v>931</v>
      </c>
      <c r="L23" s="126">
        <v>17794</v>
      </c>
      <c r="M23" s="126">
        <v>4380.6375404530745</v>
      </c>
      <c r="N23" s="125">
        <v>14818</v>
      </c>
      <c r="O23" s="125">
        <v>4208</v>
      </c>
      <c r="P23" s="125">
        <v>1763</v>
      </c>
      <c r="Q23" s="125">
        <v>142.63754045307442</v>
      </c>
      <c r="R23" s="125">
        <v>1213</v>
      </c>
      <c r="S23" s="127">
        <v>30</v>
      </c>
      <c r="T23" s="60" t="s">
        <v>98</v>
      </c>
      <c r="W23" s="223"/>
    </row>
    <row r="24" spans="1:23" s="13" customFormat="1" ht="25.35" customHeight="1">
      <c r="A24" s="131" t="s">
        <v>268</v>
      </c>
      <c r="B24" s="150">
        <v>10582</v>
      </c>
      <c r="C24" s="125">
        <f t="shared" si="1"/>
        <v>8840</v>
      </c>
      <c r="D24" s="126">
        <v>489</v>
      </c>
      <c r="E24" s="126">
        <v>561</v>
      </c>
      <c r="F24" s="126">
        <v>1317</v>
      </c>
      <c r="G24" s="126">
        <v>5096</v>
      </c>
      <c r="H24" s="125">
        <v>6613</v>
      </c>
      <c r="I24" s="125">
        <v>2042</v>
      </c>
      <c r="J24" s="126">
        <v>2163</v>
      </c>
      <c r="K24" s="126">
        <v>1141</v>
      </c>
      <c r="L24" s="126">
        <v>17825</v>
      </c>
      <c r="M24" s="126">
        <v>4388.608414239482</v>
      </c>
      <c r="N24" s="125">
        <v>14830</v>
      </c>
      <c r="O24" s="125">
        <v>4211</v>
      </c>
      <c r="P24" s="125">
        <v>1775</v>
      </c>
      <c r="Q24" s="125">
        <v>143.60841423948219</v>
      </c>
      <c r="R24" s="125">
        <v>1220</v>
      </c>
      <c r="S24" s="127">
        <v>34</v>
      </c>
      <c r="T24" s="60" t="s">
        <v>197</v>
      </c>
      <c r="W24" s="223"/>
    </row>
    <row r="25" spans="1:23" s="13" customFormat="1" ht="45" customHeight="1">
      <c r="A25" s="131" t="s">
        <v>269</v>
      </c>
      <c r="B25" s="150">
        <v>10584</v>
      </c>
      <c r="C25" s="125">
        <f t="shared" si="1"/>
        <v>9738</v>
      </c>
      <c r="D25" s="126">
        <v>489</v>
      </c>
      <c r="E25" s="126">
        <v>611</v>
      </c>
      <c r="F25" s="126">
        <v>1316</v>
      </c>
      <c r="G25" s="126">
        <v>5492</v>
      </c>
      <c r="H25" s="125">
        <v>6613</v>
      </c>
      <c r="I25" s="125">
        <v>2327</v>
      </c>
      <c r="J25" s="126">
        <v>2166</v>
      </c>
      <c r="K25" s="126">
        <v>1308</v>
      </c>
      <c r="L25" s="126">
        <v>17815</v>
      </c>
      <c r="M25" s="126">
        <v>4378.9029126213591</v>
      </c>
      <c r="N25" s="125">
        <v>14805</v>
      </c>
      <c r="O25" s="125">
        <v>4205</v>
      </c>
      <c r="P25" s="125">
        <v>1791</v>
      </c>
      <c r="Q25" s="125">
        <v>144.90291262135921</v>
      </c>
      <c r="R25" s="125">
        <v>1219</v>
      </c>
      <c r="S25" s="127">
        <v>29</v>
      </c>
      <c r="T25" s="60" t="s">
        <v>168</v>
      </c>
      <c r="W25" s="223"/>
    </row>
    <row r="26" spans="1:23" s="13" customFormat="1" ht="25.35" customHeight="1">
      <c r="A26" s="131" t="s">
        <v>270</v>
      </c>
      <c r="B26" s="150">
        <v>10563</v>
      </c>
      <c r="C26" s="125">
        <f t="shared" si="1"/>
        <v>10001</v>
      </c>
      <c r="D26" s="126">
        <v>489</v>
      </c>
      <c r="E26" s="126">
        <v>608</v>
      </c>
      <c r="F26" s="126">
        <v>1323</v>
      </c>
      <c r="G26" s="126">
        <v>5408</v>
      </c>
      <c r="H26" s="125">
        <v>6613</v>
      </c>
      <c r="I26" s="125">
        <v>2375</v>
      </c>
      <c r="J26" s="126">
        <v>2138</v>
      </c>
      <c r="K26" s="126">
        <v>1610</v>
      </c>
      <c r="L26" s="126">
        <v>17888</v>
      </c>
      <c r="M26" s="126">
        <v>4385.6310679611652</v>
      </c>
      <c r="N26" s="125">
        <v>14801</v>
      </c>
      <c r="O26" s="125">
        <v>4204</v>
      </c>
      <c r="P26" s="125">
        <v>1800</v>
      </c>
      <c r="Q26" s="125">
        <v>145.63106796116503</v>
      </c>
      <c r="R26" s="125">
        <v>1287</v>
      </c>
      <c r="S26" s="127">
        <v>36</v>
      </c>
      <c r="T26" s="60" t="s">
        <v>185</v>
      </c>
      <c r="W26" s="223"/>
    </row>
    <row r="27" spans="1:23" s="12" customFormat="1" ht="24.75" customHeight="1">
      <c r="A27" s="131" t="s">
        <v>271</v>
      </c>
      <c r="B27" s="150">
        <v>10468</v>
      </c>
      <c r="C27" s="125">
        <f t="shared" si="1"/>
        <v>9924</v>
      </c>
      <c r="D27" s="126">
        <v>463</v>
      </c>
      <c r="E27" s="126">
        <v>572</v>
      </c>
      <c r="F27" s="126">
        <v>1324</v>
      </c>
      <c r="G27" s="126">
        <v>5449</v>
      </c>
      <c r="H27" s="126">
        <v>6613</v>
      </c>
      <c r="I27" s="126">
        <v>2323</v>
      </c>
      <c r="J27" s="126">
        <v>2068</v>
      </c>
      <c r="K27" s="126">
        <v>1580</v>
      </c>
      <c r="L27" s="126">
        <v>17804</v>
      </c>
      <c r="M27" s="126">
        <v>4372.8155339805826</v>
      </c>
      <c r="N27" s="125">
        <v>14746</v>
      </c>
      <c r="O27" s="125">
        <v>4191</v>
      </c>
      <c r="P27" s="125">
        <v>1827</v>
      </c>
      <c r="Q27" s="125">
        <v>147.81553398058253</v>
      </c>
      <c r="R27" s="125">
        <v>1231</v>
      </c>
      <c r="S27" s="127">
        <v>34</v>
      </c>
      <c r="T27" s="60" t="s">
        <v>138</v>
      </c>
      <c r="W27" s="223"/>
    </row>
    <row r="28" spans="1:23" s="12" customFormat="1" ht="11.1" customHeight="1">
      <c r="A28" s="293"/>
      <c r="B28" s="152"/>
      <c r="C28" s="153"/>
      <c r="D28" s="153"/>
      <c r="E28" s="153"/>
      <c r="F28" s="153"/>
      <c r="G28" s="153"/>
      <c r="H28" s="154"/>
      <c r="I28" s="154"/>
      <c r="J28" s="154"/>
      <c r="K28" s="154"/>
      <c r="L28" s="155"/>
      <c r="M28" s="155"/>
      <c r="N28" s="154"/>
      <c r="O28" s="154"/>
      <c r="P28" s="154"/>
      <c r="Q28" s="154"/>
      <c r="R28" s="154"/>
      <c r="S28" s="154"/>
      <c r="T28" s="292"/>
    </row>
    <row r="29" spans="1:23" s="23" customFormat="1" ht="15" customHeight="1">
      <c r="A29" s="11" t="s">
        <v>297</v>
      </c>
      <c r="J29" s="23" t="s">
        <v>16</v>
      </c>
      <c r="T29" s="289" t="s">
        <v>343</v>
      </c>
    </row>
    <row r="30" spans="1:23" ht="12.75">
      <c r="A30" s="6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36"/>
    </row>
    <row r="31" spans="1:23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</row>
  </sheetData>
  <mergeCells count="3">
    <mergeCell ref="L5:S5"/>
    <mergeCell ref="J6:K6"/>
    <mergeCell ref="L6:M6"/>
  </mergeCells>
  <phoneticPr fontId="32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0" pageOrder="overThenDown" orientation="portrait" blackAndWhite="1" r:id="rId1"/>
  <headerFooter alignWithMargins="0"/>
  <colBreaks count="1" manualBreakCount="1">
    <brk id="11" max="3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view="pageBreakPreview" zoomScale="85" zoomScaleNormal="100" zoomScaleSheetLayoutView="85" workbookViewId="0">
      <selection activeCell="A2" sqref="A2:H2"/>
    </sheetView>
  </sheetViews>
  <sheetFormatPr defaultRowHeight="12"/>
  <cols>
    <col min="1" max="1" width="12.5" style="1" customWidth="1"/>
    <col min="2" max="2" width="10.625" style="1" customWidth="1"/>
    <col min="3" max="3" width="10.5" style="1" customWidth="1"/>
    <col min="4" max="4" width="13.125" style="1" customWidth="1"/>
    <col min="5" max="5" width="9" style="1" customWidth="1"/>
    <col min="6" max="6" width="10.5" style="1" customWidth="1"/>
    <col min="7" max="7" width="10.875" style="1" customWidth="1"/>
    <col min="8" max="8" width="12.375" style="1" customWidth="1"/>
    <col min="9" max="9" width="6.875" style="1" customWidth="1"/>
    <col min="10" max="11" width="9" style="1" hidden="1" customWidth="1"/>
    <col min="12" max="12" width="12.375" style="1" hidden="1" customWidth="1"/>
    <col min="13" max="15" width="9" style="1" hidden="1" customWidth="1"/>
    <col min="16" max="16" width="4.5" style="1" hidden="1" customWidth="1"/>
    <col min="17" max="18" width="9" style="1" hidden="1" customWidth="1"/>
    <col min="19" max="19" width="12.375" style="1" hidden="1" customWidth="1"/>
    <col min="20" max="23" width="9" style="1" hidden="1" customWidth="1"/>
    <col min="24" max="16384" width="9" style="1"/>
  </cols>
  <sheetData>
    <row r="1" spans="1:22" s="45" customFormat="1" ht="24.95" customHeight="1">
      <c r="A1" s="54" t="s">
        <v>210</v>
      </c>
      <c r="B1" s="55"/>
      <c r="C1" s="56"/>
      <c r="D1" s="54"/>
      <c r="E1" s="54"/>
      <c r="F1" s="54"/>
      <c r="G1" s="54"/>
      <c r="H1" s="54"/>
    </row>
    <row r="2" spans="1:22" s="51" customFormat="1" ht="24.95" customHeight="1">
      <c r="A2" s="319" t="s">
        <v>454</v>
      </c>
      <c r="B2" s="320"/>
      <c r="C2" s="320"/>
      <c r="D2" s="320"/>
      <c r="E2" s="320"/>
      <c r="F2" s="320"/>
      <c r="G2" s="320"/>
      <c r="H2" s="320"/>
    </row>
    <row r="3" spans="1:22" ht="23.1" customHeight="1">
      <c r="A3" s="321" t="s">
        <v>336</v>
      </c>
      <c r="B3" s="322"/>
      <c r="C3" s="322"/>
      <c r="D3" s="322"/>
      <c r="E3" s="322"/>
      <c r="F3" s="322"/>
      <c r="G3" s="322"/>
      <c r="H3" s="322"/>
    </row>
    <row r="4" spans="1:22" s="7" customFormat="1" ht="15" customHeight="1" thickBot="1">
      <c r="A4" s="57" t="s">
        <v>305</v>
      </c>
      <c r="B4" s="57"/>
      <c r="C4" s="58"/>
      <c r="D4" s="58" t="s">
        <v>16</v>
      </c>
      <c r="E4" s="58"/>
      <c r="F4" s="58"/>
      <c r="G4" s="58"/>
      <c r="H4" s="62" t="s">
        <v>306</v>
      </c>
    </row>
    <row r="5" spans="1:22" s="3" customFormat="1" ht="18" customHeight="1">
      <c r="A5" s="65" t="s">
        <v>159</v>
      </c>
      <c r="B5" s="14" t="s">
        <v>273</v>
      </c>
      <c r="C5" s="15"/>
      <c r="D5" s="16"/>
      <c r="E5" s="17" t="s">
        <v>274</v>
      </c>
      <c r="F5" s="18"/>
      <c r="G5" s="15"/>
      <c r="H5" s="19" t="s">
        <v>162</v>
      </c>
    </row>
    <row r="6" spans="1:22" s="3" customFormat="1" ht="18" customHeight="1">
      <c r="A6" s="66"/>
      <c r="B6" s="68" t="s">
        <v>169</v>
      </c>
      <c r="C6" s="68" t="s">
        <v>182</v>
      </c>
      <c r="D6" s="68" t="s">
        <v>145</v>
      </c>
      <c r="E6" s="68" t="s">
        <v>202</v>
      </c>
      <c r="F6" s="68" t="s">
        <v>95</v>
      </c>
      <c r="G6" s="68" t="s">
        <v>102</v>
      </c>
      <c r="H6" s="20"/>
    </row>
    <row r="7" spans="1:22" s="3" customFormat="1" ht="18" customHeight="1">
      <c r="A7" s="67" t="s">
        <v>137</v>
      </c>
      <c r="B7" s="21" t="s">
        <v>56</v>
      </c>
      <c r="C7" s="21" t="s">
        <v>37</v>
      </c>
      <c r="D7" s="21" t="s">
        <v>78</v>
      </c>
      <c r="E7" s="21" t="s">
        <v>205</v>
      </c>
      <c r="F7" s="21" t="s">
        <v>72</v>
      </c>
      <c r="G7" s="21" t="s">
        <v>78</v>
      </c>
      <c r="H7" s="22" t="s">
        <v>199</v>
      </c>
    </row>
    <row r="8" spans="1:22" s="2" customFormat="1" ht="27" customHeight="1">
      <c r="A8" s="28">
        <v>2016</v>
      </c>
      <c r="B8" s="76">
        <v>3765267</v>
      </c>
      <c r="C8" s="76">
        <v>3756740</v>
      </c>
      <c r="D8" s="76">
        <v>93872107</v>
      </c>
      <c r="E8" s="76">
        <v>2823540</v>
      </c>
      <c r="F8" s="76">
        <v>1709814</v>
      </c>
      <c r="G8" s="76">
        <v>22800739</v>
      </c>
      <c r="H8" s="29">
        <v>2016</v>
      </c>
    </row>
    <row r="9" spans="1:22" s="2" customFormat="1" ht="27" customHeight="1">
      <c r="A9" s="28">
        <v>2017</v>
      </c>
      <c r="B9" s="76">
        <v>4073493</v>
      </c>
      <c r="C9" s="76">
        <v>4088903</v>
      </c>
      <c r="D9" s="76">
        <v>97260876.929000005</v>
      </c>
      <c r="E9" s="76">
        <v>2760947</v>
      </c>
      <c r="F9" s="76">
        <v>1731480</v>
      </c>
      <c r="G9" s="76">
        <v>304625038</v>
      </c>
      <c r="H9" s="29">
        <v>2017</v>
      </c>
    </row>
    <row r="10" spans="1:22" s="13" customFormat="1" ht="27" customHeight="1">
      <c r="A10" s="59">
        <v>2018</v>
      </c>
      <c r="B10" s="76">
        <v>5135090</v>
      </c>
      <c r="C10" s="76">
        <v>5154578</v>
      </c>
      <c r="D10" s="76">
        <v>87680145</v>
      </c>
      <c r="E10" s="76">
        <v>2818325</v>
      </c>
      <c r="F10" s="76">
        <v>1744704</v>
      </c>
      <c r="G10" s="76">
        <v>16706361</v>
      </c>
      <c r="H10" s="30">
        <v>2018</v>
      </c>
    </row>
    <row r="11" spans="1:22" s="13" customFormat="1" ht="27" customHeight="1">
      <c r="A11" s="59">
        <v>2019</v>
      </c>
      <c r="B11" s="76">
        <v>2803752</v>
      </c>
      <c r="C11" s="76">
        <v>2819648</v>
      </c>
      <c r="D11" s="76">
        <v>64058375.443000004</v>
      </c>
      <c r="E11" s="76">
        <v>2940439</v>
      </c>
      <c r="F11" s="76">
        <v>1377254</v>
      </c>
      <c r="G11" s="76">
        <v>18334604</v>
      </c>
      <c r="H11" s="30">
        <v>2019</v>
      </c>
    </row>
    <row r="12" spans="1:22" s="13" customFormat="1" ht="27" customHeight="1">
      <c r="A12" s="59">
        <v>2020</v>
      </c>
      <c r="B12" s="76">
        <v>2741711</v>
      </c>
      <c r="C12" s="76">
        <v>2765461</v>
      </c>
      <c r="D12" s="76">
        <v>70673418.327999994</v>
      </c>
      <c r="E12" s="76">
        <v>3056176</v>
      </c>
      <c r="F12" s="76">
        <v>1608898</v>
      </c>
      <c r="G12" s="76">
        <v>19006487</v>
      </c>
      <c r="H12" s="30">
        <v>2020</v>
      </c>
      <c r="J12" s="13">
        <v>2566957</v>
      </c>
      <c r="K12" s="13">
        <v>2579181</v>
      </c>
      <c r="L12" s="13">
        <v>56815591961</v>
      </c>
      <c r="M12" s="13">
        <v>2727243</v>
      </c>
      <c r="N12" s="13">
        <v>1469454</v>
      </c>
      <c r="O12" s="13">
        <v>19616238</v>
      </c>
      <c r="Q12" s="13">
        <v>1506536</v>
      </c>
      <c r="R12" s="13">
        <v>1509722</v>
      </c>
      <c r="S12" s="13">
        <v>40445284968</v>
      </c>
      <c r="T12" s="13">
        <v>33704</v>
      </c>
      <c r="U12" s="13">
        <v>262026</v>
      </c>
      <c r="V12" s="13">
        <v>285008800</v>
      </c>
    </row>
    <row r="13" spans="1:22" s="33" customFormat="1" ht="50.1" customHeight="1">
      <c r="A13" s="32">
        <f>A12+1</f>
        <v>2021</v>
      </c>
      <c r="B13" s="74">
        <f>SUM(B14:B25)</f>
        <v>2924448</v>
      </c>
      <c r="C13" s="74">
        <f t="shared" ref="C13:G13" si="0">SUM(C14:C25)</f>
        <v>2947618</v>
      </c>
      <c r="D13" s="74">
        <f t="shared" si="0"/>
        <v>75335203</v>
      </c>
      <c r="E13" s="74">
        <f t="shared" si="0"/>
        <v>3102730</v>
      </c>
      <c r="F13" s="74">
        <f t="shared" si="0"/>
        <v>1648711</v>
      </c>
      <c r="G13" s="74">
        <f t="shared" si="0"/>
        <v>19044086</v>
      </c>
      <c r="H13" s="35">
        <f>$A$13</f>
        <v>2021</v>
      </c>
      <c r="J13" s="71">
        <v>2566957</v>
      </c>
      <c r="K13" s="71">
        <v>2579181</v>
      </c>
      <c r="L13" s="71">
        <v>56815591961</v>
      </c>
      <c r="M13" s="71">
        <v>2727243</v>
      </c>
      <c r="N13" s="71">
        <v>1469454</v>
      </c>
      <c r="O13" s="71">
        <v>19616238</v>
      </c>
      <c r="Q13" s="72">
        <v>1506536</v>
      </c>
      <c r="R13" s="72">
        <v>1509722</v>
      </c>
      <c r="S13" s="72">
        <v>40445284968</v>
      </c>
      <c r="T13" s="72">
        <v>33704</v>
      </c>
      <c r="U13" s="72">
        <v>262026</v>
      </c>
      <c r="V13" s="72">
        <v>285008800</v>
      </c>
    </row>
    <row r="14" spans="1:22" s="2" customFormat="1" ht="31.15" customHeight="1">
      <c r="A14" s="59" t="s">
        <v>230</v>
      </c>
      <c r="B14" s="76">
        <v>164449</v>
      </c>
      <c r="C14" s="76">
        <v>161353</v>
      </c>
      <c r="D14" s="76">
        <v>4193043</v>
      </c>
      <c r="E14" s="76">
        <v>270216</v>
      </c>
      <c r="F14" s="76">
        <v>139596</v>
      </c>
      <c r="G14" s="76">
        <v>1609869</v>
      </c>
      <c r="H14" s="60" t="s">
        <v>136</v>
      </c>
      <c r="J14" s="70">
        <v>205862</v>
      </c>
      <c r="K14" s="70">
        <v>200342</v>
      </c>
      <c r="L14" s="70">
        <v>4933426360</v>
      </c>
      <c r="M14" s="70">
        <v>245641</v>
      </c>
      <c r="N14" s="70">
        <v>111713</v>
      </c>
      <c r="O14" s="70">
        <v>2059305</v>
      </c>
      <c r="Q14" s="73">
        <v>129405</v>
      </c>
      <c r="R14" s="73">
        <v>129251</v>
      </c>
      <c r="S14" s="73">
        <v>3549580914</v>
      </c>
      <c r="T14" s="73">
        <v>1382</v>
      </c>
      <c r="U14" s="73">
        <v>22824</v>
      </c>
      <c r="V14" s="73">
        <v>31867990</v>
      </c>
    </row>
    <row r="15" spans="1:22" s="2" customFormat="1" ht="31.15" customHeight="1">
      <c r="A15" s="59" t="s">
        <v>275</v>
      </c>
      <c r="B15" s="76">
        <v>195719</v>
      </c>
      <c r="C15" s="76">
        <v>198842</v>
      </c>
      <c r="D15" s="76">
        <v>5102434</v>
      </c>
      <c r="E15" s="76">
        <v>246052</v>
      </c>
      <c r="F15" s="76">
        <v>130770</v>
      </c>
      <c r="G15" s="76">
        <v>1574477</v>
      </c>
      <c r="H15" s="60" t="s">
        <v>96</v>
      </c>
      <c r="J15" s="70">
        <v>188619</v>
      </c>
      <c r="K15" s="70">
        <v>187390</v>
      </c>
      <c r="L15" s="70">
        <v>4351872173</v>
      </c>
      <c r="M15" s="70">
        <v>266416</v>
      </c>
      <c r="N15" s="70">
        <v>122055</v>
      </c>
      <c r="O15" s="70">
        <v>2277761</v>
      </c>
      <c r="Q15" s="73">
        <v>106545</v>
      </c>
      <c r="R15" s="73">
        <v>106122</v>
      </c>
      <c r="S15" s="73">
        <v>2811761369</v>
      </c>
      <c r="T15" s="73">
        <v>1901</v>
      </c>
      <c r="U15" s="73">
        <v>19311</v>
      </c>
      <c r="V15" s="73">
        <v>17156210</v>
      </c>
    </row>
    <row r="16" spans="1:22" s="2" customFormat="1" ht="31.15" customHeight="1">
      <c r="A16" s="59" t="s">
        <v>232</v>
      </c>
      <c r="B16" s="76">
        <v>227000</v>
      </c>
      <c r="C16" s="76">
        <v>224662</v>
      </c>
      <c r="D16" s="76">
        <v>5833406</v>
      </c>
      <c r="E16" s="76">
        <v>287222</v>
      </c>
      <c r="F16" s="76">
        <v>158946</v>
      </c>
      <c r="G16" s="76">
        <v>1772509</v>
      </c>
      <c r="H16" s="60" t="s">
        <v>144</v>
      </c>
      <c r="J16" s="70">
        <v>185594</v>
      </c>
      <c r="K16" s="70">
        <v>187947</v>
      </c>
      <c r="L16" s="70">
        <v>3934849088</v>
      </c>
      <c r="M16" s="70">
        <v>265924</v>
      </c>
      <c r="N16" s="70">
        <v>114840</v>
      </c>
      <c r="O16" s="70">
        <v>2298468</v>
      </c>
      <c r="Q16" s="73">
        <v>114013</v>
      </c>
      <c r="R16" s="73">
        <v>115634</v>
      </c>
      <c r="S16" s="73">
        <v>3005555443</v>
      </c>
      <c r="T16" s="73">
        <v>2730</v>
      </c>
      <c r="U16" s="73">
        <v>26518</v>
      </c>
      <c r="V16" s="73">
        <v>23432310</v>
      </c>
    </row>
    <row r="17" spans="1:22" s="2" customFormat="1" ht="31.15" customHeight="1">
      <c r="A17" s="59" t="s">
        <v>276</v>
      </c>
      <c r="B17" s="76">
        <v>232920</v>
      </c>
      <c r="C17" s="76">
        <v>238529</v>
      </c>
      <c r="D17" s="76">
        <v>6088635</v>
      </c>
      <c r="E17" s="76">
        <v>270112</v>
      </c>
      <c r="F17" s="76">
        <v>128903</v>
      </c>
      <c r="G17" s="76">
        <v>1648447</v>
      </c>
      <c r="H17" s="60" t="s">
        <v>103</v>
      </c>
      <c r="J17" s="70">
        <v>212486</v>
      </c>
      <c r="K17" s="70">
        <v>215674</v>
      </c>
      <c r="L17" s="70">
        <v>4437022268</v>
      </c>
      <c r="M17" s="70">
        <v>266824</v>
      </c>
      <c r="N17" s="70">
        <v>125417</v>
      </c>
      <c r="O17" s="70">
        <v>2112776</v>
      </c>
      <c r="Q17" s="73">
        <v>129078</v>
      </c>
      <c r="R17" s="73">
        <v>131054</v>
      </c>
      <c r="S17" s="73">
        <v>3401917790</v>
      </c>
      <c r="T17" s="73">
        <v>3334</v>
      </c>
      <c r="U17" s="73">
        <v>24077</v>
      </c>
      <c r="V17" s="73">
        <v>16427310</v>
      </c>
    </row>
    <row r="18" spans="1:22" s="2" customFormat="1" ht="31.15" customHeight="1">
      <c r="A18" s="59" t="s">
        <v>234</v>
      </c>
      <c r="B18" s="76">
        <v>264562</v>
      </c>
      <c r="C18" s="76">
        <v>264799</v>
      </c>
      <c r="D18" s="76">
        <v>6749986</v>
      </c>
      <c r="E18" s="76">
        <v>256120</v>
      </c>
      <c r="F18" s="76">
        <v>131893</v>
      </c>
      <c r="G18" s="76">
        <v>1538136</v>
      </c>
      <c r="H18" s="60" t="s">
        <v>155</v>
      </c>
      <c r="J18" s="70">
        <v>271123</v>
      </c>
      <c r="K18" s="70">
        <v>268751</v>
      </c>
      <c r="L18" s="70">
        <v>5198763746</v>
      </c>
      <c r="M18" s="70">
        <v>224283</v>
      </c>
      <c r="N18" s="70">
        <v>139217</v>
      </c>
      <c r="O18" s="70">
        <v>1497755</v>
      </c>
      <c r="Q18" s="73">
        <v>137985</v>
      </c>
      <c r="R18" s="73">
        <v>135329</v>
      </c>
      <c r="S18" s="73">
        <v>3750600228</v>
      </c>
      <c r="T18" s="73">
        <v>4691</v>
      </c>
      <c r="U18" s="73">
        <v>23440</v>
      </c>
      <c r="V18" s="73">
        <v>27412040</v>
      </c>
    </row>
    <row r="19" spans="1:22" s="2" customFormat="1" ht="31.15" customHeight="1">
      <c r="A19" s="59" t="s">
        <v>235</v>
      </c>
      <c r="B19" s="76">
        <v>253703</v>
      </c>
      <c r="C19" s="76">
        <v>257192</v>
      </c>
      <c r="D19" s="76">
        <v>6518266</v>
      </c>
      <c r="E19" s="76">
        <v>239493</v>
      </c>
      <c r="F19" s="76">
        <v>126220</v>
      </c>
      <c r="G19" s="76">
        <v>1434776</v>
      </c>
      <c r="H19" s="60" t="s">
        <v>153</v>
      </c>
      <c r="J19" s="70">
        <v>191181</v>
      </c>
      <c r="K19" s="70">
        <v>194797</v>
      </c>
      <c r="L19" s="70">
        <v>4302163072</v>
      </c>
      <c r="M19" s="70">
        <v>230198</v>
      </c>
      <c r="N19" s="70">
        <v>134486</v>
      </c>
      <c r="O19" s="70">
        <v>1477730</v>
      </c>
      <c r="Q19" s="73">
        <v>117904</v>
      </c>
      <c r="R19" s="73">
        <v>117140</v>
      </c>
      <c r="S19" s="73">
        <v>3182986778</v>
      </c>
      <c r="T19" s="73">
        <v>3046</v>
      </c>
      <c r="U19" s="73">
        <v>22693</v>
      </c>
      <c r="V19" s="73">
        <v>15414000</v>
      </c>
    </row>
    <row r="20" spans="1:22" s="2" customFormat="1" ht="31.15" customHeight="1">
      <c r="A20" s="59" t="s">
        <v>236</v>
      </c>
      <c r="B20" s="76">
        <v>228426</v>
      </c>
      <c r="C20" s="76">
        <v>239631</v>
      </c>
      <c r="D20" s="76">
        <v>5790526</v>
      </c>
      <c r="E20" s="76">
        <v>282148</v>
      </c>
      <c r="F20" s="76">
        <v>159026</v>
      </c>
      <c r="G20" s="76">
        <v>1704514</v>
      </c>
      <c r="H20" s="60" t="s">
        <v>99</v>
      </c>
      <c r="J20" s="70">
        <v>198836</v>
      </c>
      <c r="K20" s="70">
        <v>203661</v>
      </c>
      <c r="L20" s="70">
        <v>4673984403</v>
      </c>
      <c r="M20" s="70">
        <v>213578</v>
      </c>
      <c r="N20" s="70">
        <v>127888</v>
      </c>
      <c r="O20" s="70">
        <v>1395746</v>
      </c>
      <c r="Q20" s="73">
        <v>116438</v>
      </c>
      <c r="R20" s="73">
        <v>119622</v>
      </c>
      <c r="S20" s="73">
        <v>3150976869</v>
      </c>
      <c r="T20" s="73">
        <v>2380</v>
      </c>
      <c r="U20" s="73">
        <v>23911</v>
      </c>
      <c r="V20" s="73">
        <v>12228200</v>
      </c>
    </row>
    <row r="21" spans="1:22" s="2" customFormat="1" ht="31.15" customHeight="1">
      <c r="A21" s="59" t="s">
        <v>277</v>
      </c>
      <c r="B21" s="76">
        <v>248295</v>
      </c>
      <c r="C21" s="76">
        <v>240790</v>
      </c>
      <c r="D21" s="76">
        <v>6436582</v>
      </c>
      <c r="E21" s="76">
        <v>269979</v>
      </c>
      <c r="F21" s="76">
        <v>153010</v>
      </c>
      <c r="G21" s="76">
        <v>1632212</v>
      </c>
      <c r="H21" s="60" t="s">
        <v>98</v>
      </c>
      <c r="J21" s="70">
        <v>247117</v>
      </c>
      <c r="K21" s="70">
        <v>243224</v>
      </c>
      <c r="L21" s="70">
        <v>5621695611</v>
      </c>
      <c r="M21" s="70">
        <v>226525</v>
      </c>
      <c r="N21" s="70">
        <v>138172</v>
      </c>
      <c r="O21" s="70">
        <v>1462844</v>
      </c>
      <c r="Q21" s="73">
        <v>129269</v>
      </c>
      <c r="R21" s="73">
        <v>126443</v>
      </c>
      <c r="S21" s="73">
        <v>3454718217</v>
      </c>
      <c r="T21" s="73">
        <v>4431</v>
      </c>
      <c r="U21" s="73">
        <v>22201</v>
      </c>
      <c r="V21" s="73">
        <v>24128630</v>
      </c>
    </row>
    <row r="22" spans="1:22" s="2" customFormat="1" ht="31.15" customHeight="1">
      <c r="A22" s="59" t="s">
        <v>238</v>
      </c>
      <c r="B22" s="76">
        <v>232374</v>
      </c>
      <c r="C22" s="76">
        <v>233814</v>
      </c>
      <c r="D22" s="76">
        <v>6117740</v>
      </c>
      <c r="E22" s="76">
        <v>216314</v>
      </c>
      <c r="F22" s="76">
        <v>129511</v>
      </c>
      <c r="G22" s="76">
        <v>1417252</v>
      </c>
      <c r="H22" s="60" t="s">
        <v>394</v>
      </c>
      <c r="J22" s="70">
        <v>189528</v>
      </c>
      <c r="K22" s="70">
        <v>199496</v>
      </c>
      <c r="L22" s="70">
        <v>4185738568</v>
      </c>
      <c r="M22" s="70">
        <v>215366</v>
      </c>
      <c r="N22" s="70">
        <v>122040</v>
      </c>
      <c r="O22" s="70">
        <v>1408891</v>
      </c>
      <c r="Q22" s="73">
        <v>119489</v>
      </c>
      <c r="R22" s="73">
        <v>123681</v>
      </c>
      <c r="S22" s="73">
        <v>3188817107</v>
      </c>
      <c r="T22" s="73">
        <v>1469</v>
      </c>
      <c r="U22" s="73">
        <v>21849</v>
      </c>
      <c r="V22" s="73">
        <v>8948430</v>
      </c>
    </row>
    <row r="23" spans="1:22" s="2" customFormat="1" ht="31.15" customHeight="1">
      <c r="A23" s="59" t="s">
        <v>239</v>
      </c>
      <c r="B23" s="76">
        <v>300674</v>
      </c>
      <c r="C23" s="76">
        <v>301790</v>
      </c>
      <c r="D23" s="76">
        <v>7620988</v>
      </c>
      <c r="E23" s="76">
        <v>241206</v>
      </c>
      <c r="F23" s="76">
        <v>108184</v>
      </c>
      <c r="G23" s="76">
        <v>1557841</v>
      </c>
      <c r="H23" s="60" t="s">
        <v>168</v>
      </c>
      <c r="J23" s="70">
        <v>264729</v>
      </c>
      <c r="K23" s="70">
        <v>260048</v>
      </c>
      <c r="L23" s="70">
        <v>5724200568</v>
      </c>
      <c r="M23" s="70">
        <v>180488</v>
      </c>
      <c r="N23" s="70">
        <v>99733</v>
      </c>
      <c r="O23" s="70">
        <v>1144966</v>
      </c>
      <c r="Q23" s="73">
        <v>150133</v>
      </c>
      <c r="R23" s="73">
        <v>147725</v>
      </c>
      <c r="S23" s="73">
        <v>4046311123</v>
      </c>
      <c r="T23" s="73">
        <v>2746</v>
      </c>
      <c r="U23" s="73">
        <v>15415</v>
      </c>
      <c r="V23" s="73">
        <v>19580900</v>
      </c>
    </row>
    <row r="24" spans="1:22" s="2" customFormat="1" ht="31.15" customHeight="1">
      <c r="A24" s="59" t="s">
        <v>240</v>
      </c>
      <c r="B24" s="76">
        <v>301607</v>
      </c>
      <c r="C24" s="76">
        <v>301702</v>
      </c>
      <c r="D24" s="76">
        <v>7763101</v>
      </c>
      <c r="E24" s="76">
        <v>261938</v>
      </c>
      <c r="F24" s="76">
        <v>138998</v>
      </c>
      <c r="G24" s="76">
        <v>1586832</v>
      </c>
      <c r="H24" s="60" t="s">
        <v>185</v>
      </c>
      <c r="J24" s="70">
        <v>204744</v>
      </c>
      <c r="K24" s="70">
        <v>203655</v>
      </c>
      <c r="L24" s="70">
        <v>4610714160</v>
      </c>
      <c r="M24" s="70">
        <v>190406</v>
      </c>
      <c r="N24" s="70">
        <v>116702</v>
      </c>
      <c r="O24" s="70">
        <v>1191708</v>
      </c>
      <c r="Q24" s="73">
        <v>126730</v>
      </c>
      <c r="R24" s="73">
        <v>125689</v>
      </c>
      <c r="S24" s="73">
        <v>3345970845</v>
      </c>
      <c r="T24" s="73">
        <v>3708</v>
      </c>
      <c r="U24" s="73">
        <v>17921</v>
      </c>
      <c r="V24" s="73">
        <v>70646790</v>
      </c>
    </row>
    <row r="25" spans="1:22" s="2" customFormat="1" ht="31.15" customHeight="1">
      <c r="A25" s="59" t="s">
        <v>241</v>
      </c>
      <c r="B25" s="76">
        <v>274719</v>
      </c>
      <c r="C25" s="76">
        <v>284514</v>
      </c>
      <c r="D25" s="76">
        <v>7120496</v>
      </c>
      <c r="E25" s="76">
        <v>261930</v>
      </c>
      <c r="F25" s="76">
        <v>143654</v>
      </c>
      <c r="G25" s="76">
        <v>1567221</v>
      </c>
      <c r="H25" s="60" t="s">
        <v>138</v>
      </c>
      <c r="J25" s="70">
        <v>207138</v>
      </c>
      <c r="K25" s="70">
        <v>214196</v>
      </c>
      <c r="L25" s="70">
        <v>4841161944</v>
      </c>
      <c r="M25" s="70">
        <v>201594</v>
      </c>
      <c r="N25" s="70">
        <v>117191</v>
      </c>
      <c r="O25" s="70">
        <v>1288288</v>
      </c>
      <c r="Q25" s="73">
        <v>129547</v>
      </c>
      <c r="R25" s="73">
        <v>132032</v>
      </c>
      <c r="S25" s="73">
        <v>3556088285</v>
      </c>
      <c r="T25" s="73">
        <v>1886</v>
      </c>
      <c r="U25" s="73">
        <v>21866</v>
      </c>
      <c r="V25" s="73">
        <v>17765990</v>
      </c>
    </row>
    <row r="26" spans="1:22" s="6" customFormat="1" ht="6.95" customHeight="1">
      <c r="A26" s="25"/>
      <c r="B26" s="37"/>
      <c r="C26" s="38"/>
      <c r="D26" s="38"/>
      <c r="E26" s="38"/>
      <c r="F26" s="38"/>
      <c r="G26" s="39"/>
      <c r="H26" s="24"/>
    </row>
    <row r="27" spans="1:22" ht="15.75" customHeight="1">
      <c r="A27" s="58" t="s">
        <v>330</v>
      </c>
      <c r="B27" s="61"/>
      <c r="C27" s="61"/>
      <c r="D27" s="61"/>
      <c r="E27" s="61"/>
      <c r="F27" s="61"/>
      <c r="G27" s="61"/>
      <c r="H27" s="62" t="s">
        <v>344</v>
      </c>
    </row>
    <row r="28" spans="1:22" ht="12.75">
      <c r="A28" s="69"/>
      <c r="B28" s="40"/>
      <c r="C28" s="40"/>
      <c r="D28" s="40"/>
      <c r="E28" s="40"/>
      <c r="F28" s="40"/>
      <c r="G28" s="40"/>
    </row>
    <row r="29" spans="1:22">
      <c r="B29" s="41"/>
      <c r="C29" s="41"/>
      <c r="D29" s="41"/>
      <c r="E29" s="41"/>
      <c r="F29" s="41"/>
      <c r="G29" s="41"/>
    </row>
  </sheetData>
  <mergeCells count="2">
    <mergeCell ref="A2:H2"/>
    <mergeCell ref="A3:H3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view="pageBreakPreview" zoomScale="85" zoomScaleNormal="100" zoomScaleSheetLayoutView="85" workbookViewId="0">
      <selection activeCell="A2" sqref="A2:J2"/>
    </sheetView>
  </sheetViews>
  <sheetFormatPr defaultColWidth="10" defaultRowHeight="12"/>
  <cols>
    <col min="1" max="1" width="10.25" style="10" customWidth="1"/>
    <col min="2" max="2" width="12.25" style="10" bestFit="1" customWidth="1"/>
    <col min="3" max="5" width="9.125" style="10" customWidth="1"/>
    <col min="6" max="10" width="6.625" style="10" customWidth="1"/>
    <col min="11" max="11" width="8.625" style="10" customWidth="1"/>
    <col min="12" max="12" width="10.25" style="10" customWidth="1"/>
    <col min="13" max="21" width="6.625" style="10" customWidth="1"/>
    <col min="22" max="22" width="11.25" style="10" customWidth="1"/>
    <col min="23" max="16384" width="10" style="10"/>
  </cols>
  <sheetData>
    <row r="1" spans="1:22" s="54" customFormat="1" ht="24.95" customHeight="1">
      <c r="B1" s="55"/>
      <c r="C1" s="56"/>
      <c r="K1" s="77" t="s">
        <v>220</v>
      </c>
      <c r="L1" s="54" t="s">
        <v>211</v>
      </c>
      <c r="V1" s="77"/>
    </row>
    <row r="2" spans="1:22" s="9" customFormat="1" ht="24.95" customHeight="1">
      <c r="A2" s="323" t="s">
        <v>455</v>
      </c>
      <c r="B2" s="323"/>
      <c r="C2" s="323"/>
      <c r="D2" s="323"/>
      <c r="E2" s="323"/>
      <c r="F2" s="323"/>
      <c r="G2" s="323"/>
      <c r="H2" s="323"/>
      <c r="I2" s="323"/>
      <c r="J2" s="323"/>
      <c r="K2" s="235"/>
      <c r="L2" s="235"/>
      <c r="M2" s="323" t="s">
        <v>456</v>
      </c>
      <c r="N2" s="323"/>
      <c r="O2" s="323"/>
      <c r="P2" s="323"/>
      <c r="Q2" s="323"/>
      <c r="R2" s="323"/>
      <c r="S2" s="323"/>
      <c r="T2" s="323"/>
      <c r="U2" s="323"/>
      <c r="V2" s="323"/>
    </row>
    <row r="3" spans="1:22" ht="25.5">
      <c r="A3" s="324" t="s">
        <v>34</v>
      </c>
      <c r="B3" s="324"/>
      <c r="C3" s="324"/>
      <c r="D3" s="324"/>
      <c r="E3" s="324"/>
      <c r="F3" s="324"/>
      <c r="G3" s="324"/>
      <c r="H3" s="324"/>
      <c r="I3" s="324"/>
      <c r="J3" s="324"/>
      <c r="K3" s="236"/>
      <c r="L3" s="236"/>
      <c r="M3" s="324" t="s">
        <v>396</v>
      </c>
      <c r="N3" s="324"/>
      <c r="O3" s="324"/>
      <c r="P3" s="324"/>
      <c r="Q3" s="324"/>
      <c r="R3" s="324"/>
      <c r="S3" s="324"/>
      <c r="T3" s="324"/>
      <c r="U3" s="324"/>
      <c r="V3" s="324"/>
    </row>
    <row r="4" spans="1:22" s="11" customFormat="1" ht="12.95" customHeight="1" thickBot="1">
      <c r="A4" s="80" t="s">
        <v>307</v>
      </c>
      <c r="C4" s="11" t="s">
        <v>16</v>
      </c>
      <c r="K4" s="224" t="s">
        <v>308</v>
      </c>
      <c r="L4" s="80" t="s">
        <v>307</v>
      </c>
      <c r="V4" s="81" t="s">
        <v>308</v>
      </c>
    </row>
    <row r="5" spans="1:22" s="12" customFormat="1" ht="15" customHeight="1">
      <c r="A5" s="82" t="s">
        <v>159</v>
      </c>
      <c r="B5" s="164" t="s">
        <v>272</v>
      </c>
      <c r="C5" s="164" t="s">
        <v>191</v>
      </c>
      <c r="D5" s="82" t="s">
        <v>106</v>
      </c>
      <c r="E5" s="165" t="s">
        <v>278</v>
      </c>
      <c r="F5" s="166"/>
      <c r="G5" s="166"/>
      <c r="H5" s="166"/>
      <c r="I5" s="166"/>
      <c r="J5" s="166"/>
      <c r="K5" s="86" t="s">
        <v>162</v>
      </c>
      <c r="L5" s="82" t="s">
        <v>159</v>
      </c>
      <c r="M5" s="84"/>
      <c r="N5" s="84" t="s">
        <v>39</v>
      </c>
      <c r="O5" s="84"/>
      <c r="P5" s="84"/>
      <c r="Q5" s="84"/>
      <c r="R5" s="84"/>
      <c r="S5" s="84"/>
      <c r="T5" s="84"/>
      <c r="U5" s="87"/>
      <c r="V5" s="86" t="s">
        <v>162</v>
      </c>
    </row>
    <row r="6" spans="1:22" s="12" customFormat="1" ht="15" customHeight="1">
      <c r="A6" s="167"/>
      <c r="B6" s="168"/>
      <c r="C6" s="168"/>
      <c r="D6" s="168"/>
      <c r="E6" s="121"/>
      <c r="F6" s="90" t="s">
        <v>279</v>
      </c>
      <c r="G6" s="90" t="s">
        <v>167</v>
      </c>
      <c r="H6" s="90" t="s">
        <v>131</v>
      </c>
      <c r="I6" s="90" t="s">
        <v>280</v>
      </c>
      <c r="J6" s="92" t="s">
        <v>125</v>
      </c>
      <c r="K6" s="170"/>
      <c r="L6" s="167"/>
      <c r="M6" s="169" t="s">
        <v>118</v>
      </c>
      <c r="N6" s="169" t="s">
        <v>117</v>
      </c>
      <c r="O6" s="90" t="s">
        <v>281</v>
      </c>
      <c r="P6" s="90" t="s">
        <v>282</v>
      </c>
      <c r="Q6" s="90" t="s">
        <v>129</v>
      </c>
      <c r="R6" s="90" t="s">
        <v>150</v>
      </c>
      <c r="S6" s="90" t="s">
        <v>123</v>
      </c>
      <c r="T6" s="90" t="s">
        <v>283</v>
      </c>
      <c r="U6" s="90" t="s">
        <v>284</v>
      </c>
      <c r="V6" s="170"/>
    </row>
    <row r="7" spans="1:22" s="12" customFormat="1" ht="15" customHeight="1">
      <c r="A7" s="88" t="s">
        <v>101</v>
      </c>
      <c r="B7" s="168"/>
      <c r="C7" s="168" t="s">
        <v>61</v>
      </c>
      <c r="D7" s="168" t="s">
        <v>100</v>
      </c>
      <c r="E7" s="168"/>
      <c r="F7" s="93"/>
      <c r="G7" s="93"/>
      <c r="H7" s="93"/>
      <c r="I7" s="93"/>
      <c r="J7" s="94"/>
      <c r="K7" s="170"/>
      <c r="L7" s="88" t="s">
        <v>101</v>
      </c>
      <c r="M7" s="168"/>
      <c r="N7" s="168"/>
      <c r="O7" s="93"/>
      <c r="P7" s="93" t="s">
        <v>190</v>
      </c>
      <c r="Q7" s="93"/>
      <c r="R7" s="93"/>
      <c r="S7" s="93"/>
      <c r="T7" s="93" t="s">
        <v>89</v>
      </c>
      <c r="U7" s="93"/>
      <c r="V7" s="170"/>
    </row>
    <row r="8" spans="1:22" s="12" customFormat="1" ht="15" customHeight="1">
      <c r="A8" s="95" t="s">
        <v>137</v>
      </c>
      <c r="B8" s="171" t="s">
        <v>161</v>
      </c>
      <c r="C8" s="171" t="s">
        <v>200</v>
      </c>
      <c r="D8" s="171" t="s">
        <v>200</v>
      </c>
      <c r="E8" s="171"/>
      <c r="F8" s="97" t="s">
        <v>194</v>
      </c>
      <c r="G8" s="97" t="s">
        <v>135</v>
      </c>
      <c r="H8" s="97" t="s">
        <v>29</v>
      </c>
      <c r="I8" s="97" t="s">
        <v>70</v>
      </c>
      <c r="J8" s="98" t="s">
        <v>196</v>
      </c>
      <c r="K8" s="98" t="s">
        <v>199</v>
      </c>
      <c r="L8" s="95" t="s">
        <v>137</v>
      </c>
      <c r="M8" s="171" t="s">
        <v>74</v>
      </c>
      <c r="N8" s="97" t="s">
        <v>65</v>
      </c>
      <c r="O8" s="97" t="s">
        <v>91</v>
      </c>
      <c r="P8" s="97" t="s">
        <v>187</v>
      </c>
      <c r="Q8" s="97" t="s">
        <v>64</v>
      </c>
      <c r="R8" s="97" t="s">
        <v>25</v>
      </c>
      <c r="S8" s="97" t="s">
        <v>66</v>
      </c>
      <c r="T8" s="97" t="s">
        <v>73</v>
      </c>
      <c r="U8" s="97" t="s">
        <v>172</v>
      </c>
      <c r="V8" s="98" t="s">
        <v>199</v>
      </c>
    </row>
    <row r="9" spans="1:22" s="13" customFormat="1" ht="20.65" customHeight="1">
      <c r="A9" s="59">
        <v>2016</v>
      </c>
      <c r="B9" s="172">
        <v>308211</v>
      </c>
      <c r="C9" s="76">
        <v>257659</v>
      </c>
      <c r="D9" s="76">
        <v>50552</v>
      </c>
      <c r="E9" s="76">
        <v>293934</v>
      </c>
      <c r="F9" s="76">
        <v>390</v>
      </c>
      <c r="G9" s="76">
        <v>129861</v>
      </c>
      <c r="H9" s="76">
        <v>136</v>
      </c>
      <c r="I9" s="76">
        <v>1183</v>
      </c>
      <c r="J9" s="76">
        <v>4440</v>
      </c>
      <c r="K9" s="30">
        <v>2016</v>
      </c>
      <c r="L9" s="59">
        <v>2016</v>
      </c>
      <c r="M9" s="76">
        <v>67</v>
      </c>
      <c r="N9" s="76">
        <v>27054</v>
      </c>
      <c r="O9" s="76">
        <v>2110</v>
      </c>
      <c r="P9" s="76">
        <v>96</v>
      </c>
      <c r="Q9" s="76">
        <v>32546</v>
      </c>
      <c r="R9" s="76">
        <v>18263</v>
      </c>
      <c r="S9" s="76">
        <v>17295</v>
      </c>
      <c r="T9" s="76">
        <v>26295</v>
      </c>
      <c r="U9" s="76">
        <v>34198</v>
      </c>
      <c r="V9" s="30">
        <v>2016</v>
      </c>
    </row>
    <row r="10" spans="1:22" s="13" customFormat="1" ht="20.65" customHeight="1">
      <c r="A10" s="59">
        <v>2017</v>
      </c>
      <c r="B10" s="172">
        <v>317650.375</v>
      </c>
      <c r="C10" s="76">
        <v>264924.859</v>
      </c>
      <c r="D10" s="76">
        <v>52724.516000000003</v>
      </c>
      <c r="E10" s="76">
        <v>317650.375</v>
      </c>
      <c r="F10" s="76">
        <v>404.92</v>
      </c>
      <c r="G10" s="76">
        <v>132804.11300000001</v>
      </c>
      <c r="H10" s="76">
        <v>182.41399999999999</v>
      </c>
      <c r="I10" s="76">
        <v>1190.914</v>
      </c>
      <c r="J10" s="76">
        <v>4606.9110000000001</v>
      </c>
      <c r="K10" s="30">
        <v>2017</v>
      </c>
      <c r="L10" s="59">
        <v>2017</v>
      </c>
      <c r="M10" s="76">
        <v>119.294</v>
      </c>
      <c r="N10" s="76">
        <v>27436.35</v>
      </c>
      <c r="O10" s="76">
        <v>2223.0410000000002</v>
      </c>
      <c r="P10" s="76">
        <v>95.808000000000007</v>
      </c>
      <c r="Q10" s="76">
        <v>34789.457999999999</v>
      </c>
      <c r="R10" s="76">
        <v>20327.863000000001</v>
      </c>
      <c r="S10" s="76">
        <v>20165.357</v>
      </c>
      <c r="T10" s="76">
        <v>21298.532999999999</v>
      </c>
      <c r="U10" s="76">
        <v>52005.398999999998</v>
      </c>
      <c r="V10" s="30">
        <v>2017</v>
      </c>
    </row>
    <row r="11" spans="1:22" s="13" customFormat="1" ht="20.65" customHeight="1">
      <c r="A11" s="59">
        <v>2018</v>
      </c>
      <c r="B11" s="172">
        <v>325822.696</v>
      </c>
      <c r="C11" s="76">
        <v>274658.09499999997</v>
      </c>
      <c r="D11" s="76">
        <v>51164.600999999995</v>
      </c>
      <c r="E11" s="76">
        <v>325822.696</v>
      </c>
      <c r="F11" s="76">
        <v>495.27100000000002</v>
      </c>
      <c r="G11" s="76">
        <v>139368.766</v>
      </c>
      <c r="H11" s="76">
        <v>193.84400000000002</v>
      </c>
      <c r="I11" s="76">
        <v>1256.5930000000001</v>
      </c>
      <c r="J11" s="76">
        <v>3562.4289999999996</v>
      </c>
      <c r="K11" s="30">
        <v>2018</v>
      </c>
      <c r="L11" s="59">
        <v>2018</v>
      </c>
      <c r="M11" s="76">
        <v>251.583</v>
      </c>
      <c r="N11" s="76">
        <v>27077.181</v>
      </c>
      <c r="O11" s="76">
        <v>3736.0729999999994</v>
      </c>
      <c r="P11" s="76">
        <v>121.88299999999998</v>
      </c>
      <c r="Q11" s="76">
        <v>34818.575000000004</v>
      </c>
      <c r="R11" s="76">
        <v>20144.932000000001</v>
      </c>
      <c r="S11" s="76">
        <v>19078.932000000001</v>
      </c>
      <c r="T11" s="76">
        <v>21657.738000000001</v>
      </c>
      <c r="U11" s="76">
        <v>54058.896000000001</v>
      </c>
      <c r="V11" s="30">
        <v>2018</v>
      </c>
    </row>
    <row r="12" spans="1:22" s="13" customFormat="1" ht="20.65" customHeight="1">
      <c r="A12" s="59">
        <v>2019</v>
      </c>
      <c r="B12" s="172">
        <v>335048.37</v>
      </c>
      <c r="C12" s="76">
        <v>283662.37800000003</v>
      </c>
      <c r="D12" s="76">
        <v>51387.991999999998</v>
      </c>
      <c r="E12" s="76">
        <v>335048.37</v>
      </c>
      <c r="F12" s="76">
        <v>480.887</v>
      </c>
      <c r="G12" s="76">
        <v>142747.52900000001</v>
      </c>
      <c r="H12" s="76">
        <v>177.24199999999999</v>
      </c>
      <c r="I12" s="76">
        <v>1229.9349999999999</v>
      </c>
      <c r="J12" s="76">
        <v>3251.5590000000002</v>
      </c>
      <c r="K12" s="30">
        <v>2019</v>
      </c>
      <c r="L12" s="59">
        <v>2019</v>
      </c>
      <c r="M12" s="76">
        <v>348.02600000000001</v>
      </c>
      <c r="N12" s="76">
        <v>27408.987000000001</v>
      </c>
      <c r="O12" s="76">
        <v>2391.511</v>
      </c>
      <c r="P12" s="76">
        <v>98.492999999999995</v>
      </c>
      <c r="Q12" s="76">
        <v>34503.067999999999</v>
      </c>
      <c r="R12" s="76">
        <v>19395.297999999999</v>
      </c>
      <c r="S12" s="76">
        <v>17143.100999999999</v>
      </c>
      <c r="T12" s="76">
        <v>24407.764999999999</v>
      </c>
      <c r="U12" s="76">
        <v>61464.769</v>
      </c>
      <c r="V12" s="30">
        <v>2019</v>
      </c>
    </row>
    <row r="13" spans="1:22" s="13" customFormat="1" ht="20.65" customHeight="1">
      <c r="A13" s="59">
        <v>2020</v>
      </c>
      <c r="B13" s="172">
        <v>301987.55800000002</v>
      </c>
      <c r="C13" s="76">
        <v>251501.25</v>
      </c>
      <c r="D13" s="76">
        <v>50486.307999999997</v>
      </c>
      <c r="E13" s="76">
        <v>285101.87599999999</v>
      </c>
      <c r="F13" s="76">
        <v>505.63100000000003</v>
      </c>
      <c r="G13" s="76">
        <v>131363.25899999999</v>
      </c>
      <c r="H13" s="76">
        <v>168</v>
      </c>
      <c r="I13" s="76">
        <v>1237</v>
      </c>
      <c r="J13" s="76">
        <v>3056.366</v>
      </c>
      <c r="K13" s="30">
        <v>2020</v>
      </c>
      <c r="L13" s="59">
        <v>2020</v>
      </c>
      <c r="M13" s="76">
        <v>600</v>
      </c>
      <c r="N13" s="76">
        <v>24766</v>
      </c>
      <c r="O13" s="76">
        <v>2193.962</v>
      </c>
      <c r="P13" s="76">
        <v>69.468999999999994</v>
      </c>
      <c r="Q13" s="76">
        <v>31887</v>
      </c>
      <c r="R13" s="76">
        <v>18187.114000000001</v>
      </c>
      <c r="S13" s="76">
        <v>13685.624</v>
      </c>
      <c r="T13" s="76">
        <v>23141.02</v>
      </c>
      <c r="U13" s="76">
        <v>34241.430999999997</v>
      </c>
      <c r="V13" s="30">
        <v>2020</v>
      </c>
    </row>
    <row r="14" spans="1:22" s="33" customFormat="1" ht="35.1" customHeight="1">
      <c r="A14" s="32">
        <f>A13+1</f>
        <v>2021</v>
      </c>
      <c r="B14" s="173">
        <f>SUM(B15,B28)</f>
        <v>319343.20300000004</v>
      </c>
      <c r="C14" s="173">
        <f t="shared" ref="C14:I14" si="0">SUM(C15,C28)</f>
        <v>268642.76900000009</v>
      </c>
      <c r="D14" s="173">
        <f t="shared" si="0"/>
        <v>49854.433999999994</v>
      </c>
      <c r="E14" s="173">
        <f t="shared" si="0"/>
        <v>319343.20300000004</v>
      </c>
      <c r="F14" s="173">
        <f t="shared" si="0"/>
        <v>455.512</v>
      </c>
      <c r="G14" s="173">
        <f t="shared" si="0"/>
        <v>126453.39199999999</v>
      </c>
      <c r="H14" s="173">
        <f t="shared" si="0"/>
        <v>231.499</v>
      </c>
      <c r="I14" s="173">
        <f t="shared" si="0"/>
        <v>1209.9680000000001</v>
      </c>
      <c r="J14" s="173">
        <f>SUM(J15,J28)</f>
        <v>3072.4270000000001</v>
      </c>
      <c r="K14" s="35">
        <f>A14</f>
        <v>2021</v>
      </c>
      <c r="L14" s="32">
        <f>K14</f>
        <v>2021</v>
      </c>
      <c r="M14" s="173">
        <f>SUM(M15,M28)</f>
        <v>541.41700000000003</v>
      </c>
      <c r="N14" s="173">
        <f t="shared" ref="N14:U14" si="1">SUM(N15,N28)</f>
        <v>26874.474000000002</v>
      </c>
      <c r="O14" s="173">
        <f t="shared" si="1"/>
        <v>2462.4369999999999</v>
      </c>
      <c r="P14" s="173">
        <f t="shared" si="1"/>
        <v>28</v>
      </c>
      <c r="Q14" s="173">
        <f t="shared" si="1"/>
        <v>35306.106999999996</v>
      </c>
      <c r="R14" s="173">
        <f t="shared" si="1"/>
        <v>19902.904999999999</v>
      </c>
      <c r="S14" s="173">
        <f t="shared" si="1"/>
        <v>1754.1479999999999</v>
      </c>
      <c r="T14" s="173">
        <f t="shared" si="1"/>
        <v>24703.683000000001</v>
      </c>
      <c r="U14" s="173">
        <f t="shared" si="1"/>
        <v>76347.233999999997</v>
      </c>
      <c r="V14" s="35">
        <f>L14</f>
        <v>2021</v>
      </c>
    </row>
    <row r="15" spans="1:22" s="52" customFormat="1" ht="20.65" customHeight="1">
      <c r="A15" s="174" t="s">
        <v>295</v>
      </c>
      <c r="B15" s="175">
        <f>SUM(B16:B27)</f>
        <v>23898</v>
      </c>
      <c r="C15" s="175">
        <f t="shared" ref="C15:H15" si="2">SUM(C16:C27)</f>
        <v>7794</v>
      </c>
      <c r="D15" s="175">
        <f t="shared" si="2"/>
        <v>15258</v>
      </c>
      <c r="E15" s="175">
        <f t="shared" si="2"/>
        <v>23898</v>
      </c>
      <c r="F15" s="175">
        <f t="shared" si="2"/>
        <v>338</v>
      </c>
      <c r="G15" s="175">
        <f t="shared" si="2"/>
        <v>1282</v>
      </c>
      <c r="H15" s="175">
        <f t="shared" si="2"/>
        <v>0</v>
      </c>
      <c r="I15" s="175">
        <f>SUM(I16:I27)</f>
        <v>3</v>
      </c>
      <c r="J15" s="175">
        <f>SUM(J16:J27)</f>
        <v>980</v>
      </c>
      <c r="K15" s="161" t="s">
        <v>148</v>
      </c>
      <c r="L15" s="174" t="s">
        <v>412</v>
      </c>
      <c r="M15" s="175">
        <f>SUM(M16:M27)</f>
        <v>0</v>
      </c>
      <c r="N15" s="175">
        <f t="shared" ref="N15" si="3">SUM(N16:N27)</f>
        <v>0</v>
      </c>
      <c r="O15" s="175">
        <f t="shared" ref="O15" si="4">SUM(O16:O27)</f>
        <v>0</v>
      </c>
      <c r="P15" s="175">
        <f t="shared" ref="P15" si="5">SUM(P16:P27)</f>
        <v>28</v>
      </c>
      <c r="Q15" s="175">
        <f t="shared" ref="Q15" si="6">SUM(Q16:Q27)</f>
        <v>0</v>
      </c>
      <c r="R15" s="175">
        <f t="shared" ref="R15" si="7">SUM(R16:R27)</f>
        <v>666</v>
      </c>
      <c r="S15" s="175">
        <f t="shared" ref="S15" si="8">SUM(S16:S27)</f>
        <v>128</v>
      </c>
      <c r="T15" s="175">
        <f t="shared" ref="T15" si="9">SUM(T16:T27)</f>
        <v>4545</v>
      </c>
      <c r="U15" s="175">
        <f t="shared" ref="U15" si="10">SUM(U16:U27)</f>
        <v>15928</v>
      </c>
      <c r="V15" s="161" t="s">
        <v>148</v>
      </c>
    </row>
    <row r="16" spans="1:22" s="53" customFormat="1" ht="16.5" customHeight="1">
      <c r="A16" s="59" t="s">
        <v>230</v>
      </c>
      <c r="B16" s="175">
        <v>1834</v>
      </c>
      <c r="C16" s="176">
        <v>541</v>
      </c>
      <c r="D16" s="176">
        <v>1293</v>
      </c>
      <c r="E16" s="177">
        <f>SUM(F16:J16,M16:U16)</f>
        <v>1834</v>
      </c>
      <c r="F16" s="176">
        <v>12</v>
      </c>
      <c r="G16" s="176">
        <v>117</v>
      </c>
      <c r="H16" s="176"/>
      <c r="I16" s="176"/>
      <c r="J16" s="175">
        <v>81</v>
      </c>
      <c r="K16" s="161" t="s">
        <v>136</v>
      </c>
      <c r="L16" s="59" t="s">
        <v>318</v>
      </c>
      <c r="M16" s="176"/>
      <c r="N16" s="176"/>
      <c r="O16" s="176"/>
      <c r="P16" s="176">
        <v>4</v>
      </c>
      <c r="Q16" s="176"/>
      <c r="R16" s="176">
        <v>58</v>
      </c>
      <c r="S16" s="176">
        <v>2</v>
      </c>
      <c r="T16" s="176">
        <v>309</v>
      </c>
      <c r="U16" s="175">
        <v>1251</v>
      </c>
      <c r="V16" s="161" t="s">
        <v>136</v>
      </c>
    </row>
    <row r="17" spans="1:22" s="53" customFormat="1" ht="16.5" customHeight="1">
      <c r="A17" s="59" t="s">
        <v>275</v>
      </c>
      <c r="B17" s="175">
        <v>1619</v>
      </c>
      <c r="C17" s="176">
        <v>586</v>
      </c>
      <c r="D17" s="176">
        <v>1033</v>
      </c>
      <c r="E17" s="177">
        <f t="shared" ref="E17:E27" si="11">SUM(F17:J17,M17:U17)</f>
        <v>1619</v>
      </c>
      <c r="F17" s="176">
        <v>2</v>
      </c>
      <c r="G17" s="176">
        <v>97</v>
      </c>
      <c r="H17" s="176"/>
      <c r="I17" s="176"/>
      <c r="J17" s="176">
        <v>57</v>
      </c>
      <c r="K17" s="161" t="s">
        <v>96</v>
      </c>
      <c r="L17" s="59" t="s">
        <v>319</v>
      </c>
      <c r="M17" s="176"/>
      <c r="N17" s="176"/>
      <c r="O17" s="176"/>
      <c r="P17" s="176">
        <v>1</v>
      </c>
      <c r="Q17" s="176"/>
      <c r="R17" s="176">
        <v>60</v>
      </c>
      <c r="S17" s="176">
        <v>2</v>
      </c>
      <c r="T17" s="176">
        <v>395</v>
      </c>
      <c r="U17" s="175">
        <v>1005</v>
      </c>
      <c r="V17" s="161" t="s">
        <v>96</v>
      </c>
    </row>
    <row r="18" spans="1:22" s="53" customFormat="1" ht="16.5" customHeight="1">
      <c r="A18" s="59" t="s">
        <v>285</v>
      </c>
      <c r="B18" s="175">
        <v>2095</v>
      </c>
      <c r="C18" s="176">
        <v>720</v>
      </c>
      <c r="D18" s="176">
        <v>1374</v>
      </c>
      <c r="E18" s="177">
        <f t="shared" si="11"/>
        <v>2095</v>
      </c>
      <c r="F18" s="176">
        <v>70</v>
      </c>
      <c r="G18" s="176">
        <v>96</v>
      </c>
      <c r="H18" s="176"/>
      <c r="I18" s="176"/>
      <c r="J18" s="176">
        <v>73</v>
      </c>
      <c r="K18" s="161" t="s">
        <v>144</v>
      </c>
      <c r="L18" s="59" t="s">
        <v>320</v>
      </c>
      <c r="M18" s="176"/>
      <c r="N18" s="176"/>
      <c r="O18" s="176"/>
      <c r="P18" s="176">
        <v>3</v>
      </c>
      <c r="Q18" s="176"/>
      <c r="R18" s="176">
        <v>20</v>
      </c>
      <c r="S18" s="176"/>
      <c r="T18" s="176">
        <v>380</v>
      </c>
      <c r="U18" s="175">
        <v>1453</v>
      </c>
      <c r="V18" s="161" t="s">
        <v>144</v>
      </c>
    </row>
    <row r="19" spans="1:22" s="53" customFormat="1" ht="16.5" customHeight="1">
      <c r="A19" s="50" t="s">
        <v>286</v>
      </c>
      <c r="B19" s="277">
        <v>2696</v>
      </c>
      <c r="C19" s="176">
        <v>1341</v>
      </c>
      <c r="D19" s="176">
        <v>1355</v>
      </c>
      <c r="E19" s="177">
        <f t="shared" si="11"/>
        <v>2696</v>
      </c>
      <c r="F19" s="176">
        <v>34</v>
      </c>
      <c r="G19" s="176">
        <v>105</v>
      </c>
      <c r="H19" s="176"/>
      <c r="I19" s="176"/>
      <c r="J19" s="176">
        <v>85</v>
      </c>
      <c r="K19" s="161" t="s">
        <v>103</v>
      </c>
      <c r="L19" s="59" t="s">
        <v>321</v>
      </c>
      <c r="M19" s="176"/>
      <c r="N19" s="176"/>
      <c r="O19" s="176"/>
      <c r="P19" s="176">
        <v>1</v>
      </c>
      <c r="Q19" s="176"/>
      <c r="R19" s="176">
        <v>68</v>
      </c>
      <c r="S19" s="176"/>
      <c r="T19" s="176">
        <v>326</v>
      </c>
      <c r="U19" s="175">
        <v>2077</v>
      </c>
      <c r="V19" s="161" t="s">
        <v>103</v>
      </c>
    </row>
    <row r="20" spans="1:22" s="53" customFormat="1" ht="16.5" customHeight="1">
      <c r="A20" s="50" t="s">
        <v>234</v>
      </c>
      <c r="B20" s="277">
        <v>2007</v>
      </c>
      <c r="C20" s="176">
        <v>532</v>
      </c>
      <c r="D20" s="176">
        <v>1475</v>
      </c>
      <c r="E20" s="177">
        <f>SUM(F20:J20,M20:U20)</f>
        <v>2007</v>
      </c>
      <c r="F20" s="176">
        <v>22</v>
      </c>
      <c r="G20" s="176">
        <v>116</v>
      </c>
      <c r="H20" s="176"/>
      <c r="I20" s="176"/>
      <c r="J20" s="176">
        <v>99</v>
      </c>
      <c r="K20" s="161" t="s">
        <v>128</v>
      </c>
      <c r="L20" s="59" t="s">
        <v>322</v>
      </c>
      <c r="M20" s="176"/>
      <c r="N20" s="176"/>
      <c r="O20" s="176"/>
      <c r="P20" s="176">
        <v>1</v>
      </c>
      <c r="Q20" s="176"/>
      <c r="R20" s="176">
        <v>84</v>
      </c>
      <c r="S20" s="176"/>
      <c r="T20" s="176">
        <v>540</v>
      </c>
      <c r="U20" s="175">
        <v>1145</v>
      </c>
      <c r="V20" s="161" t="s">
        <v>128</v>
      </c>
    </row>
    <row r="21" spans="1:22" s="53" customFormat="1" ht="16.5" customHeight="1">
      <c r="A21" s="50" t="s">
        <v>235</v>
      </c>
      <c r="B21" s="277">
        <v>2022</v>
      </c>
      <c r="C21" s="176">
        <v>557</v>
      </c>
      <c r="D21" s="176">
        <v>1465</v>
      </c>
      <c r="E21" s="177">
        <f t="shared" si="11"/>
        <v>2022</v>
      </c>
      <c r="F21" s="176">
        <v>51</v>
      </c>
      <c r="G21" s="176">
        <v>118</v>
      </c>
      <c r="H21" s="176"/>
      <c r="I21" s="176"/>
      <c r="J21" s="176">
        <v>99</v>
      </c>
      <c r="K21" s="161" t="s">
        <v>153</v>
      </c>
      <c r="L21" s="59" t="s">
        <v>323</v>
      </c>
      <c r="M21" s="176"/>
      <c r="N21" s="176"/>
      <c r="O21" s="176"/>
      <c r="P21" s="176">
        <v>4</v>
      </c>
      <c r="Q21" s="176"/>
      <c r="R21" s="176">
        <v>26</v>
      </c>
      <c r="S21" s="176">
        <v>27</v>
      </c>
      <c r="T21" s="176">
        <v>463</v>
      </c>
      <c r="U21" s="175">
        <v>1234</v>
      </c>
      <c r="V21" s="161" t="s">
        <v>153</v>
      </c>
    </row>
    <row r="22" spans="1:22" s="53" customFormat="1" ht="16.5" customHeight="1">
      <c r="A22" s="50" t="s">
        <v>236</v>
      </c>
      <c r="B22" s="277">
        <v>2414</v>
      </c>
      <c r="C22" s="176">
        <v>841</v>
      </c>
      <c r="D22" s="176">
        <v>1573</v>
      </c>
      <c r="E22" s="177">
        <f t="shared" si="11"/>
        <v>2414</v>
      </c>
      <c r="F22" s="176">
        <v>30</v>
      </c>
      <c r="G22" s="176">
        <v>110</v>
      </c>
      <c r="H22" s="176"/>
      <c r="I22" s="176"/>
      <c r="J22" s="176">
        <v>93</v>
      </c>
      <c r="K22" s="161" t="s">
        <v>99</v>
      </c>
      <c r="L22" s="59" t="s">
        <v>324</v>
      </c>
      <c r="M22" s="176"/>
      <c r="N22" s="176"/>
      <c r="O22" s="176"/>
      <c r="P22" s="176">
        <v>3</v>
      </c>
      <c r="Q22" s="176"/>
      <c r="R22" s="176">
        <v>115</v>
      </c>
      <c r="S22" s="176">
        <v>56</v>
      </c>
      <c r="T22" s="176">
        <v>538</v>
      </c>
      <c r="U22" s="175">
        <v>1469</v>
      </c>
      <c r="V22" s="161" t="s">
        <v>99</v>
      </c>
    </row>
    <row r="23" spans="1:22" s="53" customFormat="1" ht="16.5" customHeight="1">
      <c r="A23" s="50" t="s">
        <v>277</v>
      </c>
      <c r="B23" s="277">
        <v>1688</v>
      </c>
      <c r="C23" s="176">
        <v>409</v>
      </c>
      <c r="D23" s="176">
        <v>1279</v>
      </c>
      <c r="E23" s="177">
        <f t="shared" si="11"/>
        <v>1688</v>
      </c>
      <c r="F23" s="176">
        <v>50</v>
      </c>
      <c r="G23" s="176">
        <v>90</v>
      </c>
      <c r="H23" s="176"/>
      <c r="I23" s="176">
        <v>1</v>
      </c>
      <c r="J23" s="176">
        <v>89</v>
      </c>
      <c r="K23" s="161" t="s">
        <v>98</v>
      </c>
      <c r="L23" s="59" t="s">
        <v>325</v>
      </c>
      <c r="M23" s="176"/>
      <c r="N23" s="176"/>
      <c r="O23" s="176"/>
      <c r="P23" s="176">
        <v>3</v>
      </c>
      <c r="Q23" s="176"/>
      <c r="R23" s="176">
        <v>16</v>
      </c>
      <c r="S23" s="176"/>
      <c r="T23" s="176">
        <v>286</v>
      </c>
      <c r="U23" s="175">
        <v>1153</v>
      </c>
      <c r="V23" s="161" t="s">
        <v>98</v>
      </c>
    </row>
    <row r="24" spans="1:22" s="53" customFormat="1" ht="16.5" customHeight="1">
      <c r="A24" s="50" t="s">
        <v>238</v>
      </c>
      <c r="B24" s="277">
        <v>1594</v>
      </c>
      <c r="C24" s="176">
        <v>511</v>
      </c>
      <c r="D24" s="176">
        <v>1083</v>
      </c>
      <c r="E24" s="177">
        <f t="shared" si="11"/>
        <v>1594</v>
      </c>
      <c r="F24" s="176">
        <v>17</v>
      </c>
      <c r="G24" s="176">
        <v>113</v>
      </c>
      <c r="H24" s="176"/>
      <c r="I24" s="176"/>
      <c r="J24" s="176">
        <v>54</v>
      </c>
      <c r="K24" s="161" t="s">
        <v>197</v>
      </c>
      <c r="L24" s="59" t="s">
        <v>326</v>
      </c>
      <c r="M24" s="176"/>
      <c r="N24" s="176"/>
      <c r="O24" s="176"/>
      <c r="P24" s="176"/>
      <c r="Q24" s="176"/>
      <c r="R24" s="176">
        <v>77</v>
      </c>
      <c r="S24" s="176">
        <v>1</v>
      </c>
      <c r="T24" s="176">
        <v>203</v>
      </c>
      <c r="U24" s="175">
        <v>1129</v>
      </c>
      <c r="V24" s="161" t="s">
        <v>197</v>
      </c>
    </row>
    <row r="25" spans="1:22" s="53" customFormat="1" ht="16.5" customHeight="1">
      <c r="A25" s="50" t="s">
        <v>239</v>
      </c>
      <c r="B25" s="277">
        <v>1974</v>
      </c>
      <c r="C25" s="176">
        <v>575</v>
      </c>
      <c r="D25" s="176">
        <v>1399</v>
      </c>
      <c r="E25" s="177">
        <f t="shared" si="11"/>
        <v>1974</v>
      </c>
      <c r="F25" s="176">
        <v>13</v>
      </c>
      <c r="G25" s="176">
        <v>112</v>
      </c>
      <c r="H25" s="176"/>
      <c r="I25" s="176"/>
      <c r="J25" s="176">
        <v>72</v>
      </c>
      <c r="K25" s="161" t="s">
        <v>168</v>
      </c>
      <c r="L25" s="59" t="s">
        <v>327</v>
      </c>
      <c r="M25" s="176"/>
      <c r="N25" s="176"/>
      <c r="O25" s="176"/>
      <c r="P25" s="176">
        <v>4</v>
      </c>
      <c r="Q25" s="176"/>
      <c r="R25" s="176">
        <v>60</v>
      </c>
      <c r="S25" s="176">
        <v>14</v>
      </c>
      <c r="T25" s="176">
        <v>408</v>
      </c>
      <c r="U25" s="175">
        <v>1291</v>
      </c>
      <c r="V25" s="161" t="s">
        <v>168</v>
      </c>
    </row>
    <row r="26" spans="1:22" s="53" customFormat="1" ht="16.5" customHeight="1">
      <c r="A26" s="50" t="s">
        <v>240</v>
      </c>
      <c r="B26" s="277">
        <v>2007</v>
      </c>
      <c r="C26" s="176">
        <v>555</v>
      </c>
      <c r="D26" s="176">
        <v>1452</v>
      </c>
      <c r="E26" s="177">
        <f t="shared" si="11"/>
        <v>2007</v>
      </c>
      <c r="F26" s="176">
        <v>37</v>
      </c>
      <c r="G26" s="176">
        <v>99</v>
      </c>
      <c r="H26" s="176"/>
      <c r="I26" s="176">
        <v>2</v>
      </c>
      <c r="J26" s="176">
        <v>89</v>
      </c>
      <c r="K26" s="161" t="s">
        <v>185</v>
      </c>
      <c r="L26" s="59" t="s">
        <v>328</v>
      </c>
      <c r="M26" s="176"/>
      <c r="N26" s="176"/>
      <c r="O26" s="176"/>
      <c r="P26" s="176">
        <v>1</v>
      </c>
      <c r="Q26" s="176"/>
      <c r="R26" s="176">
        <v>74</v>
      </c>
      <c r="S26" s="176">
        <v>8</v>
      </c>
      <c r="T26" s="176">
        <v>421</v>
      </c>
      <c r="U26" s="175">
        <v>1276</v>
      </c>
      <c r="V26" s="161" t="s">
        <v>185</v>
      </c>
    </row>
    <row r="27" spans="1:22" s="53" customFormat="1" ht="16.5" customHeight="1">
      <c r="A27" s="50" t="s">
        <v>241</v>
      </c>
      <c r="B27" s="277">
        <v>1948</v>
      </c>
      <c r="C27" s="176">
        <v>626</v>
      </c>
      <c r="D27" s="178">
        <v>477</v>
      </c>
      <c r="E27" s="177">
        <f t="shared" si="11"/>
        <v>1948</v>
      </c>
      <c r="F27" s="176"/>
      <c r="G27" s="176">
        <v>109</v>
      </c>
      <c r="H27" s="176"/>
      <c r="I27" s="176"/>
      <c r="J27" s="176">
        <v>89</v>
      </c>
      <c r="K27" s="161" t="s">
        <v>138</v>
      </c>
      <c r="L27" s="59" t="s">
        <v>329</v>
      </c>
      <c r="M27" s="176"/>
      <c r="N27" s="176"/>
      <c r="O27" s="176"/>
      <c r="P27" s="176">
        <v>3</v>
      </c>
      <c r="Q27" s="176"/>
      <c r="R27" s="176">
        <v>8</v>
      </c>
      <c r="S27" s="176">
        <v>18</v>
      </c>
      <c r="T27" s="176">
        <v>276</v>
      </c>
      <c r="U27" s="175">
        <v>1445</v>
      </c>
      <c r="V27" s="161" t="s">
        <v>138</v>
      </c>
    </row>
    <row r="28" spans="1:22" s="52" customFormat="1" ht="21.95" customHeight="1">
      <c r="A28" s="179" t="s">
        <v>345</v>
      </c>
      <c r="B28" s="175">
        <f>SUM(B29:B40)</f>
        <v>295445.20300000004</v>
      </c>
      <c r="C28" s="175">
        <f t="shared" ref="C28" si="12">SUM(C29:C40)</f>
        <v>260848.76900000006</v>
      </c>
      <c r="D28" s="175">
        <f>SUM(D29:D40)</f>
        <v>34596.433999999994</v>
      </c>
      <c r="E28" s="175">
        <f>SUM(E29:E40)</f>
        <v>295445.20300000004</v>
      </c>
      <c r="F28" s="175">
        <f t="shared" ref="F28" si="13">SUM(F29:F40)</f>
        <v>117.51199999999999</v>
      </c>
      <c r="G28" s="175">
        <f t="shared" ref="G28" si="14">SUM(G29:G40)</f>
        <v>125171.39199999999</v>
      </c>
      <c r="H28" s="175">
        <f t="shared" ref="H28" si="15">SUM(H29:H40)</f>
        <v>231.499</v>
      </c>
      <c r="I28" s="175">
        <f t="shared" ref="I28" si="16">SUM(I29:I40)</f>
        <v>1206.9680000000001</v>
      </c>
      <c r="J28" s="175">
        <f t="shared" ref="J28" si="17">SUM(J29:J40)</f>
        <v>2092.4270000000001</v>
      </c>
      <c r="K28" s="181" t="s">
        <v>105</v>
      </c>
      <c r="L28" s="179" t="s">
        <v>345</v>
      </c>
      <c r="M28" s="175">
        <f>SUM(M29:M40)</f>
        <v>541.41700000000003</v>
      </c>
      <c r="N28" s="175">
        <f t="shared" ref="N28" si="18">SUM(N29:N40)</f>
        <v>26874.474000000002</v>
      </c>
      <c r="O28" s="175">
        <f t="shared" ref="O28" si="19">SUM(O29:O40)</f>
        <v>2462.4369999999999</v>
      </c>
      <c r="P28" s="175">
        <f t="shared" ref="P28" si="20">SUM(P29:P40)</f>
        <v>0</v>
      </c>
      <c r="Q28" s="175">
        <f t="shared" ref="Q28" si="21">SUM(Q29:Q40)</f>
        <v>35306.106999999996</v>
      </c>
      <c r="R28" s="175">
        <f t="shared" ref="R28" si="22">SUM(R29:R40)</f>
        <v>19236.904999999999</v>
      </c>
      <c r="S28" s="175">
        <f t="shared" ref="S28" si="23">SUM(S29:S40)</f>
        <v>1626.1479999999999</v>
      </c>
      <c r="T28" s="175">
        <f t="shared" ref="T28" si="24">SUM(T29:T40)</f>
        <v>20158.683000000001</v>
      </c>
      <c r="U28" s="175">
        <f t="shared" ref="U28" si="25">SUM(U29:U40)</f>
        <v>60419.233999999997</v>
      </c>
      <c r="V28" s="181" t="s">
        <v>105</v>
      </c>
    </row>
    <row r="29" spans="1:22" s="53" customFormat="1" ht="16.5" customHeight="1">
      <c r="A29" s="182" t="s">
        <v>348</v>
      </c>
      <c r="B29" s="273">
        <v>23661.723999999998</v>
      </c>
      <c r="C29" s="273">
        <v>20930.455000000002</v>
      </c>
      <c r="D29" s="273">
        <v>2731.2689999999998</v>
      </c>
      <c r="E29" s="180">
        <f>SUM(F29:J29,M29:U29)</f>
        <v>23661.723999999998</v>
      </c>
      <c r="F29" s="274">
        <v>7.9009999999999998</v>
      </c>
      <c r="G29" s="274">
        <v>9525.875</v>
      </c>
      <c r="H29" s="274">
        <v>11.198</v>
      </c>
      <c r="I29" s="274">
        <v>64.224999999999994</v>
      </c>
      <c r="J29" s="274">
        <v>149.29300000000001</v>
      </c>
      <c r="K29" s="181" t="s">
        <v>136</v>
      </c>
      <c r="L29" s="182" t="s">
        <v>318</v>
      </c>
      <c r="M29" s="276">
        <v>7.0000000000000007E-2</v>
      </c>
      <c r="N29" s="275">
        <v>2469.85</v>
      </c>
      <c r="O29" s="275">
        <v>186.53700000000001</v>
      </c>
      <c r="P29" s="275">
        <v>0</v>
      </c>
      <c r="Q29" s="275">
        <v>3358.0659999999998</v>
      </c>
      <c r="R29" s="275">
        <v>1494.9670000000001</v>
      </c>
      <c r="S29" s="275">
        <v>100.123</v>
      </c>
      <c r="T29" s="275">
        <v>1773.58</v>
      </c>
      <c r="U29" s="275">
        <v>4520.0389999999998</v>
      </c>
      <c r="V29" s="181" t="s">
        <v>136</v>
      </c>
    </row>
    <row r="30" spans="1:22" s="53" customFormat="1" ht="16.5" customHeight="1">
      <c r="A30" s="182" t="s">
        <v>349</v>
      </c>
      <c r="B30" s="273">
        <v>21714.998</v>
      </c>
      <c r="C30" s="273">
        <v>19283.914000000001</v>
      </c>
      <c r="D30" s="273">
        <v>2431.0839999999998</v>
      </c>
      <c r="E30" s="274">
        <f t="shared" ref="E30:E40" si="26">SUM(F30:J30,M30:U30)</f>
        <v>21714.998</v>
      </c>
      <c r="F30" s="274">
        <v>7.8280000000000003</v>
      </c>
      <c r="G30" s="274">
        <v>9515.0840000000007</v>
      </c>
      <c r="H30" s="274">
        <v>12.025</v>
      </c>
      <c r="I30" s="274">
        <v>193.297</v>
      </c>
      <c r="J30" s="274">
        <v>97.400999999999996</v>
      </c>
      <c r="K30" s="181" t="s">
        <v>96</v>
      </c>
      <c r="L30" s="182" t="s">
        <v>319</v>
      </c>
      <c r="M30" s="276">
        <v>1.0129999999999999</v>
      </c>
      <c r="N30" s="275">
        <v>2000.635</v>
      </c>
      <c r="O30" s="275">
        <v>159.5</v>
      </c>
      <c r="P30" s="275">
        <v>0</v>
      </c>
      <c r="Q30" s="275">
        <v>2662.51</v>
      </c>
      <c r="R30" s="275">
        <v>1261.722</v>
      </c>
      <c r="S30" s="275">
        <v>92.353999999999999</v>
      </c>
      <c r="T30" s="275">
        <v>1437.5909999999999</v>
      </c>
      <c r="U30" s="275">
        <v>4274.0379999999996</v>
      </c>
      <c r="V30" s="181" t="s">
        <v>96</v>
      </c>
    </row>
    <row r="31" spans="1:22" s="53" customFormat="1" ht="16.5" customHeight="1">
      <c r="A31" s="182" t="s">
        <v>350</v>
      </c>
      <c r="B31" s="273">
        <v>26443.071</v>
      </c>
      <c r="C31" s="273">
        <v>23606.955999999998</v>
      </c>
      <c r="D31" s="273">
        <v>2836.1149999999998</v>
      </c>
      <c r="E31" s="274">
        <f t="shared" si="26"/>
        <v>26443.071</v>
      </c>
      <c r="F31" s="274">
        <v>2.8069999999999999</v>
      </c>
      <c r="G31" s="274">
        <v>10950.852999999999</v>
      </c>
      <c r="H31" s="274">
        <v>10.842000000000001</v>
      </c>
      <c r="I31" s="274">
        <v>66.028999999999996</v>
      </c>
      <c r="J31" s="274">
        <v>177.63399999999999</v>
      </c>
      <c r="K31" s="181" t="s">
        <v>144</v>
      </c>
      <c r="L31" s="182" t="s">
        <v>320</v>
      </c>
      <c r="M31" s="275">
        <v>3.07</v>
      </c>
      <c r="N31" s="275">
        <v>2390.4490000000001</v>
      </c>
      <c r="O31" s="275">
        <v>164.28399999999999</v>
      </c>
      <c r="P31" s="275">
        <v>0</v>
      </c>
      <c r="Q31" s="275">
        <v>3661.8229999999999</v>
      </c>
      <c r="R31" s="275">
        <v>1534.3530000000001</v>
      </c>
      <c r="S31" s="275">
        <v>97.040999999999997</v>
      </c>
      <c r="T31" s="275">
        <v>1743.672</v>
      </c>
      <c r="U31" s="275">
        <v>5640.2139999999999</v>
      </c>
      <c r="V31" s="181" t="s">
        <v>144</v>
      </c>
    </row>
    <row r="32" spans="1:22" s="53" customFormat="1" ht="16.5" customHeight="1">
      <c r="A32" s="182" t="s">
        <v>351</v>
      </c>
      <c r="B32" s="273">
        <v>23934.415000000001</v>
      </c>
      <c r="C32" s="273">
        <v>21179.286</v>
      </c>
      <c r="D32" s="273">
        <v>2755.1289999999999</v>
      </c>
      <c r="E32" s="274">
        <f t="shared" si="26"/>
        <v>23934.414999999994</v>
      </c>
      <c r="F32" s="274">
        <v>12.625</v>
      </c>
      <c r="G32" s="274">
        <v>9276.5149999999994</v>
      </c>
      <c r="H32" s="274">
        <v>29.908000000000001</v>
      </c>
      <c r="I32" s="274">
        <v>101.506</v>
      </c>
      <c r="J32" s="274">
        <v>229.71299999999999</v>
      </c>
      <c r="K32" s="181" t="s">
        <v>103</v>
      </c>
      <c r="L32" s="182" t="s">
        <v>321</v>
      </c>
      <c r="M32" s="275">
        <v>33.256</v>
      </c>
      <c r="N32" s="275">
        <v>1981.5440000000001</v>
      </c>
      <c r="O32" s="275">
        <v>237.92</v>
      </c>
      <c r="P32" s="275">
        <v>0</v>
      </c>
      <c r="Q32" s="275">
        <v>3033.3809999999999</v>
      </c>
      <c r="R32" s="275">
        <v>1646.578</v>
      </c>
      <c r="S32" s="275">
        <v>114.747</v>
      </c>
      <c r="T32" s="275">
        <v>1527.799</v>
      </c>
      <c r="U32" s="275">
        <v>5708.9229999999998</v>
      </c>
      <c r="V32" s="181" t="s">
        <v>103</v>
      </c>
    </row>
    <row r="33" spans="1:22" s="53" customFormat="1" ht="16.5" customHeight="1">
      <c r="A33" s="182" t="s">
        <v>352</v>
      </c>
      <c r="B33" s="273">
        <v>24738.649000000001</v>
      </c>
      <c r="C33" s="273">
        <v>21848.115000000002</v>
      </c>
      <c r="D33" s="273">
        <v>2890.5340000000001</v>
      </c>
      <c r="E33" s="274">
        <f t="shared" si="26"/>
        <v>24738.648999999998</v>
      </c>
      <c r="F33" s="274">
        <v>10.228999999999999</v>
      </c>
      <c r="G33" s="274">
        <v>11126.187</v>
      </c>
      <c r="H33" s="274">
        <v>19.614999999999998</v>
      </c>
      <c r="I33" s="274">
        <v>124.77800000000001</v>
      </c>
      <c r="J33" s="274">
        <v>232.18799999999999</v>
      </c>
      <c r="K33" s="181" t="s">
        <v>128</v>
      </c>
      <c r="L33" s="182" t="s">
        <v>322</v>
      </c>
      <c r="M33" s="275">
        <v>35.466000000000001</v>
      </c>
      <c r="N33" s="275">
        <v>2286.8380000000002</v>
      </c>
      <c r="O33" s="275">
        <v>254.71700000000001</v>
      </c>
      <c r="P33" s="275">
        <v>0</v>
      </c>
      <c r="Q33" s="275">
        <v>2174.9259999999999</v>
      </c>
      <c r="R33" s="275">
        <v>1521.789</v>
      </c>
      <c r="S33" s="275">
        <v>102.81699999999999</v>
      </c>
      <c r="T33" s="275">
        <v>1692.2650000000001</v>
      </c>
      <c r="U33" s="275">
        <v>5156.8339999999998</v>
      </c>
      <c r="V33" s="181" t="s">
        <v>128</v>
      </c>
    </row>
    <row r="34" spans="1:22" s="53" customFormat="1" ht="16.5" customHeight="1">
      <c r="A34" s="182" t="s">
        <v>353</v>
      </c>
      <c r="B34" s="273">
        <v>24562.132000000001</v>
      </c>
      <c r="C34" s="273">
        <v>21675.996999999999</v>
      </c>
      <c r="D34" s="273">
        <v>2886.1350000000002</v>
      </c>
      <c r="E34" s="274">
        <f t="shared" si="26"/>
        <v>24562.132000000009</v>
      </c>
      <c r="F34" s="274">
        <v>11.398999999999999</v>
      </c>
      <c r="G34" s="274">
        <v>10503.397000000001</v>
      </c>
      <c r="H34" s="274">
        <v>18.768999999999998</v>
      </c>
      <c r="I34" s="274">
        <v>103.7</v>
      </c>
      <c r="J34" s="274">
        <v>192.76300000000001</v>
      </c>
      <c r="K34" s="181" t="s">
        <v>153</v>
      </c>
      <c r="L34" s="182" t="s">
        <v>323</v>
      </c>
      <c r="M34" s="275">
        <v>37.624000000000002</v>
      </c>
      <c r="N34" s="275">
        <v>2323.4670000000001</v>
      </c>
      <c r="O34" s="275">
        <v>186.79900000000001</v>
      </c>
      <c r="P34" s="275">
        <v>0</v>
      </c>
      <c r="Q34" s="275">
        <v>3242.46</v>
      </c>
      <c r="R34" s="275">
        <v>1646.0920000000001</v>
      </c>
      <c r="S34" s="275">
        <v>132.756</v>
      </c>
      <c r="T34" s="275">
        <v>1674.972</v>
      </c>
      <c r="U34" s="275">
        <v>4487.9340000000002</v>
      </c>
      <c r="V34" s="181" t="s">
        <v>153</v>
      </c>
    </row>
    <row r="35" spans="1:22" s="53" customFormat="1" ht="16.5" customHeight="1">
      <c r="A35" s="182" t="s">
        <v>354</v>
      </c>
      <c r="B35" s="273">
        <v>26702.239000000001</v>
      </c>
      <c r="C35" s="273">
        <v>23771.72</v>
      </c>
      <c r="D35" s="273">
        <v>2930.5189999999998</v>
      </c>
      <c r="E35" s="274">
        <f t="shared" si="26"/>
        <v>26702.239000000001</v>
      </c>
      <c r="F35" s="274">
        <v>16.968</v>
      </c>
      <c r="G35" s="274">
        <v>11202.995999999999</v>
      </c>
      <c r="H35" s="274">
        <v>27.992000000000001</v>
      </c>
      <c r="I35" s="274">
        <v>111.15300000000001</v>
      </c>
      <c r="J35" s="274">
        <v>161.44900000000001</v>
      </c>
      <c r="K35" s="181" t="s">
        <v>99</v>
      </c>
      <c r="L35" s="182" t="s">
        <v>324</v>
      </c>
      <c r="M35" s="275">
        <v>65.159000000000006</v>
      </c>
      <c r="N35" s="275">
        <v>2140.9360000000001</v>
      </c>
      <c r="O35" s="275">
        <v>269.35500000000002</v>
      </c>
      <c r="P35" s="275">
        <v>0</v>
      </c>
      <c r="Q35" s="275">
        <v>2905.5630000000001</v>
      </c>
      <c r="R35" s="275">
        <v>1818.5730000000001</v>
      </c>
      <c r="S35" s="275">
        <v>217.28399999999999</v>
      </c>
      <c r="T35" s="275">
        <v>1701.97</v>
      </c>
      <c r="U35" s="275">
        <v>6062.8410000000003</v>
      </c>
      <c r="V35" s="181" t="s">
        <v>99</v>
      </c>
    </row>
    <row r="36" spans="1:22" s="53" customFormat="1" ht="16.5" customHeight="1">
      <c r="A36" s="182" t="s">
        <v>355</v>
      </c>
      <c r="B36" s="273">
        <v>24705.303</v>
      </c>
      <c r="C36" s="273">
        <v>21764.754000000001</v>
      </c>
      <c r="D36" s="273">
        <v>2940.549</v>
      </c>
      <c r="E36" s="274">
        <f t="shared" si="26"/>
        <v>24705.303</v>
      </c>
      <c r="F36" s="274">
        <v>9.3260000000000005</v>
      </c>
      <c r="G36" s="274">
        <v>11326.778</v>
      </c>
      <c r="H36" s="274">
        <v>19.024000000000001</v>
      </c>
      <c r="I36" s="274">
        <v>61.985999999999997</v>
      </c>
      <c r="J36" s="274">
        <v>176.256</v>
      </c>
      <c r="K36" s="181" t="s">
        <v>98</v>
      </c>
      <c r="L36" s="182" t="s">
        <v>325</v>
      </c>
      <c r="M36" s="275">
        <v>16.009</v>
      </c>
      <c r="N36" s="275">
        <v>2163.364</v>
      </c>
      <c r="O36" s="275">
        <v>193.309</v>
      </c>
      <c r="P36" s="275">
        <v>0</v>
      </c>
      <c r="Q36" s="275">
        <v>2704.7629999999999</v>
      </c>
      <c r="R36" s="275">
        <v>1479.6489999999999</v>
      </c>
      <c r="S36" s="275">
        <v>153.28100000000001</v>
      </c>
      <c r="T36" s="275">
        <v>1578.5119999999999</v>
      </c>
      <c r="U36" s="275">
        <v>4823.0460000000003</v>
      </c>
      <c r="V36" s="181" t="s">
        <v>98</v>
      </c>
    </row>
    <row r="37" spans="1:22" s="53" customFormat="1" ht="16.5" customHeight="1">
      <c r="A37" s="182" t="s">
        <v>356</v>
      </c>
      <c r="B37" s="273">
        <v>23628.181</v>
      </c>
      <c r="C37" s="273">
        <v>20947.585999999999</v>
      </c>
      <c r="D37" s="273">
        <v>2680.5949999999998</v>
      </c>
      <c r="E37" s="274">
        <f t="shared" si="26"/>
        <v>23628.180999999997</v>
      </c>
      <c r="F37" s="274">
        <v>4.0170000000000003</v>
      </c>
      <c r="G37" s="274">
        <v>10307.656999999999</v>
      </c>
      <c r="H37" s="274">
        <v>13.903</v>
      </c>
      <c r="I37" s="274">
        <v>122.428</v>
      </c>
      <c r="J37" s="274">
        <v>135.267</v>
      </c>
      <c r="K37" s="181" t="s">
        <v>197</v>
      </c>
      <c r="L37" s="182" t="s">
        <v>326</v>
      </c>
      <c r="M37" s="275">
        <v>16.079999999999998</v>
      </c>
      <c r="N37" s="275">
        <v>2464.6619999999998</v>
      </c>
      <c r="O37" s="275">
        <v>133.97999999999999</v>
      </c>
      <c r="P37" s="275">
        <v>0</v>
      </c>
      <c r="Q37" s="275">
        <v>2611.3110000000001</v>
      </c>
      <c r="R37" s="275">
        <v>1692.818</v>
      </c>
      <c r="S37" s="275">
        <v>123.06399999999999</v>
      </c>
      <c r="T37" s="275">
        <v>1712.7260000000001</v>
      </c>
      <c r="U37" s="275">
        <v>4290.268</v>
      </c>
      <c r="V37" s="181" t="s">
        <v>197</v>
      </c>
    </row>
    <row r="38" spans="1:22" s="53" customFormat="1" ht="16.5" customHeight="1">
      <c r="A38" s="182" t="s">
        <v>357</v>
      </c>
      <c r="B38" s="273">
        <v>24886.752</v>
      </c>
      <c r="C38" s="273">
        <v>21830.7</v>
      </c>
      <c r="D38" s="273">
        <v>3056.0520000000001</v>
      </c>
      <c r="E38" s="274">
        <f t="shared" si="26"/>
        <v>24886.752</v>
      </c>
      <c r="F38" s="274">
        <v>7.4850000000000003</v>
      </c>
      <c r="G38" s="274">
        <v>10846.972</v>
      </c>
      <c r="H38" s="274">
        <v>23.189</v>
      </c>
      <c r="I38" s="274">
        <v>74.153000000000006</v>
      </c>
      <c r="J38" s="274">
        <v>172.578</v>
      </c>
      <c r="K38" s="181" t="s">
        <v>168</v>
      </c>
      <c r="L38" s="182" t="s">
        <v>327</v>
      </c>
      <c r="M38" s="275">
        <v>6.984</v>
      </c>
      <c r="N38" s="275">
        <v>1819.0450000000001</v>
      </c>
      <c r="O38" s="275">
        <v>192.23500000000001</v>
      </c>
      <c r="P38" s="275">
        <v>0</v>
      </c>
      <c r="Q38" s="275">
        <v>3210.9569999999999</v>
      </c>
      <c r="R38" s="275">
        <v>1499.4010000000001</v>
      </c>
      <c r="S38" s="275">
        <v>164.053</v>
      </c>
      <c r="T38" s="275">
        <v>1684.4369999999999</v>
      </c>
      <c r="U38" s="275">
        <v>5185.2629999999999</v>
      </c>
      <c r="V38" s="181" t="s">
        <v>168</v>
      </c>
    </row>
    <row r="39" spans="1:22" s="53" customFormat="1" ht="16.5" customHeight="1">
      <c r="A39" s="182" t="s">
        <v>358</v>
      </c>
      <c r="B39" s="273">
        <v>24014.647000000001</v>
      </c>
      <c r="C39" s="273">
        <v>21023.444</v>
      </c>
      <c r="D39" s="273">
        <v>2991.203</v>
      </c>
      <c r="E39" s="274">
        <f t="shared" si="26"/>
        <v>24014.646999999997</v>
      </c>
      <c r="F39" s="274">
        <v>10.565</v>
      </c>
      <c r="G39" s="274">
        <v>10064.23</v>
      </c>
      <c r="H39" s="274">
        <v>25.138999999999999</v>
      </c>
      <c r="I39" s="274">
        <v>80.924999999999997</v>
      </c>
      <c r="J39" s="274">
        <v>167.11699999999999</v>
      </c>
      <c r="K39" s="181" t="s">
        <v>185</v>
      </c>
      <c r="L39" s="182" t="s">
        <v>328</v>
      </c>
      <c r="M39" s="275">
        <v>155.21</v>
      </c>
      <c r="N39" s="275">
        <v>2641.9639999999999</v>
      </c>
      <c r="O39" s="275">
        <v>201.60300000000001</v>
      </c>
      <c r="P39" s="275">
        <v>0</v>
      </c>
      <c r="Q39" s="275">
        <v>2194.1390000000001</v>
      </c>
      <c r="R39" s="275">
        <v>1675.2159999999999</v>
      </c>
      <c r="S39" s="275">
        <v>153.672</v>
      </c>
      <c r="T39" s="275">
        <v>1741.1120000000001</v>
      </c>
      <c r="U39" s="275">
        <v>4903.7550000000001</v>
      </c>
      <c r="V39" s="181" t="s">
        <v>185</v>
      </c>
    </row>
    <row r="40" spans="1:22" s="53" customFormat="1" ht="16.5" customHeight="1">
      <c r="A40" s="182" t="s">
        <v>359</v>
      </c>
      <c r="B40" s="273">
        <v>26453.092000000001</v>
      </c>
      <c r="C40" s="273">
        <v>22985.842000000001</v>
      </c>
      <c r="D40" s="273">
        <v>3467.25</v>
      </c>
      <c r="E40" s="274">
        <f t="shared" si="26"/>
        <v>26453.091999999997</v>
      </c>
      <c r="F40" s="274">
        <v>16.361999999999998</v>
      </c>
      <c r="G40" s="274">
        <v>10524.848</v>
      </c>
      <c r="H40" s="274">
        <v>19.895</v>
      </c>
      <c r="I40" s="274">
        <v>102.788</v>
      </c>
      <c r="J40" s="274">
        <v>200.768</v>
      </c>
      <c r="K40" s="181" t="s">
        <v>138</v>
      </c>
      <c r="L40" s="182" t="s">
        <v>329</v>
      </c>
      <c r="M40" s="275">
        <v>171.476</v>
      </c>
      <c r="N40" s="275">
        <v>2191.7199999999998</v>
      </c>
      <c r="O40" s="275">
        <v>282.19799999999998</v>
      </c>
      <c r="P40" s="275">
        <v>0</v>
      </c>
      <c r="Q40" s="275">
        <v>3546.2080000000001</v>
      </c>
      <c r="R40" s="275">
        <v>1965.7470000000001</v>
      </c>
      <c r="S40" s="275">
        <v>174.95599999999999</v>
      </c>
      <c r="T40" s="275">
        <v>1890.047</v>
      </c>
      <c r="U40" s="275">
        <v>5366.0789999999997</v>
      </c>
      <c r="V40" s="181" t="s">
        <v>138</v>
      </c>
    </row>
    <row r="41" spans="1:22" s="13" customFormat="1" ht="5.0999999999999996" customHeight="1">
      <c r="A41" s="183"/>
      <c r="B41" s="184"/>
      <c r="C41" s="185"/>
      <c r="D41" s="185"/>
      <c r="E41" s="186"/>
      <c r="F41" s="185"/>
      <c r="G41" s="185"/>
      <c r="H41" s="185"/>
      <c r="I41" s="185"/>
      <c r="J41" s="185"/>
      <c r="K41" s="183"/>
      <c r="L41" s="183"/>
      <c r="M41" s="185"/>
      <c r="N41" s="185"/>
      <c r="O41" s="185"/>
      <c r="P41" s="185"/>
      <c r="Q41" s="185"/>
      <c r="R41" s="185"/>
      <c r="S41" s="185"/>
      <c r="T41" s="185"/>
      <c r="U41" s="187"/>
      <c r="V41" s="183"/>
    </row>
    <row r="42" spans="1:22" s="23" customFormat="1" ht="15" customHeight="1">
      <c r="A42" s="188" t="s">
        <v>346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90" t="s">
        <v>347</v>
      </c>
      <c r="L42" s="188" t="s">
        <v>346</v>
      </c>
      <c r="M42" s="189"/>
      <c r="N42" s="189"/>
      <c r="O42" s="189"/>
      <c r="P42" s="189"/>
      <c r="Q42" s="189"/>
      <c r="R42" s="189"/>
      <c r="S42" s="189"/>
      <c r="T42" s="189"/>
      <c r="U42" s="189"/>
      <c r="V42" s="190" t="s">
        <v>347</v>
      </c>
    </row>
    <row r="43" spans="1:22" ht="12.75">
      <c r="B43" s="34"/>
      <c r="C43" s="34"/>
      <c r="D43" s="34"/>
      <c r="E43" s="34"/>
      <c r="F43" s="34"/>
      <c r="G43" s="34"/>
      <c r="H43" s="34"/>
      <c r="I43" s="34"/>
      <c r="J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2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P44" s="44"/>
      <c r="Q44" s="44"/>
      <c r="R44" s="44"/>
      <c r="S44" s="44"/>
      <c r="T44" s="44"/>
      <c r="U44" s="44"/>
    </row>
    <row r="45" spans="1:22"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</row>
    <row r="46" spans="1:22"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</row>
    <row r="47" spans="1:22"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</row>
    <row r="48" spans="1:22"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8"/>
      <c r="P48" s="258"/>
      <c r="Q48" s="258"/>
      <c r="R48" s="258"/>
      <c r="S48" s="258"/>
      <c r="T48" s="258"/>
      <c r="U48" s="258"/>
    </row>
    <row r="49" spans="2:21"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</row>
    <row r="50" spans="2:21"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</row>
    <row r="51" spans="2:21"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</row>
    <row r="52" spans="2:21"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</row>
    <row r="53" spans="2:21"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</row>
    <row r="54" spans="2:21">
      <c r="B54" s="258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8"/>
      <c r="N54" s="258"/>
      <c r="O54" s="258"/>
      <c r="P54" s="258"/>
      <c r="Q54" s="258"/>
      <c r="R54" s="258"/>
      <c r="S54" s="258"/>
      <c r="T54" s="258"/>
      <c r="U54" s="258"/>
    </row>
    <row r="55" spans="2:21"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</row>
    <row r="56" spans="2:21"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</row>
    <row r="57" spans="2:21"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</row>
    <row r="58" spans="2:21">
      <c r="B58" s="258"/>
    </row>
    <row r="59" spans="2:21">
      <c r="B59" s="258"/>
    </row>
    <row r="60" spans="2:21">
      <c r="B60" s="258"/>
    </row>
  </sheetData>
  <mergeCells count="4">
    <mergeCell ref="A2:J2"/>
    <mergeCell ref="A3:J3"/>
    <mergeCell ref="M2:V2"/>
    <mergeCell ref="M3:V3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7" pageOrder="overThenDown" orientation="portrait" blackAndWhite="1" r:id="rId1"/>
  <headerFooter alignWithMargins="0"/>
  <colBreaks count="1" manualBreakCount="1">
    <brk id="11" max="44" man="1"/>
  </colBreaks>
  <ignoredErrors>
    <ignoredError sqref="E30:E40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view="pageBreakPreview" zoomScale="85" zoomScaleNormal="100" zoomScaleSheetLayoutView="85" workbookViewId="0">
      <selection activeCell="O22" sqref="O22"/>
    </sheetView>
  </sheetViews>
  <sheetFormatPr defaultRowHeight="12"/>
  <cols>
    <col min="1" max="1" width="12.625" style="10" customWidth="1"/>
    <col min="2" max="5" width="9.125" style="10" customWidth="1"/>
    <col min="6" max="6" width="6.625" style="10" customWidth="1"/>
    <col min="7" max="7" width="8.75" style="10" customWidth="1"/>
    <col min="8" max="8" width="8.25" style="10" customWidth="1"/>
    <col min="9" max="9" width="12.125" style="10" customWidth="1"/>
    <col min="10" max="10" width="10.375" style="10" customWidth="1"/>
    <col min="11" max="18" width="9.5" style="10" customWidth="1"/>
    <col min="19" max="25" width="10" style="10" customWidth="1"/>
    <col min="26" max="26" width="11.375" style="10" customWidth="1"/>
    <col min="27" max="27" width="10.375" style="10" customWidth="1"/>
    <col min="28" max="35" width="9.75" style="10" customWidth="1"/>
    <col min="36" max="36" width="9.125" style="10" customWidth="1"/>
    <col min="37" max="37" width="13" style="10" customWidth="1"/>
    <col min="38" max="16384" width="9" style="10"/>
  </cols>
  <sheetData>
    <row r="1" spans="1:38" s="54" customFormat="1" ht="24.95" customHeight="1">
      <c r="C1" s="56"/>
      <c r="I1" s="77" t="s">
        <v>222</v>
      </c>
      <c r="J1" s="54" t="s">
        <v>221</v>
      </c>
      <c r="Z1" s="77" t="s">
        <v>223</v>
      </c>
      <c r="AA1" s="54" t="s">
        <v>221</v>
      </c>
      <c r="AK1" s="77"/>
    </row>
    <row r="2" spans="1:38" s="9" customFormat="1" ht="24.95" customHeight="1">
      <c r="A2" s="325" t="s">
        <v>457</v>
      </c>
      <c r="B2" s="325"/>
      <c r="C2" s="325"/>
      <c r="D2" s="325"/>
      <c r="E2" s="325"/>
      <c r="F2" s="325"/>
      <c r="G2" s="325"/>
      <c r="H2" s="325"/>
      <c r="I2" s="325"/>
      <c r="J2" s="325" t="s">
        <v>458</v>
      </c>
      <c r="K2" s="325"/>
      <c r="L2" s="325"/>
      <c r="M2" s="325"/>
      <c r="N2" s="325"/>
      <c r="O2" s="325"/>
      <c r="P2" s="325"/>
      <c r="Q2" s="324" t="s">
        <v>0</v>
      </c>
      <c r="R2" s="324"/>
      <c r="S2" s="324"/>
      <c r="T2" s="324"/>
      <c r="U2" s="324"/>
      <c r="V2" s="324"/>
      <c r="W2" s="324"/>
      <c r="X2" s="324"/>
      <c r="Y2" s="324"/>
      <c r="Z2" s="324"/>
      <c r="AA2" s="325" t="s">
        <v>397</v>
      </c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237"/>
    </row>
    <row r="3" spans="1:38" ht="23.1" customHeight="1">
      <c r="A3" s="326" t="s">
        <v>85</v>
      </c>
      <c r="B3" s="326"/>
      <c r="C3" s="326"/>
      <c r="D3" s="326"/>
      <c r="E3" s="326"/>
      <c r="F3" s="326"/>
      <c r="G3" s="326"/>
      <c r="H3" s="326"/>
      <c r="I3" s="326"/>
      <c r="J3" s="193"/>
      <c r="K3" s="192"/>
      <c r="L3" s="193"/>
      <c r="M3" s="193"/>
      <c r="AA3" s="326" t="s">
        <v>400</v>
      </c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192"/>
    </row>
    <row r="4" spans="1:38" s="11" customFormat="1" ht="15" customHeight="1" thickBot="1">
      <c r="A4" s="80" t="s">
        <v>314</v>
      </c>
      <c r="B4" s="80"/>
      <c r="D4" s="11" t="s">
        <v>16</v>
      </c>
      <c r="I4" s="224" t="s">
        <v>313</v>
      </c>
      <c r="J4" s="80" t="s">
        <v>314</v>
      </c>
      <c r="Z4" s="224" t="s">
        <v>313</v>
      </c>
      <c r="AA4" s="80" t="s">
        <v>314</v>
      </c>
      <c r="AK4" s="81" t="s">
        <v>313</v>
      </c>
    </row>
    <row r="5" spans="1:38" s="12" customFormat="1" ht="13.5" customHeight="1">
      <c r="A5" s="82" t="s">
        <v>159</v>
      </c>
      <c r="B5" s="333" t="s">
        <v>463</v>
      </c>
      <c r="C5" s="334"/>
      <c r="D5" s="334"/>
      <c r="E5" s="335"/>
      <c r="F5" s="333" t="s">
        <v>464</v>
      </c>
      <c r="G5" s="334"/>
      <c r="H5" s="335"/>
      <c r="I5" s="243"/>
      <c r="J5" s="244"/>
      <c r="K5" s="241"/>
      <c r="L5" s="239" t="s">
        <v>398</v>
      </c>
      <c r="M5" s="232"/>
      <c r="N5" s="286"/>
      <c r="O5" s="239"/>
      <c r="P5" s="288"/>
      <c r="Q5" s="340" t="s">
        <v>289</v>
      </c>
      <c r="R5" s="340"/>
      <c r="S5" s="287" t="s">
        <v>163</v>
      </c>
      <c r="T5" s="337" t="s">
        <v>290</v>
      </c>
      <c r="U5" s="338"/>
      <c r="V5" s="339"/>
      <c r="W5" s="194"/>
      <c r="X5" s="239"/>
      <c r="Y5" s="238"/>
      <c r="Z5" s="243"/>
      <c r="AA5" s="244"/>
      <c r="AB5" s="238"/>
      <c r="AC5" s="238" t="s">
        <v>423</v>
      </c>
      <c r="AD5" s="238"/>
      <c r="AE5" s="238"/>
      <c r="AF5" s="239" t="s">
        <v>424</v>
      </c>
      <c r="AG5" s="238"/>
      <c r="AH5" s="238"/>
      <c r="AI5" s="242"/>
      <c r="AJ5" s="242"/>
      <c r="AK5" s="86" t="s">
        <v>162</v>
      </c>
    </row>
    <row r="6" spans="1:38" s="12" customFormat="1" ht="13.5" customHeight="1">
      <c r="A6" s="88"/>
      <c r="B6" s="294" t="s">
        <v>460</v>
      </c>
      <c r="C6" s="294" t="s">
        <v>130</v>
      </c>
      <c r="D6" s="294" t="s">
        <v>119</v>
      </c>
      <c r="E6" s="294" t="s">
        <v>465</v>
      </c>
      <c r="F6" s="327" t="s">
        <v>69</v>
      </c>
      <c r="G6" s="328"/>
      <c r="H6" s="329"/>
      <c r="I6" s="225"/>
      <c r="J6" s="88"/>
      <c r="K6" s="92" t="s">
        <v>180</v>
      </c>
      <c r="L6" s="90" t="s">
        <v>288</v>
      </c>
      <c r="M6" s="240" t="s">
        <v>189</v>
      </c>
      <c r="N6" s="90" t="s">
        <v>93</v>
      </c>
      <c r="O6" s="234" t="s">
        <v>287</v>
      </c>
      <c r="P6" s="234" t="s">
        <v>183</v>
      </c>
      <c r="Q6" s="88" t="s">
        <v>152</v>
      </c>
      <c r="R6" s="196" t="s">
        <v>177</v>
      </c>
      <c r="S6" s="254"/>
      <c r="T6" s="196" t="s">
        <v>201</v>
      </c>
      <c r="U6" s="196" t="s">
        <v>198</v>
      </c>
      <c r="V6" s="196" t="s">
        <v>139</v>
      </c>
      <c r="W6" s="196" t="s">
        <v>192</v>
      </c>
      <c r="X6" s="196" t="s">
        <v>413</v>
      </c>
      <c r="Y6" s="90" t="s">
        <v>140</v>
      </c>
      <c r="Z6" s="225"/>
      <c r="AA6" s="88"/>
      <c r="AB6" s="196" t="s">
        <v>92</v>
      </c>
      <c r="AC6" s="196" t="s">
        <v>401</v>
      </c>
      <c r="AD6" s="196" t="s">
        <v>92</v>
      </c>
      <c r="AE6" s="196" t="s">
        <v>415</v>
      </c>
      <c r="AF6" s="196" t="s">
        <v>92</v>
      </c>
      <c r="AG6" s="196" t="s">
        <v>337</v>
      </c>
      <c r="AH6" s="196" t="s">
        <v>166</v>
      </c>
      <c r="AI6" s="252" t="s">
        <v>403</v>
      </c>
      <c r="AJ6" s="253" t="s">
        <v>405</v>
      </c>
      <c r="AK6" s="94"/>
    </row>
    <row r="7" spans="1:38" s="12" customFormat="1" ht="13.5" customHeight="1">
      <c r="A7" s="88"/>
      <c r="B7" s="295"/>
      <c r="C7" s="296" t="s">
        <v>466</v>
      </c>
      <c r="D7" s="295"/>
      <c r="E7" s="295"/>
      <c r="F7" s="330" t="s">
        <v>154</v>
      </c>
      <c r="G7" s="331"/>
      <c r="H7" s="332"/>
      <c r="I7" s="225"/>
      <c r="J7" s="88"/>
      <c r="K7" s="196" t="s">
        <v>195</v>
      </c>
      <c r="L7" s="227" t="s">
        <v>121</v>
      </c>
      <c r="M7" s="120"/>
      <c r="N7" s="149" t="s">
        <v>173</v>
      </c>
      <c r="O7" s="149" t="s">
        <v>87</v>
      </c>
      <c r="P7" s="149" t="s">
        <v>181</v>
      </c>
      <c r="Q7" s="260"/>
      <c r="R7" s="285"/>
      <c r="S7" s="198"/>
      <c r="T7" s="196" t="s">
        <v>152</v>
      </c>
      <c r="U7" s="196" t="s">
        <v>152</v>
      </c>
      <c r="V7" s="196" t="s">
        <v>152</v>
      </c>
      <c r="W7" s="196" t="s">
        <v>203</v>
      </c>
      <c r="X7" s="196" t="s">
        <v>414</v>
      </c>
      <c r="Y7" s="227" t="s">
        <v>146</v>
      </c>
      <c r="Z7" s="225"/>
      <c r="AA7" s="88"/>
      <c r="AB7" s="196" t="s">
        <v>116</v>
      </c>
      <c r="AC7" s="196" t="s">
        <v>402</v>
      </c>
      <c r="AD7" s="196" t="s">
        <v>132</v>
      </c>
      <c r="AE7" s="196" t="s">
        <v>416</v>
      </c>
      <c r="AF7" s="196" t="s">
        <v>120</v>
      </c>
      <c r="AG7" s="196" t="s">
        <v>142</v>
      </c>
      <c r="AH7" s="196"/>
      <c r="AI7" s="252" t="s">
        <v>404</v>
      </c>
      <c r="AJ7" s="253" t="s">
        <v>406</v>
      </c>
      <c r="AK7" s="94"/>
    </row>
    <row r="8" spans="1:38" s="12" customFormat="1" ht="13.5" customHeight="1">
      <c r="A8" s="88"/>
      <c r="B8" s="297"/>
      <c r="C8" s="297"/>
      <c r="D8" s="297"/>
      <c r="E8" s="297"/>
      <c r="F8" s="294" t="s">
        <v>151</v>
      </c>
      <c r="G8" s="294" t="s">
        <v>164</v>
      </c>
      <c r="H8" s="296" t="s">
        <v>467</v>
      </c>
      <c r="I8" s="225"/>
      <c r="J8" s="88"/>
      <c r="K8" s="94"/>
      <c r="L8" s="227"/>
      <c r="M8" s="149"/>
      <c r="N8" s="149"/>
      <c r="O8" s="149" t="s">
        <v>16</v>
      </c>
      <c r="P8" s="149"/>
      <c r="Q8" s="168"/>
      <c r="R8" s="285"/>
      <c r="S8" s="198"/>
      <c r="T8" s="93"/>
      <c r="U8" s="93"/>
      <c r="V8" s="198"/>
      <c r="W8" s="94"/>
      <c r="X8" s="255"/>
      <c r="Y8" s="197"/>
      <c r="Z8" s="225"/>
      <c r="AA8" s="88"/>
      <c r="AB8" s="195"/>
      <c r="AC8" s="195"/>
      <c r="AD8" s="195"/>
      <c r="AE8" s="195"/>
      <c r="AF8" s="195"/>
      <c r="AG8" s="195"/>
      <c r="AH8" s="195"/>
      <c r="AI8" s="197"/>
      <c r="AJ8" s="254"/>
      <c r="AK8" s="94"/>
    </row>
    <row r="9" spans="1:38" s="12" customFormat="1" ht="13.5" customHeight="1">
      <c r="A9" s="88"/>
      <c r="B9" s="297"/>
      <c r="C9" s="297"/>
      <c r="D9" s="297"/>
      <c r="E9" s="297"/>
      <c r="F9" s="295" t="s">
        <v>127</v>
      </c>
      <c r="G9" s="298"/>
      <c r="H9" s="296"/>
      <c r="I9" s="225"/>
      <c r="J9" s="88"/>
      <c r="K9" s="195"/>
      <c r="L9" s="93" t="s">
        <v>97</v>
      </c>
      <c r="M9" s="197"/>
      <c r="N9" s="93" t="s">
        <v>31</v>
      </c>
      <c r="O9" s="93"/>
      <c r="P9" s="93" t="s">
        <v>79</v>
      </c>
      <c r="Q9" s="168"/>
      <c r="R9" s="285"/>
      <c r="S9" s="198"/>
      <c r="T9" s="93" t="s">
        <v>19</v>
      </c>
      <c r="U9" s="93" t="s">
        <v>158</v>
      </c>
      <c r="V9" s="198" t="s">
        <v>170</v>
      </c>
      <c r="W9" s="94" t="s">
        <v>63</v>
      </c>
      <c r="X9" s="255" t="s">
        <v>417</v>
      </c>
      <c r="Y9" s="93" t="s">
        <v>63</v>
      </c>
      <c r="Z9" s="225"/>
      <c r="AA9" s="88"/>
      <c r="AB9" s="94"/>
      <c r="AC9" s="94"/>
      <c r="AD9" s="94"/>
      <c r="AE9" s="255" t="s">
        <v>420</v>
      </c>
      <c r="AF9" s="94"/>
      <c r="AG9" s="94"/>
      <c r="AH9" s="94"/>
      <c r="AI9" s="93"/>
      <c r="AJ9" s="198"/>
      <c r="AK9" s="94"/>
    </row>
    <row r="10" spans="1:38" s="12" customFormat="1" ht="13.5" customHeight="1">
      <c r="A10" s="88" t="s">
        <v>16</v>
      </c>
      <c r="B10" s="297"/>
      <c r="C10" s="297" t="s">
        <v>67</v>
      </c>
      <c r="D10" s="297"/>
      <c r="E10" s="297"/>
      <c r="F10" s="297" t="s">
        <v>176</v>
      </c>
      <c r="G10" s="297" t="s">
        <v>171</v>
      </c>
      <c r="H10" s="299"/>
      <c r="I10" s="228" t="s">
        <v>16</v>
      </c>
      <c r="J10" s="88" t="s">
        <v>16</v>
      </c>
      <c r="K10" s="198" t="s">
        <v>188</v>
      </c>
      <c r="L10" s="93" t="s">
        <v>71</v>
      </c>
      <c r="M10" s="93" t="s">
        <v>184</v>
      </c>
      <c r="N10" s="93" t="s">
        <v>60</v>
      </c>
      <c r="O10" s="93" t="s">
        <v>171</v>
      </c>
      <c r="P10" s="93" t="s">
        <v>58</v>
      </c>
      <c r="Q10" s="168"/>
      <c r="R10" s="285"/>
      <c r="S10" s="198"/>
      <c r="T10" s="93" t="s">
        <v>156</v>
      </c>
      <c r="U10" s="93" t="s">
        <v>19</v>
      </c>
      <c r="V10" s="93" t="s">
        <v>19</v>
      </c>
      <c r="W10" s="94" t="s">
        <v>84</v>
      </c>
      <c r="X10" s="255" t="s">
        <v>418</v>
      </c>
      <c r="Y10" s="93" t="s">
        <v>84</v>
      </c>
      <c r="Z10" s="225" t="s">
        <v>16</v>
      </c>
      <c r="AA10" s="88" t="s">
        <v>16</v>
      </c>
      <c r="AB10" s="94" t="s">
        <v>80</v>
      </c>
      <c r="AC10" s="94" t="s">
        <v>81</v>
      </c>
      <c r="AD10" s="94" t="s">
        <v>193</v>
      </c>
      <c r="AE10" s="255" t="s">
        <v>421</v>
      </c>
      <c r="AF10" s="94" t="s">
        <v>171</v>
      </c>
      <c r="AG10" s="94"/>
      <c r="AH10" s="94" t="s">
        <v>23</v>
      </c>
      <c r="AI10" s="249" t="s">
        <v>407</v>
      </c>
      <c r="AJ10" s="249" t="s">
        <v>409</v>
      </c>
      <c r="AK10" s="94" t="s">
        <v>16</v>
      </c>
    </row>
    <row r="11" spans="1:38" s="12" customFormat="1" ht="13.5" customHeight="1">
      <c r="A11" s="95" t="s">
        <v>245</v>
      </c>
      <c r="B11" s="297" t="s">
        <v>158</v>
      </c>
      <c r="C11" s="297" t="s">
        <v>82</v>
      </c>
      <c r="D11" s="297" t="s">
        <v>59</v>
      </c>
      <c r="E11" s="297" t="s">
        <v>82</v>
      </c>
      <c r="F11" s="297" t="s">
        <v>134</v>
      </c>
      <c r="G11" s="297" t="s">
        <v>134</v>
      </c>
      <c r="H11" s="299" t="s">
        <v>28</v>
      </c>
      <c r="I11" s="98" t="s">
        <v>157</v>
      </c>
      <c r="J11" s="95" t="s">
        <v>245</v>
      </c>
      <c r="K11" s="198" t="s">
        <v>86</v>
      </c>
      <c r="L11" s="97" t="s">
        <v>75</v>
      </c>
      <c r="M11" s="93" t="s">
        <v>77</v>
      </c>
      <c r="N11" s="93" t="s">
        <v>44</v>
      </c>
      <c r="O11" s="93" t="s">
        <v>104</v>
      </c>
      <c r="P11" s="93" t="s">
        <v>175</v>
      </c>
      <c r="Q11" s="171" t="s">
        <v>57</v>
      </c>
      <c r="R11" s="98" t="s">
        <v>68</v>
      </c>
      <c r="S11" s="198" t="s">
        <v>179</v>
      </c>
      <c r="T11" s="93" t="s">
        <v>57</v>
      </c>
      <c r="U11" s="93" t="s">
        <v>57</v>
      </c>
      <c r="V11" s="198" t="s">
        <v>57</v>
      </c>
      <c r="W11" s="94" t="s">
        <v>27</v>
      </c>
      <c r="X11" s="255" t="s">
        <v>419</v>
      </c>
      <c r="Y11" s="97" t="s">
        <v>208</v>
      </c>
      <c r="Z11" s="98" t="s">
        <v>157</v>
      </c>
      <c r="AA11" s="95" t="s">
        <v>245</v>
      </c>
      <c r="AB11" s="93" t="s">
        <v>21</v>
      </c>
      <c r="AC11" s="94" t="s">
        <v>193</v>
      </c>
      <c r="AD11" s="93" t="s">
        <v>76</v>
      </c>
      <c r="AE11" s="255" t="s">
        <v>422</v>
      </c>
      <c r="AF11" s="94" t="s">
        <v>178</v>
      </c>
      <c r="AG11" s="94" t="s">
        <v>174</v>
      </c>
      <c r="AH11" s="94" t="s">
        <v>107</v>
      </c>
      <c r="AI11" s="97" t="s">
        <v>408</v>
      </c>
      <c r="AJ11" s="249" t="s">
        <v>410</v>
      </c>
      <c r="AK11" s="98" t="s">
        <v>157</v>
      </c>
    </row>
    <row r="12" spans="1:38" s="13" customFormat="1" ht="15.95" customHeight="1">
      <c r="A12" s="50">
        <v>2016</v>
      </c>
      <c r="B12" s="300">
        <v>59</v>
      </c>
      <c r="C12" s="301">
        <v>149</v>
      </c>
      <c r="D12" s="301">
        <v>180</v>
      </c>
      <c r="E12" s="301">
        <v>232</v>
      </c>
      <c r="F12" s="301">
        <v>12</v>
      </c>
      <c r="G12" s="301">
        <v>41</v>
      </c>
      <c r="H12" s="301">
        <v>90</v>
      </c>
      <c r="I12" s="60">
        <v>2016</v>
      </c>
      <c r="J12" s="59">
        <v>2016</v>
      </c>
      <c r="K12" s="199">
        <v>7</v>
      </c>
      <c r="L12" s="199">
        <v>1</v>
      </c>
      <c r="M12" s="199">
        <v>2</v>
      </c>
      <c r="N12" s="199">
        <v>23</v>
      </c>
      <c r="O12" s="199">
        <v>5</v>
      </c>
      <c r="P12" s="199">
        <v>0</v>
      </c>
      <c r="Q12" s="199">
        <v>0</v>
      </c>
      <c r="R12" s="199">
        <v>2</v>
      </c>
      <c r="S12" s="199">
        <v>0</v>
      </c>
      <c r="T12" s="199">
        <v>3</v>
      </c>
      <c r="U12" s="199">
        <v>29</v>
      </c>
      <c r="V12" s="199">
        <v>51</v>
      </c>
      <c r="W12" s="199">
        <v>1</v>
      </c>
      <c r="X12" s="199"/>
      <c r="Y12" s="199">
        <v>4</v>
      </c>
      <c r="Z12" s="246">
        <v>2016</v>
      </c>
      <c r="AA12" s="247">
        <v>2016</v>
      </c>
      <c r="AB12" s="199">
        <v>11</v>
      </c>
      <c r="AC12" s="199">
        <v>7</v>
      </c>
      <c r="AD12" s="199">
        <v>0</v>
      </c>
      <c r="AE12" s="199"/>
      <c r="AF12" s="199">
        <v>45</v>
      </c>
      <c r="AG12" s="199">
        <v>2</v>
      </c>
      <c r="AH12" s="199">
        <v>259</v>
      </c>
      <c r="AI12" s="101"/>
      <c r="AJ12" s="200"/>
      <c r="AK12" s="50">
        <v>2016</v>
      </c>
    </row>
    <row r="13" spans="1:38" s="13" customFormat="1" ht="15.95" customHeight="1">
      <c r="A13" s="50">
        <v>2017</v>
      </c>
      <c r="B13" s="105">
        <v>63</v>
      </c>
      <c r="C13" s="106">
        <v>249</v>
      </c>
      <c r="D13" s="106">
        <v>295</v>
      </c>
      <c r="E13" s="106">
        <v>72</v>
      </c>
      <c r="F13" s="106">
        <v>11</v>
      </c>
      <c r="G13" s="106">
        <v>37</v>
      </c>
      <c r="H13" s="101">
        <v>136</v>
      </c>
      <c r="I13" s="60">
        <v>2017</v>
      </c>
      <c r="J13" s="59">
        <v>2017</v>
      </c>
      <c r="K13" s="106">
        <v>7</v>
      </c>
      <c r="L13" s="106">
        <v>1</v>
      </c>
      <c r="M13" s="101">
        <v>1</v>
      </c>
      <c r="N13" s="101">
        <v>28</v>
      </c>
      <c r="O13" s="106">
        <v>5</v>
      </c>
      <c r="P13" s="101">
        <v>0</v>
      </c>
      <c r="Q13" s="101">
        <v>0</v>
      </c>
      <c r="R13" s="101">
        <v>3</v>
      </c>
      <c r="S13" s="101">
        <v>0</v>
      </c>
      <c r="T13" s="106">
        <v>4</v>
      </c>
      <c r="U13" s="106">
        <v>27</v>
      </c>
      <c r="V13" s="106">
        <v>72</v>
      </c>
      <c r="W13" s="101">
        <v>0</v>
      </c>
      <c r="X13" s="101"/>
      <c r="Y13" s="106">
        <v>2</v>
      </c>
      <c r="Z13" s="60">
        <v>2017</v>
      </c>
      <c r="AA13" s="59">
        <v>2017</v>
      </c>
      <c r="AB13" s="106">
        <v>11</v>
      </c>
      <c r="AC13" s="106">
        <v>7</v>
      </c>
      <c r="AD13" s="101">
        <v>0</v>
      </c>
      <c r="AE13" s="101"/>
      <c r="AF13" s="101">
        <v>51</v>
      </c>
      <c r="AG13" s="101">
        <v>2</v>
      </c>
      <c r="AH13" s="101">
        <v>305</v>
      </c>
      <c r="AI13" s="101"/>
      <c r="AJ13" s="102"/>
      <c r="AK13" s="50">
        <v>2017</v>
      </c>
    </row>
    <row r="14" spans="1:38" s="13" customFormat="1" ht="15.95" customHeight="1">
      <c r="A14" s="50">
        <v>2018</v>
      </c>
      <c r="B14" s="105">
        <v>82</v>
      </c>
      <c r="C14" s="106">
        <v>328</v>
      </c>
      <c r="D14" s="106">
        <v>386</v>
      </c>
      <c r="E14" s="106">
        <v>72</v>
      </c>
      <c r="F14" s="106">
        <v>12</v>
      </c>
      <c r="G14" s="106">
        <v>41</v>
      </c>
      <c r="H14" s="101">
        <v>185</v>
      </c>
      <c r="I14" s="60">
        <v>2018</v>
      </c>
      <c r="J14" s="59">
        <v>2018</v>
      </c>
      <c r="K14" s="106">
        <v>8</v>
      </c>
      <c r="L14" s="106">
        <v>2</v>
      </c>
      <c r="M14" s="101">
        <v>1</v>
      </c>
      <c r="N14" s="101">
        <v>30</v>
      </c>
      <c r="O14" s="106">
        <v>5</v>
      </c>
      <c r="P14" s="101">
        <v>0</v>
      </c>
      <c r="Q14" s="101">
        <v>0</v>
      </c>
      <c r="R14" s="101">
        <v>2</v>
      </c>
      <c r="S14" s="101">
        <v>0</v>
      </c>
      <c r="T14" s="106">
        <v>4</v>
      </c>
      <c r="U14" s="106">
        <v>29</v>
      </c>
      <c r="V14" s="106">
        <v>82</v>
      </c>
      <c r="W14" s="101">
        <v>0</v>
      </c>
      <c r="X14" s="101"/>
      <c r="Y14" s="106">
        <v>4</v>
      </c>
      <c r="Z14" s="60">
        <v>2018</v>
      </c>
      <c r="AA14" s="59">
        <v>2018</v>
      </c>
      <c r="AB14" s="106">
        <v>6</v>
      </c>
      <c r="AC14" s="106">
        <v>6</v>
      </c>
      <c r="AD14" s="101">
        <v>0</v>
      </c>
      <c r="AE14" s="101"/>
      <c r="AF14" s="101">
        <v>61</v>
      </c>
      <c r="AG14" s="101">
        <v>1</v>
      </c>
      <c r="AH14" s="101">
        <v>299</v>
      </c>
      <c r="AI14" s="101"/>
      <c r="AJ14" s="102"/>
      <c r="AK14" s="50">
        <v>2018</v>
      </c>
    </row>
    <row r="15" spans="1:38" s="13" customFormat="1" ht="15.95" customHeight="1">
      <c r="A15" s="50">
        <v>2019</v>
      </c>
      <c r="B15" s="105">
        <v>92</v>
      </c>
      <c r="C15" s="106">
        <v>165</v>
      </c>
      <c r="D15" s="106">
        <v>224</v>
      </c>
      <c r="E15" s="106">
        <v>331</v>
      </c>
      <c r="F15" s="106">
        <v>11</v>
      </c>
      <c r="G15" s="106">
        <v>42</v>
      </c>
      <c r="H15" s="101">
        <v>282</v>
      </c>
      <c r="I15" s="60">
        <v>2019</v>
      </c>
      <c r="J15" s="59">
        <v>2019</v>
      </c>
      <c r="K15" s="106">
        <v>9</v>
      </c>
      <c r="L15" s="106">
        <v>3</v>
      </c>
      <c r="M15" s="101">
        <v>1</v>
      </c>
      <c r="N15" s="101">
        <v>24</v>
      </c>
      <c r="O15" s="106">
        <v>3</v>
      </c>
      <c r="P15" s="101">
        <v>0</v>
      </c>
      <c r="Q15" s="101">
        <v>4</v>
      </c>
      <c r="R15" s="106">
        <v>6</v>
      </c>
      <c r="S15" s="101">
        <v>0</v>
      </c>
      <c r="T15" s="106">
        <v>5</v>
      </c>
      <c r="U15" s="106">
        <v>26</v>
      </c>
      <c r="V15" s="106">
        <v>80</v>
      </c>
      <c r="W15" s="101">
        <v>0</v>
      </c>
      <c r="X15" s="101">
        <v>3</v>
      </c>
      <c r="Y15" s="106">
        <v>3</v>
      </c>
      <c r="Z15" s="60">
        <v>2019</v>
      </c>
      <c r="AA15" s="59">
        <v>2019</v>
      </c>
      <c r="AB15" s="106">
        <v>4</v>
      </c>
      <c r="AC15" s="106">
        <v>5</v>
      </c>
      <c r="AD15" s="101">
        <v>0</v>
      </c>
      <c r="AE15" s="101">
        <v>0</v>
      </c>
      <c r="AF15" s="101">
        <v>58</v>
      </c>
      <c r="AG15" s="101">
        <v>3</v>
      </c>
      <c r="AH15" s="101">
        <v>284</v>
      </c>
      <c r="AI15" s="101">
        <v>2</v>
      </c>
      <c r="AJ15" s="102">
        <v>9</v>
      </c>
      <c r="AK15" s="50">
        <v>2019</v>
      </c>
    </row>
    <row r="16" spans="1:38" s="13" customFormat="1" ht="15.95" customHeight="1">
      <c r="A16" s="50">
        <v>2020</v>
      </c>
      <c r="B16" s="105">
        <v>94</v>
      </c>
      <c r="C16" s="106">
        <v>344</v>
      </c>
      <c r="D16" s="106">
        <v>372</v>
      </c>
      <c r="E16" s="106">
        <v>285</v>
      </c>
      <c r="F16" s="106">
        <v>11</v>
      </c>
      <c r="G16" s="106">
        <v>42</v>
      </c>
      <c r="H16" s="101">
        <v>233</v>
      </c>
      <c r="I16" s="60">
        <v>2020</v>
      </c>
      <c r="J16" s="59">
        <v>2020</v>
      </c>
      <c r="K16" s="106">
        <v>12</v>
      </c>
      <c r="L16" s="106">
        <v>3</v>
      </c>
      <c r="M16" s="101">
        <v>1</v>
      </c>
      <c r="N16" s="101">
        <v>31</v>
      </c>
      <c r="O16" s="106">
        <v>5</v>
      </c>
      <c r="P16" s="101">
        <v>0</v>
      </c>
      <c r="Q16" s="101">
        <v>0</v>
      </c>
      <c r="R16" s="106">
        <v>8</v>
      </c>
      <c r="S16" s="101">
        <v>0</v>
      </c>
      <c r="T16" s="106">
        <v>5</v>
      </c>
      <c r="U16" s="106">
        <v>34</v>
      </c>
      <c r="V16" s="106">
        <v>79</v>
      </c>
      <c r="W16" s="106">
        <v>0</v>
      </c>
      <c r="X16" s="106">
        <v>1</v>
      </c>
      <c r="Y16" s="106">
        <v>1</v>
      </c>
      <c r="Z16" s="60">
        <v>2020</v>
      </c>
      <c r="AA16" s="59">
        <v>2020</v>
      </c>
      <c r="AB16" s="106">
        <v>15</v>
      </c>
      <c r="AC16" s="106">
        <v>4</v>
      </c>
      <c r="AD16" s="101">
        <v>0</v>
      </c>
      <c r="AE16" s="101">
        <v>0</v>
      </c>
      <c r="AF16" s="101">
        <v>61</v>
      </c>
      <c r="AG16" s="101">
        <v>3</v>
      </c>
      <c r="AH16" s="101">
        <v>293</v>
      </c>
      <c r="AI16" s="101">
        <v>2</v>
      </c>
      <c r="AJ16" s="102">
        <v>8</v>
      </c>
      <c r="AK16" s="50">
        <v>2020</v>
      </c>
    </row>
    <row r="17" spans="1:37" s="33" customFormat="1" ht="30" customHeight="1">
      <c r="A17" s="31">
        <f>A16+1</f>
        <v>2021</v>
      </c>
      <c r="B17" s="201">
        <f>SUM(B18:B39)</f>
        <v>96</v>
      </c>
      <c r="C17" s="42">
        <f t="shared" ref="C17:P17" si="0">SUM(C18:C39)</f>
        <v>325</v>
      </c>
      <c r="D17" s="42">
        <f t="shared" si="0"/>
        <v>427</v>
      </c>
      <c r="E17" s="42">
        <f t="shared" si="0"/>
        <v>0</v>
      </c>
      <c r="F17" s="42">
        <f t="shared" si="0"/>
        <v>12</v>
      </c>
      <c r="G17" s="42">
        <f t="shared" si="0"/>
        <v>44</v>
      </c>
      <c r="H17" s="42">
        <f t="shared" si="0"/>
        <v>274</v>
      </c>
      <c r="I17" s="31">
        <f>A17</f>
        <v>2021</v>
      </c>
      <c r="J17" s="32">
        <f>I17</f>
        <v>2021</v>
      </c>
      <c r="K17" s="42">
        <f>SUM(K18:K39)</f>
        <v>12</v>
      </c>
      <c r="L17" s="42">
        <f t="shared" si="0"/>
        <v>3</v>
      </c>
      <c r="M17" s="42">
        <f t="shared" si="0"/>
        <v>1</v>
      </c>
      <c r="N17" s="42">
        <f t="shared" si="0"/>
        <v>36</v>
      </c>
      <c r="O17" s="42">
        <f t="shared" si="0"/>
        <v>5</v>
      </c>
      <c r="P17" s="43">
        <f t="shared" si="0"/>
        <v>5</v>
      </c>
      <c r="Q17" s="43">
        <f t="shared" ref="Q17:AJ17" si="1">SUM(Q18:Q39)</f>
        <v>0</v>
      </c>
      <c r="R17" s="42">
        <f t="shared" si="1"/>
        <v>7</v>
      </c>
      <c r="S17" s="43">
        <f t="shared" si="1"/>
        <v>0</v>
      </c>
      <c r="T17" s="42">
        <f t="shared" si="1"/>
        <v>4</v>
      </c>
      <c r="U17" s="42">
        <f t="shared" si="1"/>
        <v>29</v>
      </c>
      <c r="V17" s="42">
        <f t="shared" si="1"/>
        <v>80</v>
      </c>
      <c r="W17" s="43">
        <f t="shared" si="1"/>
        <v>0</v>
      </c>
      <c r="X17" s="261">
        <f>SUM(X18:X39)</f>
        <v>1</v>
      </c>
      <c r="Y17" s="42">
        <f t="shared" si="1"/>
        <v>1</v>
      </c>
      <c r="Z17" s="31">
        <f>J17</f>
        <v>2021</v>
      </c>
      <c r="AA17" s="32">
        <f>Z17</f>
        <v>2021</v>
      </c>
      <c r="AB17" s="42">
        <f t="shared" si="1"/>
        <v>15</v>
      </c>
      <c r="AC17" s="42">
        <f t="shared" si="1"/>
        <v>3</v>
      </c>
      <c r="AD17" s="42">
        <f t="shared" si="1"/>
        <v>0</v>
      </c>
      <c r="AE17" s="42">
        <f t="shared" si="1"/>
        <v>0</v>
      </c>
      <c r="AF17" s="42">
        <f t="shared" si="1"/>
        <v>74</v>
      </c>
      <c r="AG17" s="42">
        <f t="shared" si="1"/>
        <v>3</v>
      </c>
      <c r="AH17" s="42">
        <f t="shared" si="1"/>
        <v>302</v>
      </c>
      <c r="AI17" s="42">
        <f t="shared" si="1"/>
        <v>2</v>
      </c>
      <c r="AJ17" s="36">
        <f t="shared" si="1"/>
        <v>9</v>
      </c>
      <c r="AK17" s="75">
        <f>AA17</f>
        <v>2021</v>
      </c>
    </row>
    <row r="18" spans="1:37" s="13" customFormat="1" ht="15.95" customHeight="1">
      <c r="A18" s="202" t="s">
        <v>115</v>
      </c>
      <c r="B18" s="100">
        <v>10</v>
      </c>
      <c r="C18" s="203">
        <v>61</v>
      </c>
      <c r="D18" s="101">
        <v>84</v>
      </c>
      <c r="E18" s="101"/>
      <c r="F18" s="101">
        <v>2</v>
      </c>
      <c r="G18" s="101">
        <v>5</v>
      </c>
      <c r="H18" s="101">
        <v>8</v>
      </c>
      <c r="I18" s="123" t="s">
        <v>360</v>
      </c>
      <c r="J18" s="122" t="s">
        <v>115</v>
      </c>
      <c r="K18" s="101">
        <v>0</v>
      </c>
      <c r="L18" s="101">
        <v>0</v>
      </c>
      <c r="M18" s="101">
        <v>0</v>
      </c>
      <c r="N18" s="101">
        <v>0</v>
      </c>
      <c r="O18" s="101">
        <v>1</v>
      </c>
      <c r="P18" s="101">
        <v>1</v>
      </c>
      <c r="Q18" s="101"/>
      <c r="R18" s="101">
        <v>0</v>
      </c>
      <c r="S18" s="101">
        <v>0</v>
      </c>
      <c r="T18" s="101"/>
      <c r="U18" s="101">
        <v>1</v>
      </c>
      <c r="V18" s="101">
        <v>13</v>
      </c>
      <c r="W18" s="101">
        <v>0</v>
      </c>
      <c r="X18" s="101">
        <v>0</v>
      </c>
      <c r="Y18" s="101">
        <v>0</v>
      </c>
      <c r="Z18" s="123" t="s">
        <v>47</v>
      </c>
      <c r="AA18" s="122" t="s">
        <v>115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1</v>
      </c>
      <c r="AH18" s="101">
        <v>10</v>
      </c>
      <c r="AI18" s="101">
        <v>0</v>
      </c>
      <c r="AJ18" s="102">
        <v>2</v>
      </c>
      <c r="AK18" s="204" t="s">
        <v>47</v>
      </c>
    </row>
    <row r="19" spans="1:37" s="13" customFormat="1" ht="15.95" customHeight="1">
      <c r="A19" s="202" t="s">
        <v>113</v>
      </c>
      <c r="B19" s="100">
        <v>27</v>
      </c>
      <c r="C19" s="203">
        <v>54</v>
      </c>
      <c r="D19" s="101">
        <v>85</v>
      </c>
      <c r="E19" s="101"/>
      <c r="F19" s="101">
        <v>0</v>
      </c>
      <c r="G19" s="101">
        <v>18</v>
      </c>
      <c r="H19" s="101">
        <v>194</v>
      </c>
      <c r="I19" s="123" t="s">
        <v>361</v>
      </c>
      <c r="J19" s="122" t="s">
        <v>113</v>
      </c>
      <c r="K19" s="101">
        <v>2</v>
      </c>
      <c r="L19" s="101">
        <v>1</v>
      </c>
      <c r="M19" s="101">
        <v>1</v>
      </c>
      <c r="N19" s="101">
        <v>0</v>
      </c>
      <c r="O19" s="101">
        <v>4</v>
      </c>
      <c r="P19" s="101">
        <v>4</v>
      </c>
      <c r="Q19" s="101"/>
      <c r="R19" s="101">
        <v>5</v>
      </c>
      <c r="S19" s="101">
        <v>0</v>
      </c>
      <c r="T19" s="101">
        <v>2</v>
      </c>
      <c r="U19" s="101">
        <v>6</v>
      </c>
      <c r="V19" s="101">
        <v>9</v>
      </c>
      <c r="W19" s="101">
        <v>0</v>
      </c>
      <c r="X19" s="101">
        <v>1</v>
      </c>
      <c r="Y19" s="101">
        <v>0</v>
      </c>
      <c r="Z19" s="123" t="s">
        <v>52</v>
      </c>
      <c r="AA19" s="122" t="s">
        <v>113</v>
      </c>
      <c r="AB19" s="101">
        <v>4</v>
      </c>
      <c r="AC19" s="101">
        <v>0</v>
      </c>
      <c r="AD19" s="101">
        <v>0</v>
      </c>
      <c r="AE19" s="101">
        <v>0</v>
      </c>
      <c r="AF19" s="101">
        <v>3</v>
      </c>
      <c r="AG19" s="101">
        <v>1</v>
      </c>
      <c r="AH19" s="101">
        <v>3</v>
      </c>
      <c r="AI19" s="101">
        <v>0</v>
      </c>
      <c r="AJ19" s="102">
        <v>1</v>
      </c>
      <c r="AK19" s="204" t="s">
        <v>52</v>
      </c>
    </row>
    <row r="20" spans="1:37" s="13" customFormat="1" ht="15.95" customHeight="1">
      <c r="A20" s="202" t="s">
        <v>12</v>
      </c>
      <c r="B20" s="100">
        <v>12</v>
      </c>
      <c r="C20" s="203">
        <v>76</v>
      </c>
      <c r="D20" s="101">
        <v>89</v>
      </c>
      <c r="E20" s="101"/>
      <c r="F20" s="101">
        <v>1</v>
      </c>
      <c r="G20" s="101">
        <v>6</v>
      </c>
      <c r="H20" s="101">
        <v>63</v>
      </c>
      <c r="I20" s="123" t="s">
        <v>362</v>
      </c>
      <c r="J20" s="122" t="s">
        <v>12</v>
      </c>
      <c r="K20" s="101">
        <v>0</v>
      </c>
      <c r="L20" s="101">
        <v>0</v>
      </c>
      <c r="M20" s="101">
        <v>0</v>
      </c>
      <c r="N20" s="101">
        <v>3</v>
      </c>
      <c r="O20" s="101">
        <v>0</v>
      </c>
      <c r="P20" s="101">
        <v>0</v>
      </c>
      <c r="Q20" s="101"/>
      <c r="R20" s="101">
        <v>0</v>
      </c>
      <c r="S20" s="101">
        <v>0</v>
      </c>
      <c r="T20" s="101">
        <v>0</v>
      </c>
      <c r="U20" s="101">
        <v>1</v>
      </c>
      <c r="V20" s="101">
        <v>11</v>
      </c>
      <c r="W20" s="101">
        <v>0</v>
      </c>
      <c r="X20" s="101">
        <v>0</v>
      </c>
      <c r="Y20" s="101">
        <v>0</v>
      </c>
      <c r="Z20" s="123" t="s">
        <v>41</v>
      </c>
      <c r="AA20" s="122" t="s">
        <v>12</v>
      </c>
      <c r="AB20" s="101">
        <v>4</v>
      </c>
      <c r="AC20" s="101">
        <v>0</v>
      </c>
      <c r="AD20" s="101">
        <v>0</v>
      </c>
      <c r="AE20" s="101">
        <v>0</v>
      </c>
      <c r="AF20" s="101">
        <v>4</v>
      </c>
      <c r="AG20" s="101">
        <v>0</v>
      </c>
      <c r="AH20" s="101">
        <v>58</v>
      </c>
      <c r="AI20" s="101">
        <v>0</v>
      </c>
      <c r="AJ20" s="102">
        <v>0</v>
      </c>
      <c r="AK20" s="204" t="s">
        <v>41</v>
      </c>
    </row>
    <row r="21" spans="1:37" s="13" customFormat="1" ht="15.95" customHeight="1">
      <c r="A21" s="202" t="s">
        <v>9</v>
      </c>
      <c r="B21" s="100">
        <v>4</v>
      </c>
      <c r="C21" s="203">
        <v>15</v>
      </c>
      <c r="D21" s="101">
        <v>25</v>
      </c>
      <c r="E21" s="101"/>
      <c r="F21" s="101">
        <v>0</v>
      </c>
      <c r="G21" s="101">
        <v>2</v>
      </c>
      <c r="H21" s="101">
        <v>0</v>
      </c>
      <c r="I21" s="123" t="s">
        <v>363</v>
      </c>
      <c r="J21" s="122" t="s">
        <v>9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/>
      <c r="R21" s="101">
        <v>0</v>
      </c>
      <c r="S21" s="101">
        <v>0</v>
      </c>
      <c r="T21" s="101">
        <v>1</v>
      </c>
      <c r="U21" s="101">
        <v>0</v>
      </c>
      <c r="V21" s="101">
        <v>3</v>
      </c>
      <c r="W21" s="101">
        <v>0</v>
      </c>
      <c r="X21" s="101">
        <v>0</v>
      </c>
      <c r="Y21" s="101">
        <v>0</v>
      </c>
      <c r="Z21" s="123" t="s">
        <v>160</v>
      </c>
      <c r="AA21" s="122" t="s">
        <v>9</v>
      </c>
      <c r="AB21" s="101">
        <v>0</v>
      </c>
      <c r="AC21" s="101">
        <v>1</v>
      </c>
      <c r="AD21" s="101">
        <v>0</v>
      </c>
      <c r="AE21" s="101">
        <v>0</v>
      </c>
      <c r="AF21" s="101">
        <v>1</v>
      </c>
      <c r="AG21" s="101">
        <v>0</v>
      </c>
      <c r="AH21" s="101">
        <v>33</v>
      </c>
      <c r="AI21" s="101">
        <v>0</v>
      </c>
      <c r="AJ21" s="102">
        <v>0</v>
      </c>
      <c r="AK21" s="204" t="s">
        <v>160</v>
      </c>
    </row>
    <row r="22" spans="1:37" s="13" customFormat="1" ht="15.95" customHeight="1">
      <c r="A22" s="202" t="s">
        <v>17</v>
      </c>
      <c r="B22" s="100">
        <v>6</v>
      </c>
      <c r="C22" s="203">
        <v>25</v>
      </c>
      <c r="D22" s="101">
        <v>23</v>
      </c>
      <c r="E22" s="101"/>
      <c r="F22" s="101">
        <v>0</v>
      </c>
      <c r="G22" s="101">
        <v>0</v>
      </c>
      <c r="H22" s="101">
        <v>0</v>
      </c>
      <c r="I22" s="123" t="s">
        <v>364</v>
      </c>
      <c r="J22" s="122" t="s">
        <v>17</v>
      </c>
      <c r="K22" s="101">
        <v>0</v>
      </c>
      <c r="L22" s="101">
        <v>0</v>
      </c>
      <c r="M22" s="101">
        <v>0</v>
      </c>
      <c r="N22" s="101">
        <v>3</v>
      </c>
      <c r="O22" s="101">
        <v>0</v>
      </c>
      <c r="P22" s="101">
        <v>0</v>
      </c>
      <c r="Q22" s="101"/>
      <c r="R22" s="101">
        <v>1</v>
      </c>
      <c r="S22" s="101">
        <v>0</v>
      </c>
      <c r="T22" s="101">
        <v>0</v>
      </c>
      <c r="U22" s="101">
        <v>1</v>
      </c>
      <c r="V22" s="101">
        <v>10</v>
      </c>
      <c r="W22" s="101">
        <v>0</v>
      </c>
      <c r="X22" s="101">
        <v>0</v>
      </c>
      <c r="Y22" s="101">
        <v>0</v>
      </c>
      <c r="Z22" s="123" t="s">
        <v>26</v>
      </c>
      <c r="AA22" s="122" t="s">
        <v>17</v>
      </c>
      <c r="AB22" s="101">
        <v>3</v>
      </c>
      <c r="AC22" s="101">
        <v>0</v>
      </c>
      <c r="AD22" s="101">
        <v>0</v>
      </c>
      <c r="AE22" s="101">
        <v>0</v>
      </c>
      <c r="AF22" s="101">
        <v>2</v>
      </c>
      <c r="AG22" s="101">
        <v>0</v>
      </c>
      <c r="AH22" s="101">
        <v>2</v>
      </c>
      <c r="AI22" s="101">
        <v>0</v>
      </c>
      <c r="AJ22" s="102">
        <v>1</v>
      </c>
      <c r="AK22" s="204" t="s">
        <v>26</v>
      </c>
    </row>
    <row r="23" spans="1:37" s="13" customFormat="1" ht="15.95" customHeight="1">
      <c r="A23" s="202" t="s">
        <v>5</v>
      </c>
      <c r="B23" s="100">
        <v>4</v>
      </c>
      <c r="C23" s="203">
        <v>9</v>
      </c>
      <c r="D23" s="101">
        <v>8</v>
      </c>
      <c r="E23" s="101"/>
      <c r="F23" s="101">
        <v>1</v>
      </c>
      <c r="G23" s="101">
        <v>0</v>
      </c>
      <c r="H23" s="101">
        <v>0</v>
      </c>
      <c r="I23" s="123" t="s">
        <v>365</v>
      </c>
      <c r="J23" s="122" t="s">
        <v>5</v>
      </c>
      <c r="K23" s="101">
        <v>0</v>
      </c>
      <c r="L23" s="101">
        <v>0</v>
      </c>
      <c r="M23" s="101">
        <v>0</v>
      </c>
      <c r="N23" s="101">
        <v>2</v>
      </c>
      <c r="O23" s="101">
        <v>0</v>
      </c>
      <c r="P23" s="101">
        <v>0</v>
      </c>
      <c r="Q23" s="101"/>
      <c r="R23" s="101">
        <v>0</v>
      </c>
      <c r="S23" s="101">
        <v>0</v>
      </c>
      <c r="T23" s="101">
        <v>0</v>
      </c>
      <c r="U23" s="101">
        <v>0</v>
      </c>
      <c r="V23" s="101">
        <v>2</v>
      </c>
      <c r="W23" s="101">
        <v>0</v>
      </c>
      <c r="X23" s="101">
        <v>0</v>
      </c>
      <c r="Y23" s="101">
        <v>0</v>
      </c>
      <c r="Z23" s="123" t="s">
        <v>45</v>
      </c>
      <c r="AA23" s="122" t="s">
        <v>5</v>
      </c>
      <c r="AB23" s="101">
        <v>0</v>
      </c>
      <c r="AC23" s="101">
        <v>0</v>
      </c>
      <c r="AD23" s="101">
        <v>0</v>
      </c>
      <c r="AE23" s="101">
        <v>0</v>
      </c>
      <c r="AF23" s="101">
        <v>1</v>
      </c>
      <c r="AG23" s="101">
        <v>0</v>
      </c>
      <c r="AH23" s="101">
        <v>10</v>
      </c>
      <c r="AI23" s="101">
        <v>0</v>
      </c>
      <c r="AJ23" s="102">
        <v>0</v>
      </c>
      <c r="AK23" s="204" t="s">
        <v>45</v>
      </c>
    </row>
    <row r="24" spans="1:37" s="13" customFormat="1" ht="15.95" customHeight="1">
      <c r="A24" s="202" t="s">
        <v>6</v>
      </c>
      <c r="B24" s="100">
        <v>1</v>
      </c>
      <c r="C24" s="203">
        <v>2</v>
      </c>
      <c r="D24" s="101">
        <v>5</v>
      </c>
      <c r="E24" s="101"/>
      <c r="F24" s="101">
        <v>0</v>
      </c>
      <c r="G24" s="101">
        <v>1</v>
      </c>
      <c r="H24" s="101">
        <v>0</v>
      </c>
      <c r="I24" s="123" t="s">
        <v>366</v>
      </c>
      <c r="J24" s="122" t="s">
        <v>6</v>
      </c>
      <c r="K24" s="101">
        <v>0</v>
      </c>
      <c r="L24" s="101">
        <v>0</v>
      </c>
      <c r="M24" s="101">
        <v>0</v>
      </c>
      <c r="N24" s="101">
        <v>1</v>
      </c>
      <c r="O24" s="101">
        <v>0</v>
      </c>
      <c r="P24" s="101">
        <v>0</v>
      </c>
      <c r="Q24" s="101"/>
      <c r="R24" s="101">
        <v>0</v>
      </c>
      <c r="S24" s="101">
        <v>0</v>
      </c>
      <c r="T24" s="101">
        <v>0</v>
      </c>
      <c r="U24" s="101">
        <v>5</v>
      </c>
      <c r="V24" s="101">
        <v>1</v>
      </c>
      <c r="W24" s="101">
        <v>0</v>
      </c>
      <c r="X24" s="101">
        <v>0</v>
      </c>
      <c r="Y24" s="101">
        <v>0</v>
      </c>
      <c r="Z24" s="123" t="s">
        <v>22</v>
      </c>
      <c r="AA24" s="122" t="s">
        <v>6</v>
      </c>
      <c r="AB24" s="101">
        <v>0</v>
      </c>
      <c r="AC24" s="101">
        <v>0</v>
      </c>
      <c r="AD24" s="101">
        <v>0</v>
      </c>
      <c r="AE24" s="101">
        <v>0</v>
      </c>
      <c r="AF24" s="101">
        <v>2</v>
      </c>
      <c r="AG24" s="101">
        <v>0</v>
      </c>
      <c r="AH24" s="101">
        <v>3</v>
      </c>
      <c r="AI24" s="101">
        <v>0</v>
      </c>
      <c r="AJ24" s="102">
        <v>1</v>
      </c>
      <c r="AK24" s="204" t="s">
        <v>22</v>
      </c>
    </row>
    <row r="25" spans="1:37" s="13" customFormat="1" ht="15.95" customHeight="1">
      <c r="A25" s="202" t="s">
        <v>4</v>
      </c>
      <c r="B25" s="100">
        <v>0</v>
      </c>
      <c r="C25" s="203">
        <v>2</v>
      </c>
      <c r="D25" s="101">
        <v>8</v>
      </c>
      <c r="E25" s="101"/>
      <c r="F25" s="101">
        <v>2</v>
      </c>
      <c r="G25" s="101">
        <v>0</v>
      </c>
      <c r="H25" s="101">
        <v>0</v>
      </c>
      <c r="I25" s="123" t="s">
        <v>367</v>
      </c>
      <c r="J25" s="122" t="s">
        <v>4</v>
      </c>
      <c r="K25" s="101">
        <v>1</v>
      </c>
      <c r="L25" s="101">
        <v>0</v>
      </c>
      <c r="M25" s="101">
        <v>0</v>
      </c>
      <c r="N25" s="101">
        <v>4</v>
      </c>
      <c r="O25" s="101">
        <v>0</v>
      </c>
      <c r="P25" s="101">
        <v>0</v>
      </c>
      <c r="Q25" s="101"/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23" t="s">
        <v>43</v>
      </c>
      <c r="AA25" s="122" t="s">
        <v>4</v>
      </c>
      <c r="AB25" s="101">
        <v>0</v>
      </c>
      <c r="AC25" s="101">
        <v>0</v>
      </c>
      <c r="AD25" s="101">
        <v>0</v>
      </c>
      <c r="AE25" s="101">
        <v>0</v>
      </c>
      <c r="AF25" s="101">
        <v>6</v>
      </c>
      <c r="AG25" s="101">
        <v>0</v>
      </c>
      <c r="AH25" s="101">
        <v>15</v>
      </c>
      <c r="AI25" s="101">
        <v>0</v>
      </c>
      <c r="AJ25" s="102">
        <v>0</v>
      </c>
      <c r="AK25" s="204" t="s">
        <v>43</v>
      </c>
    </row>
    <row r="26" spans="1:37" s="13" customFormat="1" ht="15.95" customHeight="1">
      <c r="A26" s="202" t="s">
        <v>11</v>
      </c>
      <c r="B26" s="100">
        <v>3</v>
      </c>
      <c r="C26" s="203">
        <v>9</v>
      </c>
      <c r="D26" s="101">
        <v>11</v>
      </c>
      <c r="E26" s="101"/>
      <c r="F26" s="101">
        <v>1</v>
      </c>
      <c r="G26" s="101">
        <v>0</v>
      </c>
      <c r="H26" s="101">
        <v>0</v>
      </c>
      <c r="I26" s="123" t="s">
        <v>368</v>
      </c>
      <c r="J26" s="122" t="s">
        <v>11</v>
      </c>
      <c r="K26" s="101">
        <v>1</v>
      </c>
      <c r="L26" s="101">
        <v>0</v>
      </c>
      <c r="M26" s="101">
        <v>0</v>
      </c>
      <c r="N26" s="101">
        <v>2</v>
      </c>
      <c r="O26" s="101">
        <v>0</v>
      </c>
      <c r="P26" s="101">
        <v>0</v>
      </c>
      <c r="Q26" s="101"/>
      <c r="R26" s="101">
        <v>0</v>
      </c>
      <c r="S26" s="101">
        <v>0</v>
      </c>
      <c r="T26" s="101">
        <v>0</v>
      </c>
      <c r="U26" s="101">
        <v>0</v>
      </c>
      <c r="V26" s="101">
        <v>1</v>
      </c>
      <c r="W26" s="101">
        <v>0</v>
      </c>
      <c r="X26" s="101">
        <v>0</v>
      </c>
      <c r="Y26" s="101">
        <v>0</v>
      </c>
      <c r="Z26" s="123" t="s">
        <v>54</v>
      </c>
      <c r="AA26" s="122" t="s">
        <v>11</v>
      </c>
      <c r="AB26" s="101">
        <v>0</v>
      </c>
      <c r="AC26" s="101">
        <v>0</v>
      </c>
      <c r="AD26" s="101">
        <v>0</v>
      </c>
      <c r="AE26" s="101">
        <v>0</v>
      </c>
      <c r="AF26" s="101">
        <v>8</v>
      </c>
      <c r="AG26" s="101">
        <v>0</v>
      </c>
      <c r="AH26" s="101">
        <v>1</v>
      </c>
      <c r="AI26" s="101">
        <v>0</v>
      </c>
      <c r="AJ26" s="102">
        <v>1</v>
      </c>
      <c r="AK26" s="204" t="s">
        <v>54</v>
      </c>
    </row>
    <row r="27" spans="1:37" s="13" customFormat="1" ht="15.95" customHeight="1">
      <c r="A27" s="202" t="s">
        <v>3</v>
      </c>
      <c r="B27" s="100">
        <v>0</v>
      </c>
      <c r="C27" s="203">
        <v>4</v>
      </c>
      <c r="D27" s="101">
        <v>6</v>
      </c>
      <c r="E27" s="101"/>
      <c r="F27" s="101">
        <v>0</v>
      </c>
      <c r="G27" s="101">
        <v>0</v>
      </c>
      <c r="H27" s="101">
        <v>2</v>
      </c>
      <c r="I27" s="123" t="s">
        <v>369</v>
      </c>
      <c r="J27" s="122" t="s">
        <v>3</v>
      </c>
      <c r="K27" s="101">
        <v>2</v>
      </c>
      <c r="L27" s="101">
        <v>0</v>
      </c>
      <c r="M27" s="101">
        <v>0</v>
      </c>
      <c r="N27" s="101">
        <v>2</v>
      </c>
      <c r="O27" s="101">
        <v>0</v>
      </c>
      <c r="P27" s="101">
        <v>0</v>
      </c>
      <c r="Q27" s="101"/>
      <c r="R27" s="101">
        <v>0</v>
      </c>
      <c r="S27" s="101">
        <v>0</v>
      </c>
      <c r="T27" s="101">
        <v>0</v>
      </c>
      <c r="U27" s="101">
        <v>0</v>
      </c>
      <c r="V27" s="101">
        <v>1</v>
      </c>
      <c r="W27" s="101">
        <v>0</v>
      </c>
      <c r="X27" s="101">
        <v>0</v>
      </c>
      <c r="Y27" s="101">
        <v>0</v>
      </c>
      <c r="Z27" s="123" t="s">
        <v>50</v>
      </c>
      <c r="AA27" s="122" t="s">
        <v>3</v>
      </c>
      <c r="AB27" s="101">
        <v>0</v>
      </c>
      <c r="AC27" s="101">
        <v>0</v>
      </c>
      <c r="AD27" s="101">
        <v>0</v>
      </c>
      <c r="AE27" s="101">
        <v>0</v>
      </c>
      <c r="AF27" s="101">
        <v>9</v>
      </c>
      <c r="AG27" s="101">
        <v>0</v>
      </c>
      <c r="AH27" s="101">
        <v>44</v>
      </c>
      <c r="AI27" s="101">
        <v>0</v>
      </c>
      <c r="AJ27" s="102">
        <v>0</v>
      </c>
      <c r="AK27" s="204" t="s">
        <v>50</v>
      </c>
    </row>
    <row r="28" spans="1:37" s="13" customFormat="1" ht="15.95" customHeight="1">
      <c r="A28" s="202" t="s">
        <v>15</v>
      </c>
      <c r="B28" s="100">
        <v>2</v>
      </c>
      <c r="C28" s="203">
        <v>9</v>
      </c>
      <c r="D28" s="101">
        <v>9</v>
      </c>
      <c r="E28" s="101"/>
      <c r="F28" s="101">
        <v>0</v>
      </c>
      <c r="G28" s="101">
        <v>0</v>
      </c>
      <c r="H28" s="101">
        <v>2</v>
      </c>
      <c r="I28" s="123" t="s">
        <v>370</v>
      </c>
      <c r="J28" s="122" t="s">
        <v>15</v>
      </c>
      <c r="K28" s="101">
        <v>2</v>
      </c>
      <c r="L28" s="101">
        <v>2</v>
      </c>
      <c r="M28" s="101">
        <v>0</v>
      </c>
      <c r="N28" s="101">
        <v>3</v>
      </c>
      <c r="O28" s="101">
        <v>0</v>
      </c>
      <c r="P28" s="101">
        <v>0</v>
      </c>
      <c r="Q28" s="101"/>
      <c r="R28" s="101">
        <v>0</v>
      </c>
      <c r="S28" s="101">
        <v>0</v>
      </c>
      <c r="T28" s="101">
        <v>1</v>
      </c>
      <c r="U28" s="101">
        <v>3</v>
      </c>
      <c r="V28" s="101">
        <v>3</v>
      </c>
      <c r="W28" s="101">
        <v>0</v>
      </c>
      <c r="X28" s="101">
        <v>0</v>
      </c>
      <c r="Y28" s="101">
        <v>0</v>
      </c>
      <c r="Z28" s="123" t="s">
        <v>42</v>
      </c>
      <c r="AA28" s="122" t="s">
        <v>15</v>
      </c>
      <c r="AB28" s="101">
        <v>1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3</v>
      </c>
      <c r="AI28" s="101">
        <v>0</v>
      </c>
      <c r="AJ28" s="102">
        <v>0</v>
      </c>
      <c r="AK28" s="204" t="s">
        <v>42</v>
      </c>
    </row>
    <row r="29" spans="1:37" s="13" customFormat="1" ht="15.95" customHeight="1">
      <c r="A29" s="202" t="s">
        <v>14</v>
      </c>
      <c r="B29" s="100">
        <v>1</v>
      </c>
      <c r="C29" s="203">
        <v>7</v>
      </c>
      <c r="D29" s="101">
        <v>8</v>
      </c>
      <c r="E29" s="101"/>
      <c r="F29" s="101">
        <v>0</v>
      </c>
      <c r="G29" s="101">
        <v>2</v>
      </c>
      <c r="H29" s="101">
        <v>0</v>
      </c>
      <c r="I29" s="123" t="s">
        <v>371</v>
      </c>
      <c r="J29" s="122" t="s">
        <v>14</v>
      </c>
      <c r="K29" s="101">
        <v>0</v>
      </c>
      <c r="L29" s="101">
        <v>0</v>
      </c>
      <c r="M29" s="101">
        <v>0</v>
      </c>
      <c r="N29" s="101">
        <v>2</v>
      </c>
      <c r="O29" s="101">
        <v>0</v>
      </c>
      <c r="P29" s="101">
        <v>0</v>
      </c>
      <c r="Q29" s="101"/>
      <c r="R29" s="101">
        <v>0</v>
      </c>
      <c r="S29" s="101">
        <v>0</v>
      </c>
      <c r="T29" s="101">
        <v>0</v>
      </c>
      <c r="U29" s="101">
        <v>1</v>
      </c>
      <c r="V29" s="101"/>
      <c r="W29" s="101">
        <v>0</v>
      </c>
      <c r="X29" s="101">
        <v>0</v>
      </c>
      <c r="Y29" s="101">
        <v>0</v>
      </c>
      <c r="Z29" s="123" t="s">
        <v>20</v>
      </c>
      <c r="AA29" s="122" t="s">
        <v>14</v>
      </c>
      <c r="AB29" s="101">
        <v>0</v>
      </c>
      <c r="AC29" s="101">
        <v>0</v>
      </c>
      <c r="AD29" s="101">
        <v>0</v>
      </c>
      <c r="AE29" s="101">
        <v>0</v>
      </c>
      <c r="AF29" s="101">
        <v>1</v>
      </c>
      <c r="AG29" s="101">
        <v>0</v>
      </c>
      <c r="AH29" s="101">
        <v>9</v>
      </c>
      <c r="AI29" s="101">
        <v>0</v>
      </c>
      <c r="AJ29" s="102">
        <v>0</v>
      </c>
      <c r="AK29" s="204" t="s">
        <v>20</v>
      </c>
    </row>
    <row r="30" spans="1:37" s="13" customFormat="1" ht="15.95" customHeight="1">
      <c r="A30" s="202" t="s">
        <v>7</v>
      </c>
      <c r="B30" s="100">
        <v>4</v>
      </c>
      <c r="C30" s="203">
        <v>10</v>
      </c>
      <c r="D30" s="101">
        <v>12</v>
      </c>
      <c r="E30" s="101"/>
      <c r="F30" s="101">
        <v>0</v>
      </c>
      <c r="G30" s="101">
        <v>2</v>
      </c>
      <c r="H30" s="101">
        <v>2</v>
      </c>
      <c r="I30" s="123" t="s">
        <v>372</v>
      </c>
      <c r="J30" s="122" t="s">
        <v>7</v>
      </c>
      <c r="K30" s="101">
        <v>1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/>
      <c r="R30" s="101">
        <v>0</v>
      </c>
      <c r="S30" s="101">
        <v>0</v>
      </c>
      <c r="T30" s="101">
        <v>0</v>
      </c>
      <c r="U30" s="101">
        <v>2</v>
      </c>
      <c r="V30" s="101">
        <v>1</v>
      </c>
      <c r="W30" s="101">
        <v>0</v>
      </c>
      <c r="X30" s="101">
        <v>0</v>
      </c>
      <c r="Y30" s="101">
        <v>0</v>
      </c>
      <c r="Z30" s="123" t="s">
        <v>48</v>
      </c>
      <c r="AA30" s="122" t="s">
        <v>7</v>
      </c>
      <c r="AB30" s="101">
        <v>0</v>
      </c>
      <c r="AC30" s="101">
        <v>0</v>
      </c>
      <c r="AD30" s="101">
        <v>0</v>
      </c>
      <c r="AE30" s="101">
        <v>0</v>
      </c>
      <c r="AF30" s="101">
        <v>2</v>
      </c>
      <c r="AG30" s="101">
        <v>0</v>
      </c>
      <c r="AH30" s="101">
        <v>21</v>
      </c>
      <c r="AI30" s="101">
        <v>1</v>
      </c>
      <c r="AJ30" s="102">
        <v>1</v>
      </c>
      <c r="AK30" s="204" t="s">
        <v>48</v>
      </c>
    </row>
    <row r="31" spans="1:37" s="13" customFormat="1" ht="15.95" customHeight="1">
      <c r="A31" s="202" t="s">
        <v>10</v>
      </c>
      <c r="B31" s="100">
        <v>3</v>
      </c>
      <c r="C31" s="203">
        <v>8</v>
      </c>
      <c r="D31" s="101">
        <v>9</v>
      </c>
      <c r="E31" s="101"/>
      <c r="F31" s="101">
        <v>0</v>
      </c>
      <c r="G31" s="101">
        <v>3</v>
      </c>
      <c r="H31" s="101">
        <v>0</v>
      </c>
      <c r="I31" s="123" t="s">
        <v>373</v>
      </c>
      <c r="J31" s="122" t="s">
        <v>10</v>
      </c>
      <c r="K31" s="101">
        <v>1</v>
      </c>
      <c r="L31" s="101">
        <v>0</v>
      </c>
      <c r="M31" s="101">
        <v>0</v>
      </c>
      <c r="N31" s="101">
        <v>1</v>
      </c>
      <c r="O31" s="101">
        <v>0</v>
      </c>
      <c r="P31" s="101">
        <v>0</v>
      </c>
      <c r="Q31" s="101"/>
      <c r="R31" s="101">
        <v>0</v>
      </c>
      <c r="S31" s="101">
        <v>0</v>
      </c>
      <c r="T31" s="101">
        <v>0</v>
      </c>
      <c r="U31" s="101">
        <v>0</v>
      </c>
      <c r="V31" s="101">
        <v>2</v>
      </c>
      <c r="W31" s="101">
        <v>0</v>
      </c>
      <c r="X31" s="101">
        <v>0</v>
      </c>
      <c r="Y31" s="101">
        <v>0</v>
      </c>
      <c r="Z31" s="123" t="s">
        <v>40</v>
      </c>
      <c r="AA31" s="122" t="s">
        <v>10</v>
      </c>
      <c r="AB31" s="101">
        <v>0</v>
      </c>
      <c r="AC31" s="101">
        <v>0</v>
      </c>
      <c r="AD31" s="101">
        <v>0</v>
      </c>
      <c r="AE31" s="101">
        <v>0</v>
      </c>
      <c r="AF31" s="101">
        <v>5</v>
      </c>
      <c r="AG31" s="101">
        <v>1</v>
      </c>
      <c r="AH31" s="101">
        <v>23</v>
      </c>
      <c r="AI31" s="101">
        <v>0</v>
      </c>
      <c r="AJ31" s="102">
        <v>0</v>
      </c>
      <c r="AK31" s="204" t="s">
        <v>40</v>
      </c>
    </row>
    <row r="32" spans="1:37" s="13" customFormat="1" ht="15.95" customHeight="1">
      <c r="A32" s="202" t="s">
        <v>13</v>
      </c>
      <c r="B32" s="100">
        <v>3</v>
      </c>
      <c r="C32" s="203">
        <v>5</v>
      </c>
      <c r="D32" s="101">
        <v>5</v>
      </c>
      <c r="E32" s="101"/>
      <c r="F32" s="101">
        <v>0</v>
      </c>
      <c r="G32" s="101">
        <v>2</v>
      </c>
      <c r="H32" s="101">
        <v>2</v>
      </c>
      <c r="I32" s="123" t="s">
        <v>374</v>
      </c>
      <c r="J32" s="122" t="s">
        <v>13</v>
      </c>
      <c r="K32" s="101">
        <v>0</v>
      </c>
      <c r="L32" s="101">
        <v>0</v>
      </c>
      <c r="M32" s="101">
        <v>0</v>
      </c>
      <c r="N32" s="101">
        <v>1</v>
      </c>
      <c r="O32" s="101">
        <v>0</v>
      </c>
      <c r="P32" s="101">
        <v>0</v>
      </c>
      <c r="Q32" s="101"/>
      <c r="R32" s="101">
        <v>0</v>
      </c>
      <c r="S32" s="101">
        <v>0</v>
      </c>
      <c r="T32" s="101">
        <v>0</v>
      </c>
      <c r="U32" s="101">
        <v>0</v>
      </c>
      <c r="V32" s="101">
        <v>4</v>
      </c>
      <c r="W32" s="101">
        <v>0</v>
      </c>
      <c r="X32" s="101">
        <v>0</v>
      </c>
      <c r="Y32" s="101">
        <v>1</v>
      </c>
      <c r="Z32" s="123" t="s">
        <v>55</v>
      </c>
      <c r="AA32" s="122" t="s">
        <v>13</v>
      </c>
      <c r="AB32" s="101">
        <v>0</v>
      </c>
      <c r="AC32" s="101">
        <v>0</v>
      </c>
      <c r="AD32" s="101">
        <v>0</v>
      </c>
      <c r="AE32" s="101">
        <v>0</v>
      </c>
      <c r="AF32" s="101">
        <v>5</v>
      </c>
      <c r="AG32" s="101">
        <v>0</v>
      </c>
      <c r="AH32" s="101">
        <v>32</v>
      </c>
      <c r="AI32" s="101">
        <v>0</v>
      </c>
      <c r="AJ32" s="102">
        <v>1</v>
      </c>
      <c r="AK32" s="204" t="s">
        <v>55</v>
      </c>
    </row>
    <row r="33" spans="1:38" s="13" customFormat="1" ht="15.95" customHeight="1">
      <c r="A33" s="202" t="s">
        <v>1</v>
      </c>
      <c r="B33" s="100">
        <v>3</v>
      </c>
      <c r="C33" s="203">
        <v>4</v>
      </c>
      <c r="D33" s="101">
        <v>6</v>
      </c>
      <c r="E33" s="101"/>
      <c r="F33" s="101">
        <v>0</v>
      </c>
      <c r="G33" s="101">
        <v>0</v>
      </c>
      <c r="H33" s="101">
        <v>0</v>
      </c>
      <c r="I33" s="123" t="s">
        <v>375</v>
      </c>
      <c r="J33" s="122" t="s">
        <v>1</v>
      </c>
      <c r="K33" s="101">
        <v>0</v>
      </c>
      <c r="L33" s="101">
        <v>0</v>
      </c>
      <c r="M33" s="101">
        <v>0</v>
      </c>
      <c r="N33" s="101">
        <v>2</v>
      </c>
      <c r="O33" s="101">
        <v>0</v>
      </c>
      <c r="P33" s="101">
        <v>0</v>
      </c>
      <c r="Q33" s="101"/>
      <c r="R33" s="101">
        <v>0</v>
      </c>
      <c r="S33" s="101">
        <v>0</v>
      </c>
      <c r="T33" s="101">
        <v>0</v>
      </c>
      <c r="U33" s="101">
        <v>3</v>
      </c>
      <c r="V33" s="101">
        <v>9</v>
      </c>
      <c r="W33" s="101">
        <v>0</v>
      </c>
      <c r="X33" s="101">
        <v>0</v>
      </c>
      <c r="Y33" s="101">
        <v>0</v>
      </c>
      <c r="Z33" s="123" t="s">
        <v>49</v>
      </c>
      <c r="AA33" s="122" t="s">
        <v>1</v>
      </c>
      <c r="AB33" s="101">
        <v>1</v>
      </c>
      <c r="AC33" s="101">
        <v>0</v>
      </c>
      <c r="AD33" s="101">
        <v>0</v>
      </c>
      <c r="AE33" s="101">
        <v>0</v>
      </c>
      <c r="AF33" s="101">
        <v>5</v>
      </c>
      <c r="AG33" s="101">
        <v>0</v>
      </c>
      <c r="AH33" s="101">
        <v>15</v>
      </c>
      <c r="AI33" s="101">
        <v>1</v>
      </c>
      <c r="AJ33" s="102">
        <v>0</v>
      </c>
      <c r="AK33" s="204" t="s">
        <v>49</v>
      </c>
    </row>
    <row r="34" spans="1:38" s="13" customFormat="1" ht="15.95" customHeight="1">
      <c r="A34" s="202" t="s">
        <v>18</v>
      </c>
      <c r="B34" s="100">
        <v>1</v>
      </c>
      <c r="C34" s="203">
        <v>5</v>
      </c>
      <c r="D34" s="101">
        <v>4</v>
      </c>
      <c r="E34" s="101"/>
      <c r="F34" s="101">
        <v>0</v>
      </c>
      <c r="G34" s="101">
        <v>0</v>
      </c>
      <c r="H34" s="101">
        <v>0</v>
      </c>
      <c r="I34" s="123" t="s">
        <v>376</v>
      </c>
      <c r="J34" s="122" t="s">
        <v>18</v>
      </c>
      <c r="K34" s="101">
        <v>0</v>
      </c>
      <c r="L34" s="101">
        <v>0</v>
      </c>
      <c r="M34" s="101">
        <v>0</v>
      </c>
      <c r="N34" s="101">
        <v>5</v>
      </c>
      <c r="O34" s="101">
        <v>0</v>
      </c>
      <c r="P34" s="101">
        <v>0</v>
      </c>
      <c r="Q34" s="101"/>
      <c r="R34" s="101">
        <v>0</v>
      </c>
      <c r="S34" s="101">
        <v>0</v>
      </c>
      <c r="T34" s="101">
        <v>0</v>
      </c>
      <c r="U34" s="101">
        <v>4</v>
      </c>
      <c r="V34" s="101">
        <v>0</v>
      </c>
      <c r="W34" s="101">
        <v>0</v>
      </c>
      <c r="X34" s="101">
        <v>0</v>
      </c>
      <c r="Y34" s="101">
        <v>0</v>
      </c>
      <c r="Z34" s="123" t="s">
        <v>24</v>
      </c>
      <c r="AA34" s="122" t="s">
        <v>18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7</v>
      </c>
      <c r="AI34" s="101">
        <v>0</v>
      </c>
      <c r="AJ34" s="102">
        <v>0</v>
      </c>
      <c r="AK34" s="204" t="s">
        <v>24</v>
      </c>
    </row>
    <row r="35" spans="1:38" s="13" customFormat="1" ht="15.95" customHeight="1">
      <c r="A35" s="202" t="s">
        <v>2</v>
      </c>
      <c r="B35" s="100">
        <v>4</v>
      </c>
      <c r="C35" s="203">
        <v>8</v>
      </c>
      <c r="D35" s="101">
        <v>12</v>
      </c>
      <c r="E35" s="101"/>
      <c r="F35" s="101">
        <v>0</v>
      </c>
      <c r="G35" s="101">
        <v>1</v>
      </c>
      <c r="H35" s="101">
        <v>0</v>
      </c>
      <c r="I35" s="123" t="s">
        <v>377</v>
      </c>
      <c r="J35" s="122" t="s">
        <v>2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/>
      <c r="R35" s="101">
        <v>0</v>
      </c>
      <c r="S35" s="101">
        <v>0</v>
      </c>
      <c r="T35" s="101">
        <v>0</v>
      </c>
      <c r="U35" s="101">
        <v>1</v>
      </c>
      <c r="V35" s="101">
        <v>2</v>
      </c>
      <c r="W35" s="101">
        <v>0</v>
      </c>
      <c r="X35" s="101">
        <v>0</v>
      </c>
      <c r="Y35" s="101">
        <v>0</v>
      </c>
      <c r="Z35" s="123" t="s">
        <v>32</v>
      </c>
      <c r="AA35" s="122" t="s">
        <v>2</v>
      </c>
      <c r="AB35" s="101">
        <v>1</v>
      </c>
      <c r="AC35" s="101">
        <v>0</v>
      </c>
      <c r="AD35" s="101">
        <v>0</v>
      </c>
      <c r="AE35" s="101">
        <v>0</v>
      </c>
      <c r="AF35" s="101">
        <v>2</v>
      </c>
      <c r="AG35" s="101">
        <v>0</v>
      </c>
      <c r="AH35" s="101">
        <v>5</v>
      </c>
      <c r="AI35" s="101">
        <v>0</v>
      </c>
      <c r="AJ35" s="102">
        <v>0</v>
      </c>
      <c r="AK35" s="204" t="s">
        <v>32</v>
      </c>
    </row>
    <row r="36" spans="1:38" s="13" customFormat="1" ht="15.95" customHeight="1">
      <c r="A36" s="202" t="s">
        <v>8</v>
      </c>
      <c r="B36" s="100">
        <v>0</v>
      </c>
      <c r="C36" s="203">
        <v>5</v>
      </c>
      <c r="D36" s="101">
        <v>4</v>
      </c>
      <c r="E36" s="101"/>
      <c r="F36" s="101">
        <v>1</v>
      </c>
      <c r="G36" s="101">
        <v>1</v>
      </c>
      <c r="H36" s="101">
        <v>0</v>
      </c>
      <c r="I36" s="123" t="s">
        <v>378</v>
      </c>
      <c r="J36" s="122" t="s">
        <v>8</v>
      </c>
      <c r="K36" s="101">
        <v>0</v>
      </c>
      <c r="L36" s="101">
        <v>0</v>
      </c>
      <c r="M36" s="101">
        <v>0</v>
      </c>
      <c r="N36" s="101">
        <v>1</v>
      </c>
      <c r="O36" s="101">
        <v>0</v>
      </c>
      <c r="P36" s="101">
        <v>0</v>
      </c>
      <c r="Q36" s="101"/>
      <c r="R36" s="101">
        <v>1</v>
      </c>
      <c r="S36" s="101">
        <v>0</v>
      </c>
      <c r="T36" s="101">
        <v>0</v>
      </c>
      <c r="U36" s="101">
        <v>0</v>
      </c>
      <c r="V36" s="101">
        <v>4</v>
      </c>
      <c r="W36" s="101">
        <v>0</v>
      </c>
      <c r="X36" s="101">
        <v>0</v>
      </c>
      <c r="Y36" s="101">
        <v>0</v>
      </c>
      <c r="Z36" s="123" t="s">
        <v>30</v>
      </c>
      <c r="AA36" s="122" t="s">
        <v>8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4</v>
      </c>
      <c r="AI36" s="101">
        <v>0</v>
      </c>
      <c r="AJ36" s="102">
        <v>0</v>
      </c>
      <c r="AK36" s="204" t="s">
        <v>30</v>
      </c>
    </row>
    <row r="37" spans="1:38" s="13" customFormat="1" ht="15.95" customHeight="1">
      <c r="A37" s="202" t="s">
        <v>110</v>
      </c>
      <c r="B37" s="100">
        <v>4</v>
      </c>
      <c r="C37" s="203">
        <v>6</v>
      </c>
      <c r="D37" s="101">
        <v>7</v>
      </c>
      <c r="E37" s="101"/>
      <c r="F37" s="101">
        <v>3</v>
      </c>
      <c r="G37" s="101"/>
      <c r="H37" s="101">
        <v>1</v>
      </c>
      <c r="I37" s="123" t="s">
        <v>379</v>
      </c>
      <c r="J37" s="122" t="s">
        <v>110</v>
      </c>
      <c r="K37" s="101">
        <v>0</v>
      </c>
      <c r="L37" s="101">
        <v>0</v>
      </c>
      <c r="M37" s="101">
        <v>0</v>
      </c>
      <c r="N37" s="101">
        <v>1</v>
      </c>
      <c r="O37" s="101">
        <v>0</v>
      </c>
      <c r="P37" s="101">
        <v>0</v>
      </c>
      <c r="Q37" s="101"/>
      <c r="R37" s="101"/>
      <c r="S37" s="101">
        <v>0</v>
      </c>
      <c r="T37" s="101">
        <v>0</v>
      </c>
      <c r="U37" s="101"/>
      <c r="V37" s="101">
        <v>3</v>
      </c>
      <c r="W37" s="101">
        <v>0</v>
      </c>
      <c r="X37" s="101">
        <v>0</v>
      </c>
      <c r="Y37" s="101">
        <v>0</v>
      </c>
      <c r="Z37" s="123" t="s">
        <v>51</v>
      </c>
      <c r="AA37" s="122" t="s">
        <v>110</v>
      </c>
      <c r="AB37" s="101">
        <v>0</v>
      </c>
      <c r="AC37" s="101">
        <v>1</v>
      </c>
      <c r="AD37" s="101">
        <v>0</v>
      </c>
      <c r="AE37" s="101">
        <v>0</v>
      </c>
      <c r="AF37" s="101">
        <v>8</v>
      </c>
      <c r="AG37" s="101">
        <v>0</v>
      </c>
      <c r="AH37" s="101">
        <v>3</v>
      </c>
      <c r="AI37" s="101">
        <v>0</v>
      </c>
      <c r="AJ37" s="102">
        <v>0</v>
      </c>
      <c r="AK37" s="204" t="s">
        <v>51</v>
      </c>
    </row>
    <row r="38" spans="1:38" s="13" customFormat="1" ht="15.95" customHeight="1">
      <c r="A38" s="202" t="s">
        <v>111</v>
      </c>
      <c r="B38" s="100">
        <v>1</v>
      </c>
      <c r="C38" s="203">
        <v>1</v>
      </c>
      <c r="D38" s="101">
        <v>2</v>
      </c>
      <c r="E38" s="101"/>
      <c r="F38" s="101">
        <v>0</v>
      </c>
      <c r="G38" s="101">
        <v>1</v>
      </c>
      <c r="H38" s="101">
        <v>0</v>
      </c>
      <c r="I38" s="123" t="s">
        <v>380</v>
      </c>
      <c r="J38" s="122" t="s">
        <v>111</v>
      </c>
      <c r="K38" s="101">
        <v>1</v>
      </c>
      <c r="L38" s="101">
        <v>0</v>
      </c>
      <c r="M38" s="101">
        <v>0</v>
      </c>
      <c r="N38" s="101">
        <v>1</v>
      </c>
      <c r="O38" s="101">
        <v>0</v>
      </c>
      <c r="P38" s="101">
        <v>0</v>
      </c>
      <c r="Q38" s="101"/>
      <c r="R38" s="101"/>
      <c r="S38" s="101">
        <v>0</v>
      </c>
      <c r="T38" s="101">
        <v>0</v>
      </c>
      <c r="U38" s="101">
        <v>1</v>
      </c>
      <c r="V38" s="101">
        <v>1</v>
      </c>
      <c r="W38" s="101">
        <v>0</v>
      </c>
      <c r="X38" s="101">
        <v>0</v>
      </c>
      <c r="Y38" s="101">
        <v>0</v>
      </c>
      <c r="Z38" s="123" t="s">
        <v>53</v>
      </c>
      <c r="AA38" s="122" t="s">
        <v>111</v>
      </c>
      <c r="AB38" s="101">
        <v>1</v>
      </c>
      <c r="AC38" s="101">
        <v>1</v>
      </c>
      <c r="AD38" s="101">
        <v>0</v>
      </c>
      <c r="AE38" s="101">
        <v>0</v>
      </c>
      <c r="AF38" s="101">
        <v>2</v>
      </c>
      <c r="AG38" s="101">
        <v>0</v>
      </c>
      <c r="AH38" s="101">
        <v>1</v>
      </c>
      <c r="AI38" s="101">
        <v>0</v>
      </c>
      <c r="AJ38" s="102">
        <v>0</v>
      </c>
      <c r="AK38" s="204" t="s">
        <v>53</v>
      </c>
    </row>
    <row r="39" spans="1:38" s="13" customFormat="1" ht="15.95" customHeight="1">
      <c r="A39" s="202" t="s">
        <v>114</v>
      </c>
      <c r="B39" s="100">
        <v>3</v>
      </c>
      <c r="C39" s="203"/>
      <c r="D39" s="101">
        <v>5</v>
      </c>
      <c r="E39" s="101"/>
      <c r="F39" s="101">
        <v>1</v>
      </c>
      <c r="G39" s="101"/>
      <c r="H39" s="101">
        <v>0</v>
      </c>
      <c r="I39" s="123" t="s">
        <v>381</v>
      </c>
      <c r="J39" s="122" t="s">
        <v>114</v>
      </c>
      <c r="K39" s="101">
        <v>0</v>
      </c>
      <c r="L39" s="101">
        <v>0</v>
      </c>
      <c r="M39" s="101">
        <v>0</v>
      </c>
      <c r="N39" s="101">
        <v>2</v>
      </c>
      <c r="O39" s="101">
        <v>0</v>
      </c>
      <c r="P39" s="101">
        <v>0</v>
      </c>
      <c r="Q39" s="101"/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23" t="s">
        <v>46</v>
      </c>
      <c r="AA39" s="122" t="s">
        <v>114</v>
      </c>
      <c r="AB39" s="101">
        <v>0</v>
      </c>
      <c r="AC39" s="101">
        <v>0</v>
      </c>
      <c r="AD39" s="101">
        <v>0</v>
      </c>
      <c r="AE39" s="101">
        <v>0</v>
      </c>
      <c r="AF39" s="101">
        <v>8</v>
      </c>
      <c r="AG39" s="101">
        <v>0</v>
      </c>
      <c r="AH39" s="101"/>
      <c r="AI39" s="101">
        <v>0</v>
      </c>
      <c r="AJ39" s="102">
        <v>1</v>
      </c>
      <c r="AK39" s="204" t="s">
        <v>46</v>
      </c>
    </row>
    <row r="40" spans="1:38" s="6" customFormat="1" ht="6" customHeight="1">
      <c r="A40" s="205"/>
      <c r="B40" s="206"/>
      <c r="C40" s="113"/>
      <c r="D40" s="113"/>
      <c r="E40" s="113"/>
      <c r="F40" s="113"/>
      <c r="G40" s="113"/>
      <c r="H40" s="113"/>
      <c r="I40" s="163"/>
      <c r="J40" s="129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207"/>
      <c r="Z40" s="163"/>
      <c r="AA40" s="129"/>
      <c r="AB40" s="207"/>
      <c r="AC40" s="207"/>
      <c r="AD40" s="207"/>
      <c r="AE40" s="207"/>
      <c r="AF40" s="207"/>
      <c r="AG40" s="207"/>
      <c r="AH40" s="207"/>
      <c r="AI40" s="207"/>
      <c r="AJ40" s="207"/>
      <c r="AK40" s="163"/>
    </row>
    <row r="41" spans="1:38" s="49" customFormat="1" ht="13.5" customHeight="1">
      <c r="A41" s="302" t="s">
        <v>461</v>
      </c>
      <c r="B41" s="303"/>
      <c r="C41" s="303"/>
      <c r="D41" s="303"/>
      <c r="E41" s="303"/>
      <c r="F41" s="303"/>
      <c r="G41" s="303"/>
      <c r="H41" s="303"/>
      <c r="I41" s="304"/>
      <c r="J41" s="302" t="s">
        <v>461</v>
      </c>
      <c r="K41" s="303"/>
      <c r="L41" s="305"/>
      <c r="M41" s="305"/>
      <c r="N41" s="208"/>
      <c r="O41" s="208"/>
      <c r="P41" s="208"/>
      <c r="Q41" s="341"/>
      <c r="R41" s="341"/>
      <c r="S41" s="341"/>
      <c r="T41" s="341"/>
      <c r="U41" s="341"/>
      <c r="V41" s="341"/>
      <c r="W41" s="341"/>
      <c r="X41" s="257"/>
      <c r="Y41" s="209"/>
      <c r="Z41" s="209"/>
      <c r="AA41" s="245" t="s">
        <v>310</v>
      </c>
      <c r="AB41" s="209"/>
      <c r="AC41" s="209"/>
      <c r="AD41" s="209"/>
      <c r="AE41" s="209"/>
      <c r="AF41" s="209"/>
      <c r="AG41" s="209"/>
      <c r="AH41" s="248"/>
      <c r="AI41" s="248"/>
      <c r="AJ41" s="248"/>
      <c r="AK41" s="231"/>
    </row>
    <row r="42" spans="1:38" s="49" customFormat="1" ht="13.5" customHeight="1">
      <c r="A42" s="302" t="s">
        <v>462</v>
      </c>
      <c r="B42" s="306"/>
      <c r="C42" s="306"/>
      <c r="D42" s="306"/>
      <c r="E42" s="306"/>
      <c r="F42" s="306"/>
      <c r="G42" s="306"/>
      <c r="H42" s="306"/>
      <c r="I42" s="307"/>
      <c r="J42" s="302" t="s">
        <v>462</v>
      </c>
      <c r="K42" s="306"/>
      <c r="L42" s="305"/>
      <c r="M42" s="305"/>
      <c r="N42" s="208"/>
      <c r="O42" s="208"/>
      <c r="P42" s="208"/>
      <c r="Q42" s="336"/>
      <c r="R42" s="336"/>
      <c r="S42" s="336"/>
      <c r="T42" s="336"/>
      <c r="U42" s="336"/>
      <c r="V42" s="336"/>
      <c r="W42" s="336"/>
      <c r="X42" s="256"/>
      <c r="Y42" s="209"/>
      <c r="Z42" s="213"/>
      <c r="AA42" s="233" t="s">
        <v>311</v>
      </c>
      <c r="AB42" s="209"/>
      <c r="AC42" s="209"/>
      <c r="AD42" s="209"/>
      <c r="AE42" s="209"/>
      <c r="AF42" s="209"/>
      <c r="AG42" s="209"/>
      <c r="AH42" s="212"/>
      <c r="AI42" s="212"/>
      <c r="AJ42" s="212"/>
      <c r="AK42" s="213"/>
    </row>
    <row r="43" spans="1:38" s="49" customFormat="1" ht="13.5" customHeight="1">
      <c r="A43" s="226" t="s">
        <v>312</v>
      </c>
      <c r="B43" s="210"/>
      <c r="C43" s="210"/>
      <c r="D43" s="210"/>
      <c r="E43" s="210"/>
      <c r="F43" s="210"/>
      <c r="G43" s="210"/>
      <c r="H43" s="210"/>
      <c r="I43" s="211"/>
      <c r="J43" s="226" t="s">
        <v>312</v>
      </c>
      <c r="K43" s="210"/>
      <c r="L43" s="208"/>
      <c r="M43" s="208"/>
      <c r="N43" s="208"/>
      <c r="O43" s="208"/>
      <c r="P43" s="208"/>
      <c r="Q43" s="336"/>
      <c r="R43" s="336"/>
      <c r="S43" s="336"/>
      <c r="T43" s="336"/>
      <c r="U43" s="336"/>
      <c r="V43" s="336"/>
      <c r="W43" s="336"/>
      <c r="X43" s="256"/>
      <c r="Y43" s="209"/>
      <c r="Z43" s="213"/>
      <c r="AA43" s="233" t="s">
        <v>312</v>
      </c>
      <c r="AB43" s="209"/>
      <c r="AC43" s="209"/>
      <c r="AD43" s="209"/>
      <c r="AE43" s="209"/>
      <c r="AF43" s="209"/>
      <c r="AG43" s="209"/>
      <c r="AH43" s="212"/>
      <c r="AI43" s="212"/>
      <c r="AJ43" s="212"/>
      <c r="AK43" s="213"/>
    </row>
    <row r="44" spans="1:38" s="49" customFormat="1" ht="13.5" customHeight="1">
      <c r="A44" s="251" t="s">
        <v>411</v>
      </c>
      <c r="B44" s="210"/>
      <c r="C44" s="210"/>
      <c r="D44" s="210"/>
      <c r="E44" s="210"/>
      <c r="F44" s="210"/>
      <c r="G44" s="210"/>
      <c r="H44" s="210"/>
      <c r="I44" s="211"/>
      <c r="J44" s="251" t="s">
        <v>411</v>
      </c>
      <c r="K44" s="210"/>
      <c r="L44" s="208"/>
      <c r="M44" s="208"/>
      <c r="N44" s="208"/>
      <c r="O44" s="208"/>
      <c r="P44" s="208"/>
      <c r="Q44" s="250"/>
      <c r="R44" s="250"/>
      <c r="S44" s="250"/>
      <c r="T44" s="250"/>
      <c r="U44" s="250"/>
      <c r="V44" s="250"/>
      <c r="W44" s="250"/>
      <c r="X44" s="256"/>
      <c r="Y44" s="209"/>
      <c r="Z44" s="213"/>
      <c r="AA44" s="251" t="s">
        <v>411</v>
      </c>
      <c r="AB44" s="209"/>
      <c r="AC44" s="209"/>
      <c r="AD44" s="209"/>
      <c r="AE44" s="209"/>
      <c r="AF44" s="209"/>
      <c r="AG44" s="209"/>
      <c r="AH44" s="212"/>
      <c r="AI44" s="212"/>
      <c r="AJ44" s="212"/>
      <c r="AK44" s="213"/>
    </row>
    <row r="45" spans="1:38" s="23" customFormat="1" ht="13.5" customHeight="1">
      <c r="A45" s="11" t="s">
        <v>309</v>
      </c>
      <c r="I45" s="229" t="s">
        <v>399</v>
      </c>
      <c r="J45" s="11" t="s">
        <v>309</v>
      </c>
      <c r="K45" s="23" t="s">
        <v>16</v>
      </c>
      <c r="Q45" s="336"/>
      <c r="R45" s="336"/>
      <c r="S45" s="336"/>
      <c r="T45" s="336"/>
      <c r="U45" s="336"/>
      <c r="V45" s="336"/>
      <c r="W45" s="336"/>
      <c r="X45" s="256"/>
      <c r="Y45" s="248"/>
      <c r="Z45" s="229" t="s">
        <v>399</v>
      </c>
      <c r="AA45" s="11" t="s">
        <v>309</v>
      </c>
      <c r="AB45" s="230"/>
      <c r="AC45" s="230"/>
      <c r="AD45" s="230"/>
      <c r="AE45" s="256"/>
      <c r="AF45" s="230"/>
      <c r="AG45" s="230"/>
      <c r="AH45" s="230"/>
      <c r="AI45" s="250"/>
      <c r="AJ45" s="250"/>
      <c r="AK45" s="229" t="s">
        <v>399</v>
      </c>
      <c r="AL45" s="214"/>
    </row>
    <row r="46" spans="1:38" ht="24" customHeight="1">
      <c r="Y46" s="10" t="s">
        <v>124</v>
      </c>
    </row>
  </sheetData>
  <mergeCells count="16">
    <mergeCell ref="Q45:W45"/>
    <mergeCell ref="T5:V5"/>
    <mergeCell ref="Q5:R5"/>
    <mergeCell ref="Q41:W41"/>
    <mergeCell ref="Q42:W42"/>
    <mergeCell ref="Q43:W43"/>
    <mergeCell ref="AA2:AK2"/>
    <mergeCell ref="AA3:AK3"/>
    <mergeCell ref="F6:H6"/>
    <mergeCell ref="F7:H7"/>
    <mergeCell ref="A2:I2"/>
    <mergeCell ref="A3:I3"/>
    <mergeCell ref="J2:P2"/>
    <mergeCell ref="Q2:Z2"/>
    <mergeCell ref="F5:H5"/>
    <mergeCell ref="B5:E5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74" pageOrder="overThenDown" orientation="portrait" blackAndWhite="1" r:id="rId1"/>
  <headerFooter alignWithMargins="0"/>
  <colBreaks count="3" manualBreakCount="3">
    <brk id="9" max="43" man="1"/>
    <brk id="18" max="44" man="1"/>
    <brk id="26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5" style="10" customWidth="1"/>
    <col min="2" max="2" width="14" style="10" customWidth="1"/>
    <col min="3" max="4" width="13.5" style="10" customWidth="1"/>
    <col min="5" max="5" width="14" style="10" customWidth="1"/>
    <col min="6" max="6" width="15" style="10" customWidth="1"/>
    <col min="7" max="16384" width="9" style="10"/>
  </cols>
  <sheetData>
    <row r="1" spans="1:7" s="54" customFormat="1" ht="24.95" customHeight="1">
      <c r="C1" s="56"/>
    </row>
    <row r="2" spans="1:7" s="51" customFormat="1" ht="24.95" customHeight="1">
      <c r="A2" s="78" t="s">
        <v>459</v>
      </c>
      <c r="B2" s="78"/>
      <c r="C2" s="78"/>
      <c r="D2" s="78"/>
      <c r="E2" s="78"/>
      <c r="F2" s="78"/>
      <c r="G2" s="78"/>
    </row>
    <row r="3" spans="1:7" ht="23.1" customHeight="1">
      <c r="A3" s="191" t="s">
        <v>109</v>
      </c>
      <c r="B3" s="191"/>
      <c r="C3" s="191"/>
      <c r="D3" s="191"/>
      <c r="E3" s="191"/>
      <c r="F3" s="191"/>
      <c r="G3" s="191"/>
    </row>
    <row r="4" spans="1:7" s="11" customFormat="1" ht="12.95" customHeight="1">
      <c r="A4" s="80" t="s">
        <v>315</v>
      </c>
      <c r="B4" s="80"/>
      <c r="C4" s="80"/>
      <c r="G4" s="81" t="s">
        <v>316</v>
      </c>
    </row>
    <row r="5" spans="1:7" s="12" customFormat="1" ht="20.100000000000001" customHeight="1">
      <c r="A5" s="156" t="s">
        <v>159</v>
      </c>
      <c r="B5" s="82" t="s">
        <v>206</v>
      </c>
      <c r="C5" s="337" t="s">
        <v>339</v>
      </c>
      <c r="D5" s="338"/>
      <c r="E5" s="338"/>
      <c r="F5" s="339"/>
      <c r="G5" s="86" t="s">
        <v>162</v>
      </c>
    </row>
    <row r="6" spans="1:7" s="12" customFormat="1" ht="20.100000000000001" customHeight="1">
      <c r="A6" s="157"/>
      <c r="B6" s="168" t="s">
        <v>338</v>
      </c>
      <c r="C6" s="342" t="s">
        <v>341</v>
      </c>
      <c r="D6" s="317"/>
      <c r="E6" s="343"/>
      <c r="F6" s="90" t="s">
        <v>186</v>
      </c>
      <c r="G6" s="158"/>
    </row>
    <row r="7" spans="1:7" s="12" customFormat="1" ht="20.100000000000001" customHeight="1">
      <c r="A7" s="159" t="s">
        <v>137</v>
      </c>
      <c r="B7" s="171" t="s">
        <v>62</v>
      </c>
      <c r="C7" s="215"/>
      <c r="D7" s="216" t="s">
        <v>291</v>
      </c>
      <c r="E7" s="216" t="s">
        <v>292</v>
      </c>
      <c r="F7" s="98" t="s">
        <v>340</v>
      </c>
      <c r="G7" s="160" t="s">
        <v>199</v>
      </c>
    </row>
    <row r="8" spans="1:7" s="12" customFormat="1" ht="23.25" customHeight="1">
      <c r="A8" s="59">
        <v>2016</v>
      </c>
      <c r="B8" s="106">
        <v>256</v>
      </c>
      <c r="C8" s="217">
        <v>26416304</v>
      </c>
      <c r="D8" s="217">
        <v>26279059</v>
      </c>
      <c r="E8" s="217">
        <v>137245</v>
      </c>
      <c r="F8" s="106">
        <v>16368781</v>
      </c>
      <c r="G8" s="30">
        <v>2016</v>
      </c>
    </row>
    <row r="9" spans="1:7" s="53" customFormat="1" ht="23.25" customHeight="1">
      <c r="A9" s="59">
        <v>2017</v>
      </c>
      <c r="B9" s="106">
        <v>304</v>
      </c>
      <c r="C9" s="217">
        <v>29046616</v>
      </c>
      <c r="D9" s="76">
        <v>28978309</v>
      </c>
      <c r="E9" s="76">
        <v>68307</v>
      </c>
      <c r="F9" s="76">
        <v>21744997</v>
      </c>
      <c r="G9" s="30">
        <v>2017</v>
      </c>
    </row>
    <row r="10" spans="1:7" s="53" customFormat="1" ht="23.25" customHeight="1">
      <c r="A10" s="59">
        <v>2018</v>
      </c>
      <c r="B10" s="106">
        <v>341</v>
      </c>
      <c r="C10" s="217">
        <v>29547547</v>
      </c>
      <c r="D10" s="76">
        <v>29477481</v>
      </c>
      <c r="E10" s="76">
        <v>70066</v>
      </c>
      <c r="F10" s="76">
        <v>21188721</v>
      </c>
      <c r="G10" s="30">
        <v>2018</v>
      </c>
    </row>
    <row r="11" spans="1:7" s="53" customFormat="1" ht="23.25" customHeight="1">
      <c r="A11" s="59">
        <v>2019</v>
      </c>
      <c r="B11" s="106">
        <v>415</v>
      </c>
      <c r="C11" s="217">
        <v>34953902</v>
      </c>
      <c r="D11" s="76">
        <v>34860952</v>
      </c>
      <c r="E11" s="76">
        <v>92950</v>
      </c>
      <c r="F11" s="76">
        <v>27594378</v>
      </c>
      <c r="G11" s="30">
        <v>2019</v>
      </c>
    </row>
    <row r="12" spans="1:7" s="53" customFormat="1" ht="23.25" customHeight="1">
      <c r="A12" s="59">
        <v>2020</v>
      </c>
      <c r="B12" s="106">
        <v>434</v>
      </c>
      <c r="C12" s="217">
        <v>18536376</v>
      </c>
      <c r="D12" s="76">
        <v>18523605</v>
      </c>
      <c r="E12" s="76">
        <v>12771</v>
      </c>
      <c r="F12" s="76">
        <v>20239479</v>
      </c>
      <c r="G12" s="30">
        <v>2020</v>
      </c>
    </row>
    <row r="13" spans="1:7" s="33" customFormat="1" ht="42.75" customHeight="1">
      <c r="A13" s="32">
        <f>A12+1</f>
        <v>2021</v>
      </c>
      <c r="B13" s="42">
        <v>461</v>
      </c>
      <c r="C13" s="104">
        <f>SUM(C14:C25)</f>
        <v>21702166</v>
      </c>
      <c r="D13" s="104">
        <f t="shared" ref="D13:F13" si="0">SUM(D14:D25)</f>
        <v>21692022</v>
      </c>
      <c r="E13" s="104">
        <f t="shared" si="0"/>
        <v>10144</v>
      </c>
      <c r="F13" s="104">
        <f t="shared" si="0"/>
        <v>20693739</v>
      </c>
      <c r="G13" s="35">
        <f>$A$13</f>
        <v>2021</v>
      </c>
    </row>
    <row r="14" spans="1:7" s="13" customFormat="1" ht="31.5" customHeight="1">
      <c r="A14" s="59" t="s">
        <v>230</v>
      </c>
      <c r="B14" s="106">
        <v>475</v>
      </c>
      <c r="C14" s="172">
        <v>749630</v>
      </c>
      <c r="D14" s="76">
        <v>749234</v>
      </c>
      <c r="E14" s="76">
        <v>396</v>
      </c>
      <c r="F14" s="76">
        <v>1207554</v>
      </c>
      <c r="G14" s="60" t="s">
        <v>136</v>
      </c>
    </row>
    <row r="15" spans="1:7" s="4" customFormat="1" ht="31.5" customHeight="1">
      <c r="A15" s="59" t="s">
        <v>275</v>
      </c>
      <c r="B15" s="106">
        <v>461</v>
      </c>
      <c r="C15" s="172">
        <v>1144861</v>
      </c>
      <c r="D15" s="76">
        <v>1144402</v>
      </c>
      <c r="E15" s="76">
        <v>459</v>
      </c>
      <c r="F15" s="76">
        <v>1408061</v>
      </c>
      <c r="G15" s="60" t="s">
        <v>96</v>
      </c>
    </row>
    <row r="16" spans="1:7" s="13" customFormat="1" ht="31.5" customHeight="1">
      <c r="A16" s="59" t="s">
        <v>232</v>
      </c>
      <c r="B16" s="106">
        <v>461</v>
      </c>
      <c r="C16" s="172">
        <v>1294104</v>
      </c>
      <c r="D16" s="76">
        <v>1293355</v>
      </c>
      <c r="E16" s="76">
        <v>749</v>
      </c>
      <c r="F16" s="76">
        <v>1626456</v>
      </c>
      <c r="G16" s="60" t="s">
        <v>144</v>
      </c>
    </row>
    <row r="17" spans="1:7" s="13" customFormat="1" ht="42" customHeight="1">
      <c r="A17" s="59" t="s">
        <v>276</v>
      </c>
      <c r="B17" s="106">
        <v>464</v>
      </c>
      <c r="C17" s="172">
        <v>1618766</v>
      </c>
      <c r="D17" s="76">
        <v>1617944</v>
      </c>
      <c r="E17" s="76">
        <v>822</v>
      </c>
      <c r="F17" s="76">
        <v>1635432</v>
      </c>
      <c r="G17" s="60" t="s">
        <v>103</v>
      </c>
    </row>
    <row r="18" spans="1:7" s="13" customFormat="1" ht="31.5" customHeight="1">
      <c r="A18" s="59" t="s">
        <v>234</v>
      </c>
      <c r="B18" s="106">
        <v>465</v>
      </c>
      <c r="C18" s="172">
        <v>2060157</v>
      </c>
      <c r="D18" s="76">
        <v>2058952</v>
      </c>
      <c r="E18" s="76">
        <v>1205</v>
      </c>
      <c r="F18" s="76">
        <v>1979936</v>
      </c>
      <c r="G18" s="60" t="s">
        <v>128</v>
      </c>
    </row>
    <row r="19" spans="1:7" s="13" customFormat="1" ht="31.5" customHeight="1">
      <c r="A19" s="59" t="s">
        <v>235</v>
      </c>
      <c r="B19" s="106">
        <v>465</v>
      </c>
      <c r="C19" s="172">
        <v>1757838</v>
      </c>
      <c r="D19" s="76">
        <v>1757022</v>
      </c>
      <c r="E19" s="76">
        <v>816</v>
      </c>
      <c r="F19" s="76">
        <v>1749694</v>
      </c>
      <c r="G19" s="60" t="s">
        <v>153</v>
      </c>
    </row>
    <row r="20" spans="1:7" s="13" customFormat="1" ht="42" customHeight="1">
      <c r="A20" s="59" t="s">
        <v>236</v>
      </c>
      <c r="B20" s="106">
        <v>462</v>
      </c>
      <c r="C20" s="172">
        <v>1778238</v>
      </c>
      <c r="D20" s="76">
        <v>1777620</v>
      </c>
      <c r="E20" s="76">
        <v>618</v>
      </c>
      <c r="F20" s="76">
        <v>1770234</v>
      </c>
      <c r="G20" s="60" t="s">
        <v>99</v>
      </c>
    </row>
    <row r="21" spans="1:7" s="13" customFormat="1" ht="31.5" customHeight="1">
      <c r="A21" s="59" t="s">
        <v>277</v>
      </c>
      <c r="B21" s="106">
        <v>462</v>
      </c>
      <c r="C21" s="172">
        <v>2140141</v>
      </c>
      <c r="D21" s="76">
        <v>2139500</v>
      </c>
      <c r="E21" s="76">
        <v>641</v>
      </c>
      <c r="F21" s="76">
        <v>2070736</v>
      </c>
      <c r="G21" s="60" t="s">
        <v>98</v>
      </c>
    </row>
    <row r="22" spans="1:7" s="13" customFormat="1" ht="31.5" customHeight="1">
      <c r="A22" s="59" t="s">
        <v>238</v>
      </c>
      <c r="B22" s="106">
        <v>459</v>
      </c>
      <c r="C22" s="172">
        <v>1759508</v>
      </c>
      <c r="D22" s="76">
        <v>1757914</v>
      </c>
      <c r="E22" s="76">
        <v>1594</v>
      </c>
      <c r="F22" s="76">
        <v>1634753</v>
      </c>
      <c r="G22" s="60" t="s">
        <v>197</v>
      </c>
    </row>
    <row r="23" spans="1:7" s="13" customFormat="1" ht="42" customHeight="1">
      <c r="A23" s="59" t="s">
        <v>293</v>
      </c>
      <c r="B23" s="106">
        <v>463</v>
      </c>
      <c r="C23" s="172">
        <v>2704291</v>
      </c>
      <c r="D23" s="76">
        <v>2703163</v>
      </c>
      <c r="E23" s="76">
        <v>1128</v>
      </c>
      <c r="F23" s="76">
        <v>2251842</v>
      </c>
      <c r="G23" s="60" t="s">
        <v>168</v>
      </c>
    </row>
    <row r="24" spans="1:7" s="13" customFormat="1" ht="31.5" customHeight="1">
      <c r="A24" s="59" t="s">
        <v>240</v>
      </c>
      <c r="B24" s="106">
        <v>462</v>
      </c>
      <c r="C24" s="172">
        <v>3212180</v>
      </c>
      <c r="D24" s="76">
        <v>3211031</v>
      </c>
      <c r="E24" s="76">
        <v>1149</v>
      </c>
      <c r="F24" s="76">
        <v>2006808</v>
      </c>
      <c r="G24" s="60" t="s">
        <v>185</v>
      </c>
    </row>
    <row r="25" spans="1:7" s="13" customFormat="1" ht="31.5" customHeight="1">
      <c r="A25" s="59" t="s">
        <v>241</v>
      </c>
      <c r="B25" s="106">
        <v>461</v>
      </c>
      <c r="C25" s="172">
        <v>1482452</v>
      </c>
      <c r="D25" s="76">
        <v>1481885</v>
      </c>
      <c r="E25" s="76">
        <v>567</v>
      </c>
      <c r="F25" s="76">
        <v>1352233</v>
      </c>
      <c r="G25" s="60" t="s">
        <v>138</v>
      </c>
    </row>
    <row r="26" spans="1:7" s="12" customFormat="1" ht="12.75" customHeight="1">
      <c r="A26" s="25"/>
      <c r="B26" s="218"/>
      <c r="C26" s="219"/>
      <c r="D26" s="162"/>
      <c r="E26" s="162"/>
      <c r="F26" s="99"/>
      <c r="G26" s="24"/>
    </row>
    <row r="27" spans="1:7" ht="14.25">
      <c r="A27" s="220" t="s">
        <v>317</v>
      </c>
      <c r="B27" s="221"/>
      <c r="C27" s="221"/>
      <c r="D27" s="221"/>
      <c r="E27" s="221"/>
      <c r="F27" s="221"/>
      <c r="G27" s="222" t="s">
        <v>35</v>
      </c>
    </row>
    <row r="28" spans="1:7">
      <c r="A28" s="344" t="s">
        <v>294</v>
      </c>
      <c r="B28" s="344"/>
      <c r="C28" s="344"/>
      <c r="D28" s="344"/>
      <c r="E28" s="344"/>
      <c r="F28" s="344"/>
      <c r="G28" s="344"/>
    </row>
    <row r="29" spans="1:7" ht="12.75">
      <c r="A29" s="8"/>
      <c r="C29" s="41"/>
      <c r="D29" s="41"/>
      <c r="E29" s="41"/>
      <c r="F29" s="41"/>
    </row>
  </sheetData>
  <mergeCells count="3">
    <mergeCell ref="C5:F5"/>
    <mergeCell ref="C6:E6"/>
    <mergeCell ref="A28:G28"/>
  </mergeCells>
  <phoneticPr fontId="21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8" pageOrder="overThenDown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9</vt:i4>
      </vt:variant>
    </vt:vector>
  </HeadingPairs>
  <TitlesOfParts>
    <vt:vector size="18" baseType="lpstr">
      <vt:lpstr>11(11,12)</vt:lpstr>
      <vt:lpstr>11-1자동차등록</vt:lpstr>
      <vt:lpstr>11-1-1시군별 자동차 등록</vt:lpstr>
      <vt:lpstr>11-1-2시군별 자동차 연료 종류별 등록</vt:lpstr>
      <vt:lpstr>11-2 영업용자동차 업종별수송</vt:lpstr>
      <vt:lpstr>11-3철도수송</vt:lpstr>
      <vt:lpstr>11-4해운화물수송</vt:lpstr>
      <vt:lpstr>11-5관광사업체등록</vt:lpstr>
      <vt:lpstr>6주요관광지방문객수</vt:lpstr>
      <vt:lpstr>'11(11,12)'!Print_Area</vt:lpstr>
      <vt:lpstr>'11-1-1시군별 자동차 등록'!Print_Area</vt:lpstr>
      <vt:lpstr>'11-1-2시군별 자동차 연료 종류별 등록'!Print_Area</vt:lpstr>
      <vt:lpstr>'11-1자동차등록'!Print_Area</vt:lpstr>
      <vt:lpstr>'11-2 영업용자동차 업종별수송'!Print_Area</vt:lpstr>
      <vt:lpstr>'11-3철도수송'!Print_Area</vt:lpstr>
      <vt:lpstr>'11-4해운화물수송'!Print_Area</vt:lpstr>
      <vt:lpstr>'11-5관광사업체등록'!Print_Area</vt:lpstr>
      <vt:lpstr>'6주요관광지방문객수'!Print_Area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10</cp:revision>
  <cp:lastPrinted>2021-12-28T08:07:13Z</cp:lastPrinted>
  <dcterms:created xsi:type="dcterms:W3CDTF">2000-08-08T03:54:58Z</dcterms:created>
  <dcterms:modified xsi:type="dcterms:W3CDTF">2023-01-03T08:08:35Z</dcterms:modified>
</cp:coreProperties>
</file>